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Praktikum-IV\A18 - SEM\"/>
    </mc:Choice>
  </mc:AlternateContent>
  <xr:revisionPtr revIDLastSave="0" documentId="13_ncr:1_{9A803143-3F21-4B81-93EF-73144B6CDE58}" xr6:coauthVersionLast="47" xr6:coauthVersionMax="47" xr10:uidLastSave="{00000000-0000-0000-0000-000000000000}"/>
  <bookViews>
    <workbookView xWindow="-108" yWindow="-108" windowWidth="23256" windowHeight="12456" xr2:uid="{15FED30D-2880-4AD5-9D7E-0B8A8E22D23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K9" i="1"/>
  <c r="J9" i="1"/>
  <c r="K5" i="1"/>
  <c r="J5" i="1"/>
  <c r="F25" i="1"/>
  <c r="E25" i="1"/>
  <c r="F24" i="1"/>
  <c r="E24" i="1"/>
  <c r="F23" i="1"/>
  <c r="E23" i="1"/>
  <c r="F19" i="1"/>
  <c r="E19" i="1"/>
  <c r="F18" i="1"/>
  <c r="E18" i="1"/>
  <c r="F17" i="1"/>
  <c r="E17" i="1"/>
  <c r="F13" i="1"/>
  <c r="E13" i="1"/>
  <c r="F12" i="1"/>
  <c r="E12" i="1"/>
  <c r="F11" i="1"/>
  <c r="E11" i="1"/>
  <c r="F6" i="1"/>
  <c r="F7" i="1"/>
  <c r="F5" i="1"/>
  <c r="E6" i="1"/>
  <c r="E7" i="1"/>
  <c r="E5" i="1"/>
</calcChain>
</file>

<file path=xl/sharedStrings.xml><?xml version="1.0" encoding="utf-8"?>
<sst xmlns="http://schemas.openxmlformats.org/spreadsheetml/2006/main" count="32" uniqueCount="18">
  <si>
    <t>počet proťatých zrn</t>
  </si>
  <si>
    <t>poloměr /um</t>
  </si>
  <si>
    <t>počet nejistých zrn</t>
  </si>
  <si>
    <t>velikost zrna</t>
  </si>
  <si>
    <t>systematická chyba</t>
  </si>
  <si>
    <t>prum vel</t>
  </si>
  <si>
    <t>standardni odchylka</t>
  </si>
  <si>
    <t>prum chyba / %</t>
  </si>
  <si>
    <t>/ vel zrn</t>
  </si>
  <si>
    <t>Prumerna systematicka chyba</t>
  </si>
  <si>
    <t>celkova chyba</t>
  </si>
  <si>
    <t>sn pb 009</t>
  </si>
  <si>
    <t>Pb</t>
  </si>
  <si>
    <t>Sn</t>
  </si>
  <si>
    <t>sn pb 010</t>
  </si>
  <si>
    <t>Prvek</t>
  </si>
  <si>
    <t>Procentuální zastoupení / %</t>
  </si>
  <si>
    <t>Nejistota /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</si>
</sst>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21A8-7EC4-484D-87E4-815C6E0A54C9}">
  <dimension ref="B3:M38"/>
  <sheetViews>
    <sheetView tabSelected="1" workbookViewId="0">
      <selection activeCell="D40" sqref="D40"/>
    </sheetView>
  </sheetViews>
  <sheetFormatPr defaultRowHeight="14.4" x14ac:dyDescent="0.3"/>
  <cols>
    <col min="2" max="2" width="11.6640625" customWidth="1"/>
    <col min="3" max="3" width="16.6640625" customWidth="1"/>
    <col min="4" max="4" width="17.5546875" customWidth="1"/>
    <col min="5" max="5" width="11.21875" customWidth="1"/>
    <col min="6" max="6" width="16.88671875" customWidth="1"/>
    <col min="10" max="10" width="14.88671875" customWidth="1"/>
    <col min="11" max="11" width="17" customWidth="1"/>
    <col min="12" max="12" width="25.44140625" customWidth="1"/>
    <col min="13" max="13" width="12.6640625" customWidth="1"/>
  </cols>
  <sheetData>
    <row r="3" spans="2:13" x14ac:dyDescent="0.3">
      <c r="B3" s="1">
        <v>1</v>
      </c>
    </row>
    <row r="4" spans="2:13" x14ac:dyDescent="0.3">
      <c r="B4" t="s">
        <v>1</v>
      </c>
      <c r="C4" t="s">
        <v>0</v>
      </c>
      <c r="D4" t="s">
        <v>2</v>
      </c>
      <c r="E4" t="s">
        <v>3</v>
      </c>
      <c r="F4" t="s">
        <v>4</v>
      </c>
      <c r="J4" t="s">
        <v>5</v>
      </c>
      <c r="K4" t="s">
        <v>6</v>
      </c>
      <c r="L4" t="s">
        <v>9</v>
      </c>
      <c r="M4" t="s">
        <v>10</v>
      </c>
    </row>
    <row r="5" spans="2:13" x14ac:dyDescent="0.3">
      <c r="B5">
        <v>373.3</v>
      </c>
      <c r="C5">
        <v>43</v>
      </c>
      <c r="D5">
        <v>5</v>
      </c>
      <c r="E5">
        <f>3*PI()/2*B5/C5</f>
        <v>40.910111776223367</v>
      </c>
      <c r="F5">
        <f>D5/C5</f>
        <v>0.11627906976744186</v>
      </c>
      <c r="J5">
        <f>SUM(E5:E25)/12</f>
        <v>49.973412291431828</v>
      </c>
      <c r="K5">
        <f>STDEVA(E5:E25)</f>
        <v>5.4448593797715956</v>
      </c>
      <c r="L5">
        <v>7.0958994367600132</v>
      </c>
      <c r="M5">
        <f>SQRT(K5^2+L5^2)</f>
        <v>8.9441758973142846</v>
      </c>
    </row>
    <row r="6" spans="2:13" x14ac:dyDescent="0.3">
      <c r="B6">
        <v>373.3</v>
      </c>
      <c r="C6">
        <v>42</v>
      </c>
      <c r="D6">
        <v>4</v>
      </c>
      <c r="E6">
        <f t="shared" ref="E6:E7" si="0">3*PI()/2*B6/C6</f>
        <v>41.88416205660964</v>
      </c>
      <c r="F6">
        <f t="shared" ref="F6:F7" si="1">D6/C6</f>
        <v>9.5238095238095233E-2</v>
      </c>
    </row>
    <row r="7" spans="2:13" x14ac:dyDescent="0.3">
      <c r="B7">
        <v>373.3</v>
      </c>
      <c r="C7">
        <v>38</v>
      </c>
      <c r="D7">
        <v>4</v>
      </c>
      <c r="E7">
        <f t="shared" si="0"/>
        <v>46.293021220463281</v>
      </c>
      <c r="F7">
        <f t="shared" si="1"/>
        <v>0.10526315789473684</v>
      </c>
    </row>
    <row r="8" spans="2:13" x14ac:dyDescent="0.3">
      <c r="J8" t="s">
        <v>7</v>
      </c>
      <c r="K8" t="s">
        <v>8</v>
      </c>
    </row>
    <row r="9" spans="2:13" x14ac:dyDescent="0.3">
      <c r="B9" s="1">
        <v>2</v>
      </c>
      <c r="J9">
        <f>SUM(F5:F25)/12</f>
        <v>0.14199349436813699</v>
      </c>
      <c r="K9">
        <f>J9*J5</f>
        <v>7.0958994367600132</v>
      </c>
    </row>
    <row r="10" spans="2:13" x14ac:dyDescent="0.3">
      <c r="B10" t="s">
        <v>1</v>
      </c>
      <c r="C10" t="s">
        <v>0</v>
      </c>
      <c r="D10" t="s">
        <v>2</v>
      </c>
    </row>
    <row r="11" spans="2:13" x14ac:dyDescent="0.3">
      <c r="B11">
        <v>336</v>
      </c>
      <c r="C11">
        <v>29</v>
      </c>
      <c r="D11">
        <v>5</v>
      </c>
      <c r="E11">
        <f>3*PI()/2*B11/C11</f>
        <v>54.598713703767444</v>
      </c>
      <c r="F11">
        <f>D11/C11</f>
        <v>0.17241379310344829</v>
      </c>
    </row>
    <row r="12" spans="2:13" x14ac:dyDescent="0.3">
      <c r="B12">
        <v>336</v>
      </c>
      <c r="C12">
        <v>32</v>
      </c>
      <c r="D12">
        <v>5</v>
      </c>
      <c r="E12">
        <f t="shared" ref="E12:E13" si="2">3*PI()/2*B12/C12</f>
        <v>49.480084294039244</v>
      </c>
      <c r="F12">
        <f t="shared" ref="F12:F13" si="3">D12/C12</f>
        <v>0.15625</v>
      </c>
    </row>
    <row r="13" spans="2:13" x14ac:dyDescent="0.3">
      <c r="B13">
        <v>336</v>
      </c>
      <c r="C13">
        <v>32</v>
      </c>
      <c r="D13">
        <v>6</v>
      </c>
      <c r="E13">
        <f t="shared" si="2"/>
        <v>49.480084294039244</v>
      </c>
      <c r="F13">
        <f t="shared" si="3"/>
        <v>0.1875</v>
      </c>
    </row>
    <row r="15" spans="2:13" x14ac:dyDescent="0.3">
      <c r="B15" s="1">
        <v>3</v>
      </c>
    </row>
    <row r="16" spans="2:13" x14ac:dyDescent="0.3">
      <c r="B16" t="s">
        <v>1</v>
      </c>
      <c r="C16" t="s">
        <v>0</v>
      </c>
      <c r="D16" t="s">
        <v>2</v>
      </c>
    </row>
    <row r="17" spans="2:6" x14ac:dyDescent="0.3">
      <c r="B17">
        <v>378.3</v>
      </c>
      <c r="C17">
        <v>29</v>
      </c>
      <c r="D17">
        <v>7</v>
      </c>
      <c r="E17">
        <f>3*PI()/2*B17/C17</f>
        <v>61.472301768259591</v>
      </c>
      <c r="F17">
        <f>D17/C17</f>
        <v>0.2413793103448276</v>
      </c>
    </row>
    <row r="18" spans="2:6" x14ac:dyDescent="0.3">
      <c r="B18">
        <v>378.3</v>
      </c>
      <c r="C18">
        <v>35</v>
      </c>
      <c r="D18">
        <v>5</v>
      </c>
      <c r="E18">
        <f t="shared" ref="E18:E19" si="4">3*PI()/2*B18/C18</f>
        <v>50.934192893700803</v>
      </c>
      <c r="F18">
        <f t="shared" ref="F18:F19" si="5">D18/C18</f>
        <v>0.14285714285714285</v>
      </c>
    </row>
    <row r="19" spans="2:6" x14ac:dyDescent="0.3">
      <c r="B19">
        <v>378.3</v>
      </c>
      <c r="C19">
        <v>35</v>
      </c>
      <c r="D19">
        <v>4</v>
      </c>
      <c r="E19">
        <f t="shared" si="4"/>
        <v>50.934192893700803</v>
      </c>
      <c r="F19">
        <f t="shared" si="5"/>
        <v>0.11428571428571428</v>
      </c>
    </row>
    <row r="21" spans="2:6" x14ac:dyDescent="0.3">
      <c r="B21" s="1">
        <v>4</v>
      </c>
    </row>
    <row r="22" spans="2:6" x14ac:dyDescent="0.3">
      <c r="B22" t="s">
        <v>1</v>
      </c>
      <c r="C22" t="s">
        <v>0</v>
      </c>
      <c r="D22" t="s">
        <v>2</v>
      </c>
    </row>
    <row r="23" spans="2:6" x14ac:dyDescent="0.3">
      <c r="B23">
        <v>380.3</v>
      </c>
      <c r="C23">
        <v>36</v>
      </c>
      <c r="D23">
        <v>4</v>
      </c>
      <c r="E23">
        <f>3*PI()/2*B23/C23</f>
        <v>49.781153590008266</v>
      </c>
      <c r="F23">
        <f>D23/C23</f>
        <v>0.1111111111111111</v>
      </c>
    </row>
    <row r="24" spans="2:6" x14ac:dyDescent="0.3">
      <c r="B24">
        <v>380.3</v>
      </c>
      <c r="C24">
        <v>34</v>
      </c>
      <c r="D24">
        <v>5</v>
      </c>
      <c r="E24">
        <f t="shared" ref="E24:E25" si="6">3*PI()/2*B24/C24</f>
        <v>52.709456742361695</v>
      </c>
      <c r="F24">
        <f t="shared" ref="F24:F25" si="7">D24/C24</f>
        <v>0.14705882352941177</v>
      </c>
    </row>
    <row r="25" spans="2:6" x14ac:dyDescent="0.3">
      <c r="B25">
        <v>380.3</v>
      </c>
      <c r="C25">
        <v>35</v>
      </c>
      <c r="D25">
        <v>4</v>
      </c>
      <c r="E25">
        <f t="shared" si="6"/>
        <v>51.203472264008504</v>
      </c>
      <c r="F25">
        <f t="shared" si="7"/>
        <v>0.11428571428571428</v>
      </c>
    </row>
    <row r="30" spans="2:6" x14ac:dyDescent="0.3">
      <c r="B30" t="s">
        <v>11</v>
      </c>
    </row>
    <row r="31" spans="2:6" x14ac:dyDescent="0.3">
      <c r="B31" t="s">
        <v>15</v>
      </c>
      <c r="C31" t="s">
        <v>16</v>
      </c>
      <c r="D31" t="s">
        <v>17</v>
      </c>
    </row>
    <row r="32" spans="2:6" x14ac:dyDescent="0.3">
      <c r="B32" t="s">
        <v>12</v>
      </c>
      <c r="C32">
        <v>35</v>
      </c>
      <c r="D32">
        <v>2</v>
      </c>
    </row>
    <row r="33" spans="2:4" x14ac:dyDescent="0.3">
      <c r="B33" t="s">
        <v>13</v>
      </c>
      <c r="C33">
        <v>65</v>
      </c>
      <c r="D33">
        <v>5</v>
      </c>
    </row>
    <row r="35" spans="2:4" x14ac:dyDescent="0.3">
      <c r="B35" t="s">
        <v>14</v>
      </c>
    </row>
    <row r="36" spans="2:4" x14ac:dyDescent="0.3">
      <c r="B36" t="s">
        <v>15</v>
      </c>
      <c r="C36" t="s">
        <v>16</v>
      </c>
      <c r="D36" t="s">
        <v>17</v>
      </c>
    </row>
    <row r="37" spans="2:4" x14ac:dyDescent="0.3">
      <c r="B37" t="s">
        <v>12</v>
      </c>
      <c r="C37">
        <v>34</v>
      </c>
      <c r="D37">
        <v>2</v>
      </c>
    </row>
    <row r="38" spans="2:4" x14ac:dyDescent="0.3">
      <c r="B38" t="s">
        <v>13</v>
      </c>
      <c r="C38">
        <v>66</v>
      </c>
      <c r="D38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Venc</dc:creator>
  <cp:lastModifiedBy>Jonáš Venc</cp:lastModifiedBy>
  <dcterms:created xsi:type="dcterms:W3CDTF">2025-10-15T19:40:31Z</dcterms:created>
  <dcterms:modified xsi:type="dcterms:W3CDTF">2025-10-15T22:20:42Z</dcterms:modified>
</cp:coreProperties>
</file>