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bc5946d7b62c240/Jonathan/Clases/Duoc/2024/segundo semestre/PTY4614 - CAPSTONE/sumativa/1/g1/"/>
    </mc:Choice>
  </mc:AlternateContent>
  <xr:revisionPtr revIDLastSave="617" documentId="8_{2EFDF332-31E9-4C74-A6B5-E695634C1C45}" xr6:coauthVersionLast="47" xr6:coauthVersionMax="47" xr10:uidLastSave="{9115EFED-696A-418E-8C04-027F6CE059DE}"/>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4" i="1" l="1"/>
  <c r="G54" i="1" s="1"/>
  <c r="D56" i="1"/>
  <c r="E56" i="1" s="1"/>
  <c r="J56" i="1"/>
  <c r="K56" i="1" s="1"/>
  <c r="H56" i="1"/>
  <c r="I56" i="1" s="1"/>
  <c r="F56" i="1"/>
  <c r="G56" i="1" s="1"/>
  <c r="J55" i="1"/>
  <c r="K55" i="1" s="1"/>
  <c r="H55" i="1"/>
  <c r="I55" i="1" s="1"/>
  <c r="F55" i="1"/>
  <c r="G55" i="1" s="1"/>
  <c r="D55" i="1"/>
  <c r="E55" i="1" s="1"/>
  <c r="J54" i="1"/>
  <c r="K54" i="1" s="1"/>
  <c r="H54" i="1"/>
  <c r="I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<sst xmlns="http://schemas.openxmlformats.org/spreadsheetml/2006/main" count="157" uniqueCount="98">
  <si>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</si>
  <si>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</si>
  <si>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</si>
  <si>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</si>
  <si>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</si>
  <si>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</si>
  <si>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</si>
  <si>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</si>
  <si>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</si>
  <si>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</si>
  <si>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</si>
  <si>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</si>
  <si>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</si>
  <si>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</si>
  <si>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</si>
  <si>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</si>
  <si>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</si>
  <si>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</si>
  <si>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</si>
  <si>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</si>
  <si>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</si>
  <si>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</si>
  <si>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</si>
  <si>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</si>
  <si>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</si>
  <si>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</si>
  <si>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</si>
  <si>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</si>
  <si>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</si>
  <si>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</si>
  <si>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</si>
  <si>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</si>
  <si>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</si>
  <si>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</si>
  <si>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</si>
  <si>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</si>
  <si>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</si>
  <si>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</si>
  <si>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</si>
  <si>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</si>
  <si>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</si>
  <si>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</si>
  <si>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</si>
  <si>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</si>
  <si>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</si>
  <si>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</si>
  <si>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</si>
  <si>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</si>
  <si>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</si>
  <si>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</si>
  <si>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</si>
  <si>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</si>
  <si>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</si>
  <si>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</si>
  <si>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</si>
  <si>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</si>
  <si>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</si>
  <si>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</si>
  <si>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</si>
  <si>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</si>
  <si>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</si>
  <si>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</si>
  <si>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</si>
  <si>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</si>
  <si>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</si>
  <si>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</si>
  <si>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</si>
  <si>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</si>
  <si>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</si>
  <si>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</si>
  <si>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</si>
  <si>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</si>
  <si>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</si>
  <si>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</si>
  <si>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</si>
  <si>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</si>
  <si>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</si>
  <si>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</si>
  <si>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</si>
  <si>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</si>
  <si>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</si>
  <si>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</si>
  <si>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</si>
  <si>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</si>
  <si>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</si>
  <si>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</si>
  <si>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</si>
  <si>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</si>
  <si>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</si>
  <si>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</si>
  <si>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</si>
  <si>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</si>
  <si>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</si>
  <si>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</si>
  <si>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</si>
  <si>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MARTIN GIOVANNI HIDALGO ISLA </t>
  </si>
  <si>
    <t xml:space="preserve">VANESSA ALEJANDRA SALAZAR CASTILLO </t>
  </si>
  <si>
    <t xml:space="preserve">JONATAN DAVID SANDOVAL RIQUELME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</si>
</sst>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54" sqref="C5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t="s">
        <v>97</v>
      </c>
      <c r="C6" s="6">
        <f>EVALUACION1!$C$24</f>
        <v>7</v>
      </c>
      <c r="D6" s="6">
        <f>C58</f>
        <v>7</v>
      </c>
      <c r="E6" s="51">
        <f t="shared" si="0"/>
        <v>7</v>
      </c>
      <c r="G6" s="1"/>
    </row>
    <row r="11" spans="1:11" ht="18" outlineLevel="1" x14ac:dyDescent="0.3">
      <c r="A11" s="69" t="s">
        <v>12</v>
      </c>
      <c r="B11" s="15"/>
      <c r="C11" s="55" t="s">
        <v>13</v>
      </c>
      <c r="D11" s="62" t="s">
        <v>14</v>
      </c>
      <c r="E11" s="66"/>
      <c r="F11" s="66"/>
      <c r="G11" s="66"/>
      <c r="H11" s="66"/>
      <c r="I11" s="66"/>
      <c r="J11" s="66"/>
      <c r="K11" s="63"/>
    </row>
    <row r="12" spans="1:11" ht="14.4" outlineLevel="1" x14ac:dyDescent="0.3">
      <c r="A12" s="65"/>
      <c r="B12" s="25" t="s">
        <v>15</v>
      </c>
      <c r="C12" s="54"/>
      <c r="D12" s="62" t="s">
        <v>7</v>
      </c>
      <c r="E12" s="63"/>
      <c r="F12" s="62" t="s">
        <v>8</v>
      </c>
      <c r="G12" s="63"/>
      <c r="H12" s="68" t="s">
        <v>77</v>
      </c>
      <c r="I12" s="63"/>
      <c r="J12" s="62" t="s">
        <v>10</v>
      </c>
      <c r="K12" s="63"/>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4" t="s">
        <v>18</v>
      </c>
      <c r="B27" s="53" t="s">
        <v>19</v>
      </c>
      <c r="C27" s="56" t="str">
        <f>$B$4</f>
        <v xml:space="preserve">MARTIN GIOVANNI HIDALGO ISLA </v>
      </c>
      <c r="D27" s="57"/>
      <c r="E27" s="57"/>
      <c r="F27" s="57"/>
      <c r="G27" s="57"/>
      <c r="H27" s="57"/>
      <c r="I27" s="57"/>
      <c r="J27" s="57"/>
      <c r="K27" s="58"/>
    </row>
    <row r="28" spans="1:11" ht="15.75" customHeight="1" x14ac:dyDescent="0.3">
      <c r="A28" s="65"/>
      <c r="B28" s="54"/>
      <c r="C28" s="59"/>
      <c r="D28" s="60"/>
      <c r="E28" s="60"/>
      <c r="F28" s="60"/>
      <c r="G28" s="60"/>
      <c r="H28" s="60"/>
      <c r="I28" s="60"/>
      <c r="J28" s="60"/>
      <c r="K28" s="61"/>
    </row>
    <row r="29" spans="1:11" ht="15.75" customHeight="1" x14ac:dyDescent="0.3">
      <c r="A29" s="65"/>
      <c r="B29" s="15" t="s">
        <v>20</v>
      </c>
      <c r="C29" s="55" t="s">
        <v>13</v>
      </c>
      <c r="D29" s="62" t="s">
        <v>14</v>
      </c>
      <c r="E29" s="66"/>
      <c r="F29" s="66"/>
      <c r="G29" s="66"/>
      <c r="H29" s="66"/>
      <c r="I29" s="66"/>
      <c r="J29" s="66"/>
      <c r="K29" s="63"/>
    </row>
    <row r="30" spans="1:11" ht="15.75" customHeight="1" x14ac:dyDescent="0.3">
      <c r="A30" s="65"/>
      <c r="B30" s="16" t="s">
        <v>15</v>
      </c>
      <c r="C30" s="54"/>
      <c r="D30" s="62" t="s">
        <v>7</v>
      </c>
      <c r="E30" s="63"/>
      <c r="F30" s="62" t="s">
        <v>8</v>
      </c>
      <c r="G30" s="63"/>
      <c r="H30" s="62" t="s">
        <v>9</v>
      </c>
      <c r="I30" s="63"/>
      <c r="J30" s="62" t="s">
        <v>10</v>
      </c>
      <c r="K30" s="63"/>
    </row>
    <row r="31" spans="1:11" ht="24.6" customHeight="1" x14ac:dyDescent="0.3">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4" t="s">
        <v>18</v>
      </c>
      <c r="B39" s="53" t="s">
        <v>19</v>
      </c>
      <c r="C39" s="56" t="str">
        <f>B5</f>
        <v xml:space="preserve">VANESSA ALEJANDRA SALAZAR CASTILLO </v>
      </c>
      <c r="D39" s="57"/>
      <c r="E39" s="57"/>
      <c r="F39" s="57"/>
      <c r="G39" s="57"/>
      <c r="H39" s="57"/>
      <c r="I39" s="57"/>
      <c r="J39" s="57"/>
      <c r="K39" s="58"/>
    </row>
    <row r="40" spans="1:11" ht="15.75" customHeight="1" x14ac:dyDescent="0.3">
      <c r="A40" s="65"/>
      <c r="B40" s="54"/>
      <c r="C40" s="59"/>
      <c r="D40" s="60"/>
      <c r="E40" s="60"/>
      <c r="F40" s="60"/>
      <c r="G40" s="60"/>
      <c r="H40" s="60"/>
      <c r="I40" s="60"/>
      <c r="J40" s="60"/>
      <c r="K40" s="61"/>
    </row>
    <row r="41" spans="1:11" ht="15.75" customHeight="1" x14ac:dyDescent="0.3">
      <c r="A41" s="65"/>
      <c r="B41" s="15" t="s">
        <v>20</v>
      </c>
      <c r="C41" s="55" t="s">
        <v>13</v>
      </c>
      <c r="D41" s="62" t="s">
        <v>14</v>
      </c>
      <c r="E41" s="66"/>
      <c r="F41" s="66"/>
      <c r="G41" s="66"/>
      <c r="H41" s="66"/>
      <c r="I41" s="66"/>
      <c r="J41" s="66"/>
      <c r="K41" s="63"/>
    </row>
    <row r="42" spans="1:11" ht="15.75" customHeight="1" x14ac:dyDescent="0.3">
      <c r="A42" s="65"/>
      <c r="B42" s="16" t="s">
        <v>15</v>
      </c>
      <c r="C42" s="54"/>
      <c r="D42" s="62" t="s">
        <v>7</v>
      </c>
      <c r="E42" s="63"/>
      <c r="F42" s="62" t="s">
        <v>8</v>
      </c>
      <c r="G42" s="63"/>
      <c r="H42" s="62" t="s">
        <v>9</v>
      </c>
      <c r="I42" s="63"/>
      <c r="J42" s="62" t="s">
        <v>10</v>
      </c>
      <c r="K42" s="63"/>
    </row>
    <row r="43" spans="1:11" ht="25.8" customHeight="1" x14ac:dyDescent="0.3">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4" t="s">
        <v>18</v>
      </c>
      <c r="B50" s="53" t="s">
        <v>19</v>
      </c>
      <c r="C50" s="56" t="str">
        <f>B6</f>
        <v xml:space="preserve">JONATAN DAVID SANDOVAL RIQUELME </v>
      </c>
      <c r="D50" s="57"/>
      <c r="E50" s="57"/>
      <c r="F50" s="57"/>
      <c r="G50" s="57"/>
      <c r="H50" s="57"/>
      <c r="I50" s="57"/>
      <c r="J50" s="57"/>
      <c r="K50" s="58"/>
    </row>
    <row r="51" spans="1:11" ht="15.75" customHeight="1" x14ac:dyDescent="0.3">
      <c r="A51" s="65"/>
      <c r="B51" s="54"/>
      <c r="C51" s="59"/>
      <c r="D51" s="60"/>
      <c r="E51" s="60"/>
      <c r="F51" s="60"/>
      <c r="G51" s="60"/>
      <c r="H51" s="60"/>
      <c r="I51" s="60"/>
      <c r="J51" s="60"/>
      <c r="K51" s="61"/>
    </row>
    <row r="52" spans="1:11" ht="15.75" customHeight="1" x14ac:dyDescent="0.3">
      <c r="A52" s="65"/>
      <c r="B52" s="15" t="s">
        <v>20</v>
      </c>
      <c r="C52" s="55" t="s">
        <v>13</v>
      </c>
      <c r="D52" s="62" t="s">
        <v>14</v>
      </c>
      <c r="E52" s="66"/>
      <c r="F52" s="66"/>
      <c r="G52" s="66"/>
      <c r="H52" s="66"/>
      <c r="I52" s="66"/>
      <c r="J52" s="66"/>
      <c r="K52" s="63"/>
    </row>
    <row r="53" spans="1:11" ht="15.75" customHeight="1" x14ac:dyDescent="0.3">
      <c r="A53" s="65"/>
      <c r="B53" s="16" t="s">
        <v>15</v>
      </c>
      <c r="C53" s="54"/>
      <c r="D53" s="62" t="s">
        <v>7</v>
      </c>
      <c r="E53" s="63"/>
      <c r="F53" s="62" t="s">
        <v>8</v>
      </c>
      <c r="G53" s="63"/>
      <c r="H53" s="62" t="s">
        <v>9</v>
      </c>
      <c r="I53" s="63"/>
      <c r="J53" s="62" t="s">
        <v>10</v>
      </c>
      <c r="K53" s="63"/>
    </row>
    <row r="54" spans="1:11" ht="25.8" customHeight="1" x14ac:dyDescent="0.3">
      <c r="A54" s="65"/>
      <c r="B54" s="41" t="str">
        <f>RUBRICA!A7</f>
        <v>3. Relaciona el Proyecto APT con sus intereses profesionales. *</v>
      </c>
      <c r="C54" s="39" t="s">
        <v>7</v>
      </c>
      <c r="D54" s="17" t="str">
        <f t="shared" ref="D54:D55" si="39">IF($C54=CL,"X","")</f>
        <v>X</v>
      </c>
      <c r="E54" s="17">
        <f>IF(D54="X",100*0.1,"")</f>
        <v>10</v>
      </c>
      <c r="F54" s="17" t="str">
        <f>IF($C54=L,"X","")</f>
        <v/>
      </c>
      <c r="G54" s="17" t="str">
        <f>IF(F54="X",60*0.1,"")</f>
        <v/>
      </c>
      <c r="H54" s="17" t="str">
        <f t="shared" ref="H54:H55" si="40">IF($C54=ML,"X","")</f>
        <v/>
      </c>
      <c r="I54" s="17" t="str">
        <f>IF(H54="X",30*0.1,"")</f>
        <v/>
      </c>
      <c r="J54" s="17" t="str">
        <f t="shared" ref="J54:J55" si="41">IF($C54=NL,"X","")</f>
        <v/>
      </c>
      <c r="K54" s="17" t="str">
        <f t="shared" ref="K54:K55" si="42">IF($J54="X",0,"")</f>
        <v/>
      </c>
    </row>
    <row r="55" spans="1:11" ht="24" x14ac:dyDescent="0.3">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ref="F54:F55" si="43">IF($C55=L,"X","")</f>
        <v/>
      </c>
      <c r="G55" s="17" t="str">
        <f>IF(F55="X",60*0.1,"")</f>
        <v/>
      </c>
      <c r="H55" s="17" t="str">
        <f t="shared" si="40"/>
        <v/>
      </c>
      <c r="I55" s="17" t="str">
        <f>IF(H55="X",30*0.1,"")</f>
        <v/>
      </c>
      <c r="J55" s="17" t="str">
        <f t="shared" si="41"/>
        <v/>
      </c>
      <c r="K55" s="17" t="str">
        <f t="shared" si="42"/>
        <v/>
      </c>
    </row>
    <row r="56" spans="1:11" ht="15.75" customHeight="1" x14ac:dyDescent="0.3">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A30" sqref="A30"/>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82.8"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Jonathan Lopez</cp:lastModifiedBy>
  <dcterms:created xsi:type="dcterms:W3CDTF">2023-08-07T04:08:01Z</dcterms:created>
  <dcterms:modified xsi:type="dcterms:W3CDTF">2024-09-15T10:48:57Z</dcterms:modified>
</cp:coreProperties>
</file>