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108" windowHeight="13020" activeTab="1"/>
  </bookViews>
  <sheets>
    <sheet name="Sheet1" sheetId="2" r:id="rId1"/>
    <sheet name="asdasd" sheetId="1" r:id="rId2"/>
  </sheets>
  <calcPr calcId="144525"/>
</workbook>
</file>

<file path=xl/sharedStrings.xml><?xml version="1.0" encoding="utf-8"?>
<sst xmlns="http://schemas.openxmlformats.org/spreadsheetml/2006/main" count="136" uniqueCount="38">
  <si>
    <t>Data do Negócio</t>
  </si>
  <si>
    <t>Tipo de Movimentação</t>
  </si>
  <si>
    <t>Mercado</t>
  </si>
  <si>
    <t>Prazo/Vencimento</t>
  </si>
  <si>
    <t>Instituição</t>
  </si>
  <si>
    <t>Código de Negociação</t>
  </si>
  <si>
    <t>Quantidade</t>
  </si>
  <si>
    <t>Preço</t>
  </si>
  <si>
    <t>Valor</t>
  </si>
  <si>
    <t>27/09/2023</t>
  </si>
  <si>
    <t>Venda</t>
  </si>
  <si>
    <t>Mercado Fracionário</t>
  </si>
  <si>
    <t>-</t>
  </si>
  <si>
    <t>NU INVEST CORRETORA DE VALORES S.A.</t>
  </si>
  <si>
    <t>CSMG3F</t>
  </si>
  <si>
    <t>SAPR11F</t>
  </si>
  <si>
    <t>Compra</t>
  </si>
  <si>
    <t>VALE3F</t>
  </si>
  <si>
    <t>14/08/2023</t>
  </si>
  <si>
    <t>24/02/2023</t>
  </si>
  <si>
    <t>B3SA3F</t>
  </si>
  <si>
    <t>PETR4F</t>
  </si>
  <si>
    <t>25/07/2023</t>
  </si>
  <si>
    <t>25/07/2024</t>
  </si>
  <si>
    <t>25/07/2025</t>
  </si>
  <si>
    <t>25/07/2027</t>
  </si>
  <si>
    <t>25/07/2028</t>
  </si>
  <si>
    <t>25/07/2029</t>
  </si>
  <si>
    <t>25/07/2030</t>
  </si>
  <si>
    <t>Qtd</t>
  </si>
  <si>
    <t>Qtd total atual</t>
  </si>
  <si>
    <t>Valor Total atual</t>
  </si>
  <si>
    <t>Preço médio</t>
  </si>
  <si>
    <t>Valor Total dividida pelo Quantidade Total</t>
  </si>
  <si>
    <t>(55*1)+(60*5)+(70*1)+(72*2)+(65*10)+(68+5)</t>
  </si>
  <si>
    <t>1+5+1+2+10+5</t>
  </si>
  <si>
    <t>Valor total atual</t>
  </si>
  <si>
    <t>Quantidade total atual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</si>
</sst>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&quot;R$&quot;\ #,##0.00_);[Red]\(&quot;R$&quot;\ #,###.00\)"/>
  </numFmts>
  <fonts count="26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name val="Segoe UI"/>
      <charset val="134"/>
    </font>
    <font>
      <sz val="12"/>
      <color indexed="8"/>
      <name val="Calibri"/>
      <charset val="134"/>
      <scheme val="minor"/>
    </font>
    <font>
      <b/>
      <sz val="11"/>
      <name val="Segoe UI"/>
      <charset val="134"/>
    </font>
    <font>
      <sz val="11"/>
      <color indexed="8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3" borderId="1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17" applyNumberFormat="0" applyAlignment="0" applyProtection="0">
      <alignment vertical="center"/>
    </xf>
    <xf numFmtId="0" fontId="16" fillId="5" borderId="18" applyNumberFormat="0" applyAlignment="0" applyProtection="0">
      <alignment vertical="center"/>
    </xf>
    <xf numFmtId="0" fontId="17" fillId="5" borderId="17" applyNumberFormat="0" applyAlignment="0" applyProtection="0">
      <alignment vertical="center"/>
    </xf>
    <xf numFmtId="0" fontId="18" fillId="6" borderId="19" applyNumberFormat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5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80" fontId="3" fillId="2" borderId="4" xfId="0" applyNumberFormat="1" applyFont="1" applyFill="1" applyBorder="1" applyAlignment="1">
      <alignment horizontal="center" vertical="center" wrapText="1"/>
    </xf>
    <xf numFmtId="180" fontId="3" fillId="2" borderId="5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80" fontId="3" fillId="2" borderId="7" xfId="0" applyNumberFormat="1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80" fontId="1" fillId="2" borderId="7" xfId="0" applyNumberFormat="1" applyFont="1" applyFill="1" applyBorder="1" applyAlignment="1">
      <alignment horizontal="center" vertical="center"/>
    </xf>
    <xf numFmtId="180" fontId="1" fillId="2" borderId="5" xfId="0" applyNumberFormat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80" fontId="1" fillId="2" borderId="0" xfId="0" applyNumberFormat="1" applyFont="1" applyFill="1" applyAlignment="1">
      <alignment horizontal="center" vertical="center"/>
    </xf>
    <xf numFmtId="180" fontId="1" fillId="2" borderId="2" xfId="0" applyNumberFormat="1" applyFont="1" applyFill="1" applyBorder="1" applyAlignment="1">
      <alignment horizontal="center" vertical="center" wrapText="1"/>
    </xf>
    <xf numFmtId="180" fontId="1" fillId="2" borderId="4" xfId="0" applyNumberFormat="1" applyFont="1" applyFill="1" applyBorder="1" applyAlignment="1">
      <alignment horizontal="center" vertical="center" wrapText="1"/>
    </xf>
    <xf numFmtId="180" fontId="1" fillId="2" borderId="6" xfId="0" applyNumberFormat="1" applyFont="1" applyFill="1" applyBorder="1" applyAlignment="1">
      <alignment horizontal="center" vertical="center" wrapText="1"/>
    </xf>
    <xf numFmtId="180" fontId="1" fillId="2" borderId="7" xfId="0" applyNumberFormat="1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180" fontId="1" fillId="2" borderId="8" xfId="0" applyNumberFormat="1" applyFont="1" applyFill="1" applyBorder="1" applyAlignment="1">
      <alignment horizontal="center" vertical="center" wrapText="1"/>
    </xf>
    <xf numFmtId="180" fontId="1" fillId="2" borderId="10" xfId="0" applyNumberFormat="1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4" fillId="2" borderId="12" xfId="0" applyNumberFormat="1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5" fillId="2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58" fontId="5" fillId="2" borderId="5" xfId="0" applyNumberFormat="1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180" fontId="5" fillId="2" borderId="3" xfId="0" applyNumberFormat="1" applyFont="1" applyFill="1" applyBorder="1" applyAlignment="1">
      <alignment horizontal="center" vertical="center" wrapText="1"/>
    </xf>
    <xf numFmtId="180" fontId="5" fillId="2" borderId="5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49" fontId="5" fillId="2" borderId="8" xfId="0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58" fontId="5" fillId="2" borderId="9" xfId="0" applyNumberFormat="1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180" fontId="5" fillId="2" borderId="9" xfId="0" applyNumberFormat="1" applyFont="1" applyFill="1" applyBorder="1" applyAlignment="1">
      <alignment horizontal="center" vertical="center" wrapText="1"/>
    </xf>
    <xf numFmtId="180" fontId="5" fillId="2" borderId="7" xfId="0" applyNumberFormat="1" applyFont="1" applyFill="1" applyBorder="1" applyAlignment="1">
      <alignment horizontal="center" vertical="center" wrapText="1"/>
    </xf>
    <xf numFmtId="180" fontId="5" fillId="2" borderId="10" xfId="0" applyNumberFormat="1" applyFont="1" applyFill="1" applyBorder="1" applyAlignment="1">
      <alignment horizontal="center" vertical="center" wrapText="1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"/>
  <sheetViews>
    <sheetView workbookViewId="0">
      <selection activeCell="B20" sqref="B20"/>
    </sheetView>
  </sheetViews>
  <sheetFormatPr defaultColWidth="22.1111111111111" defaultRowHeight="15.6"/>
  <cols>
    <col min="1" max="1" width="20" style="1" customWidth="1"/>
    <col min="2" max="2" width="16.6666666666667" style="1" customWidth="1"/>
    <col min="3" max="3" width="20.2222222222222" style="1" customWidth="1"/>
    <col min="4" max="4" width="19.5555555555556" style="1" customWidth="1"/>
    <col min="5" max="5" width="22.1111111111111" style="1" customWidth="1"/>
    <col min="6" max="6" width="15.2222222222222" style="1" customWidth="1"/>
    <col min="7" max="7" width="14.2222222222222" style="1" customWidth="1"/>
    <col min="8" max="16375" width="22.1111111111111" style="1" customWidth="1"/>
    <col min="16376" max="16384" width="22.1111111111111" style="1"/>
  </cols>
  <sheetData>
    <row r="1" s="1" customFormat="1" ht="37" customHeight="1" spans="1:9">
      <c r="A1" s="29" t="s">
        <v>0</v>
      </c>
      <c r="B1" s="30" t="s">
        <v>1</v>
      </c>
      <c r="C1" s="30" t="s">
        <v>2</v>
      </c>
      <c r="D1" s="31" t="s">
        <v>3</v>
      </c>
      <c r="E1" s="32" t="s">
        <v>4</v>
      </c>
      <c r="F1" s="32" t="s">
        <v>5</v>
      </c>
      <c r="G1" s="32" t="s">
        <v>6</v>
      </c>
      <c r="H1" s="31" t="s">
        <v>7</v>
      </c>
      <c r="I1" s="31" t="s">
        <v>8</v>
      </c>
    </row>
    <row r="2" s="1" customFormat="1" ht="28.8" spans="1:9">
      <c r="A2" s="33" t="s">
        <v>9</v>
      </c>
      <c r="B2" s="34" t="s">
        <v>10</v>
      </c>
      <c r="C2" s="34" t="s">
        <v>11</v>
      </c>
      <c r="D2" s="35" t="s">
        <v>12</v>
      </c>
      <c r="E2" s="36" t="s">
        <v>13</v>
      </c>
      <c r="F2" s="36" t="s">
        <v>14</v>
      </c>
      <c r="G2" s="37">
        <v>8</v>
      </c>
      <c r="H2" s="38">
        <v>16.97</v>
      </c>
      <c r="I2" s="48">
        <v>135.76</v>
      </c>
    </row>
    <row r="3" s="1" customFormat="1" ht="28.8" spans="1:9">
      <c r="A3" s="33" t="s">
        <v>9</v>
      </c>
      <c r="B3" s="34" t="s">
        <v>10</v>
      </c>
      <c r="C3" s="34" t="s">
        <v>11</v>
      </c>
      <c r="D3" s="35" t="s">
        <v>12</v>
      </c>
      <c r="E3" s="36" t="s">
        <v>13</v>
      </c>
      <c r="F3" s="36" t="s">
        <v>15</v>
      </c>
      <c r="G3" s="37">
        <v>9</v>
      </c>
      <c r="H3" s="39">
        <v>22.49</v>
      </c>
      <c r="I3" s="48">
        <v>202.41</v>
      </c>
    </row>
    <row r="4" s="1" customFormat="1" ht="28.8" spans="1:9">
      <c r="A4" s="33" t="s">
        <v>9</v>
      </c>
      <c r="B4" s="34" t="s">
        <v>10</v>
      </c>
      <c r="C4" s="34" t="s">
        <v>11</v>
      </c>
      <c r="D4" s="35" t="s">
        <v>12</v>
      </c>
      <c r="E4" s="36" t="s">
        <v>13</v>
      </c>
      <c r="F4" s="36" t="s">
        <v>15</v>
      </c>
      <c r="G4" s="37">
        <v>1</v>
      </c>
      <c r="H4" s="39">
        <v>22.5</v>
      </c>
      <c r="I4" s="48">
        <v>22.5</v>
      </c>
    </row>
    <row r="5" s="1" customFormat="1" ht="28.8" spans="1:9">
      <c r="A5" s="33" t="s">
        <v>9</v>
      </c>
      <c r="B5" s="34" t="s">
        <v>16</v>
      </c>
      <c r="C5" s="34" t="s">
        <v>11</v>
      </c>
      <c r="D5" s="35" t="s">
        <v>12</v>
      </c>
      <c r="E5" s="36" t="s">
        <v>13</v>
      </c>
      <c r="F5" s="36" t="s">
        <v>17</v>
      </c>
      <c r="G5" s="37">
        <v>1</v>
      </c>
      <c r="H5" s="39">
        <v>65.8</v>
      </c>
      <c r="I5" s="48">
        <f t="shared" ref="I5:I7" si="0">H5*G5</f>
        <v>65.8</v>
      </c>
    </row>
    <row r="6" s="1" customFormat="1" ht="28.8" spans="1:9">
      <c r="A6" s="33" t="s">
        <v>18</v>
      </c>
      <c r="B6" s="34" t="s">
        <v>16</v>
      </c>
      <c r="C6" s="34" t="s">
        <v>11</v>
      </c>
      <c r="D6" s="35" t="s">
        <v>12</v>
      </c>
      <c r="E6" s="36" t="s">
        <v>13</v>
      </c>
      <c r="F6" s="36" t="s">
        <v>17</v>
      </c>
      <c r="G6" s="37">
        <v>5</v>
      </c>
      <c r="H6" s="39">
        <v>62.3</v>
      </c>
      <c r="I6" s="48">
        <f t="shared" si="0"/>
        <v>311.5</v>
      </c>
    </row>
    <row r="7" s="1" customFormat="1" ht="28.8" spans="1:9">
      <c r="A7" s="33" t="s">
        <v>9</v>
      </c>
      <c r="B7" s="34" t="s">
        <v>16</v>
      </c>
      <c r="C7" s="34" t="s">
        <v>11</v>
      </c>
      <c r="D7" s="35" t="s">
        <v>12</v>
      </c>
      <c r="E7" s="36" t="s">
        <v>13</v>
      </c>
      <c r="F7" s="36" t="s">
        <v>17</v>
      </c>
      <c r="G7" s="37">
        <v>1</v>
      </c>
      <c r="H7" s="39">
        <v>70.9</v>
      </c>
      <c r="I7" s="48">
        <f t="shared" si="0"/>
        <v>70.9</v>
      </c>
    </row>
    <row r="8" s="1" customFormat="1" ht="28.8" spans="1:9">
      <c r="A8" s="33" t="s">
        <v>19</v>
      </c>
      <c r="B8" s="34" t="s">
        <v>16</v>
      </c>
      <c r="C8" s="34" t="s">
        <v>11</v>
      </c>
      <c r="D8" s="35" t="s">
        <v>12</v>
      </c>
      <c r="E8" s="36" t="s">
        <v>13</v>
      </c>
      <c r="F8" s="36" t="s">
        <v>20</v>
      </c>
      <c r="G8" s="37">
        <v>1</v>
      </c>
      <c r="H8" s="39">
        <v>10.58</v>
      </c>
      <c r="I8" s="48">
        <v>10.58</v>
      </c>
    </row>
    <row r="9" s="1" customFormat="1" ht="28.8" spans="1:9">
      <c r="A9" s="33" t="s">
        <v>19</v>
      </c>
      <c r="B9" s="34" t="s">
        <v>16</v>
      </c>
      <c r="C9" s="34" t="s">
        <v>11</v>
      </c>
      <c r="D9" s="35" t="s">
        <v>12</v>
      </c>
      <c r="E9" s="36" t="s">
        <v>13</v>
      </c>
      <c r="F9" s="36" t="s">
        <v>21</v>
      </c>
      <c r="G9" s="37">
        <v>9</v>
      </c>
      <c r="H9" s="39">
        <v>26.38</v>
      </c>
      <c r="I9" s="48">
        <v>237.42</v>
      </c>
    </row>
    <row r="10" s="1" customFormat="1" spans="1:9">
      <c r="A10" s="33"/>
      <c r="B10" s="34"/>
      <c r="C10" s="34"/>
      <c r="D10" s="40"/>
      <c r="E10" s="36"/>
      <c r="F10" s="36"/>
      <c r="G10" s="37"/>
      <c r="H10" s="39"/>
      <c r="I10" s="48"/>
    </row>
    <row r="11" s="1" customFormat="1" ht="28.8" spans="1:9">
      <c r="A11" s="41" t="s">
        <v>22</v>
      </c>
      <c r="B11" s="34" t="s">
        <v>16</v>
      </c>
      <c r="C11" s="34" t="s">
        <v>11</v>
      </c>
      <c r="D11" s="35" t="s">
        <v>12</v>
      </c>
      <c r="E11" s="36" t="s">
        <v>13</v>
      </c>
      <c r="F11" s="36" t="s">
        <v>17</v>
      </c>
      <c r="G11" s="37">
        <v>2</v>
      </c>
      <c r="H11" s="39">
        <v>72.3</v>
      </c>
      <c r="I11" s="48">
        <f t="shared" ref="I11:I13" si="1">H11*G11</f>
        <v>144.6</v>
      </c>
    </row>
    <row r="12" s="1" customFormat="1" ht="28.8" spans="1:9">
      <c r="A12" s="41" t="s">
        <v>23</v>
      </c>
      <c r="B12" s="34" t="s">
        <v>16</v>
      </c>
      <c r="C12" s="34" t="s">
        <v>11</v>
      </c>
      <c r="D12" s="35" t="s">
        <v>12</v>
      </c>
      <c r="E12" s="36" t="s">
        <v>13</v>
      </c>
      <c r="F12" s="36" t="s">
        <v>17</v>
      </c>
      <c r="G12" s="37">
        <v>1</v>
      </c>
      <c r="H12" s="39">
        <v>65.7</v>
      </c>
      <c r="I12" s="48">
        <f t="shared" si="1"/>
        <v>65.7</v>
      </c>
    </row>
    <row r="13" s="1" customFormat="1" ht="28.8" spans="1:9">
      <c r="A13" s="41" t="s">
        <v>24</v>
      </c>
      <c r="B13" s="34" t="s">
        <v>16</v>
      </c>
      <c r="C13" s="34" t="s">
        <v>11</v>
      </c>
      <c r="D13" s="35" t="s">
        <v>12</v>
      </c>
      <c r="E13" s="36" t="s">
        <v>13</v>
      </c>
      <c r="F13" s="36" t="s">
        <v>17</v>
      </c>
      <c r="G13" s="37">
        <v>5</v>
      </c>
      <c r="H13" s="39">
        <v>68.3</v>
      </c>
      <c r="I13" s="48">
        <f t="shared" si="1"/>
        <v>341.5</v>
      </c>
    </row>
    <row r="14" s="1" customFormat="1" spans="1:9">
      <c r="A14" s="41"/>
      <c r="B14" s="34"/>
      <c r="C14" s="34"/>
      <c r="D14" s="40"/>
      <c r="E14" s="36"/>
      <c r="F14" s="36"/>
      <c r="G14" s="37"/>
      <c r="H14" s="39"/>
      <c r="I14" s="48"/>
    </row>
    <row r="15" s="1" customFormat="1" ht="28.8" spans="1:9">
      <c r="A15" s="41" t="s">
        <v>25</v>
      </c>
      <c r="B15" s="34" t="s">
        <v>16</v>
      </c>
      <c r="C15" s="34" t="s">
        <v>11</v>
      </c>
      <c r="D15" s="35" t="s">
        <v>12</v>
      </c>
      <c r="E15" s="36" t="s">
        <v>13</v>
      </c>
      <c r="F15" s="36" t="s">
        <v>21</v>
      </c>
      <c r="G15" s="37">
        <v>7</v>
      </c>
      <c r="H15" s="39">
        <v>26.38</v>
      </c>
      <c r="I15" s="48">
        <f t="shared" ref="I15:I18" si="2">H15*G15</f>
        <v>184.66</v>
      </c>
    </row>
    <row r="16" s="1" customFormat="1" ht="28.8" spans="1:9">
      <c r="A16" s="41" t="s">
        <v>26</v>
      </c>
      <c r="B16" s="34" t="s">
        <v>16</v>
      </c>
      <c r="C16" s="34" t="s">
        <v>11</v>
      </c>
      <c r="D16" s="35" t="s">
        <v>12</v>
      </c>
      <c r="E16" s="36" t="s">
        <v>13</v>
      </c>
      <c r="F16" s="36" t="s">
        <v>21</v>
      </c>
      <c r="G16" s="37">
        <v>8</v>
      </c>
      <c r="H16" s="39">
        <v>30.38</v>
      </c>
      <c r="I16" s="48">
        <f t="shared" si="2"/>
        <v>243.04</v>
      </c>
    </row>
    <row r="17" s="1" customFormat="1" ht="28.8" spans="1:9">
      <c r="A17" s="41" t="s">
        <v>27</v>
      </c>
      <c r="B17" s="34" t="s">
        <v>10</v>
      </c>
      <c r="C17" s="34" t="s">
        <v>11</v>
      </c>
      <c r="D17" s="35" t="s">
        <v>12</v>
      </c>
      <c r="E17" s="36" t="s">
        <v>13</v>
      </c>
      <c r="F17" s="36" t="s">
        <v>21</v>
      </c>
      <c r="G17" s="37">
        <v>10</v>
      </c>
      <c r="H17" s="39">
        <v>35.38</v>
      </c>
      <c r="I17" s="48">
        <f t="shared" si="2"/>
        <v>353.8</v>
      </c>
    </row>
    <row r="18" s="1" customFormat="1" ht="28.8" spans="1:9">
      <c r="A18" s="42" t="s">
        <v>28</v>
      </c>
      <c r="B18" s="43" t="s">
        <v>10</v>
      </c>
      <c r="C18" s="43" t="s">
        <v>11</v>
      </c>
      <c r="D18" s="44" t="s">
        <v>12</v>
      </c>
      <c r="E18" s="45" t="s">
        <v>13</v>
      </c>
      <c r="F18" s="45" t="s">
        <v>21</v>
      </c>
      <c r="G18" s="46">
        <v>5</v>
      </c>
      <c r="H18" s="47">
        <v>30.38</v>
      </c>
      <c r="I18" s="49">
        <f t="shared" si="2"/>
        <v>151.9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32"/>
  <sheetViews>
    <sheetView tabSelected="1" workbookViewId="0">
      <selection activeCell="G28" sqref="G28"/>
    </sheetView>
  </sheetViews>
  <sheetFormatPr defaultColWidth="13.7777777777778" defaultRowHeight="15.6"/>
  <cols>
    <col min="1" max="1" width="7.55555555555556" style="1" customWidth="1"/>
    <col min="2" max="2" width="17.6666666666667" style="1" customWidth="1"/>
    <col min="3" max="3" width="13.7777777777778" style="1" customWidth="1"/>
    <col min="4" max="4" width="7.88888888888889" style="1" customWidth="1"/>
    <col min="5" max="5" width="10.4444444444444" style="1" customWidth="1"/>
    <col min="6" max="8" width="13.7777777777778" style="1" customWidth="1"/>
    <col min="9" max="9" width="2.55555555555556" style="1" customWidth="1"/>
    <col min="10" max="16384" width="13.7777777777778" style="1" customWidth="1"/>
  </cols>
  <sheetData>
    <row r="4" ht="38.4" spans="2:10">
      <c r="B4" s="2" t="s">
        <v>1</v>
      </c>
      <c r="C4" s="2" t="s">
        <v>5</v>
      </c>
      <c r="D4" s="2" t="s">
        <v>29</v>
      </c>
      <c r="E4" s="2" t="s">
        <v>30</v>
      </c>
      <c r="F4" s="2" t="s">
        <v>7</v>
      </c>
      <c r="G4" s="2" t="s">
        <v>8</v>
      </c>
      <c r="H4" s="2" t="s">
        <v>31</v>
      </c>
      <c r="J4" s="1" t="s">
        <v>32</v>
      </c>
    </row>
    <row r="5" spans="2:12">
      <c r="B5" s="3" t="s">
        <v>16</v>
      </c>
      <c r="C5" s="3" t="s">
        <v>17</v>
      </c>
      <c r="D5" s="4">
        <v>1</v>
      </c>
      <c r="E5" s="5">
        <f>D5</f>
        <v>1</v>
      </c>
      <c r="F5" s="6">
        <v>55</v>
      </c>
      <c r="G5" s="6">
        <f t="shared" ref="G5:G7" si="0">F5*D5</f>
        <v>55</v>
      </c>
      <c r="H5" s="7">
        <f>G5</f>
        <v>55</v>
      </c>
      <c r="J5" s="20">
        <f>F5</f>
        <v>55</v>
      </c>
      <c r="K5" s="20"/>
      <c r="L5" s="20"/>
    </row>
    <row r="6" spans="2:12">
      <c r="B6" s="8" t="s">
        <v>16</v>
      </c>
      <c r="C6" s="8" t="s">
        <v>17</v>
      </c>
      <c r="D6" s="9">
        <v>5</v>
      </c>
      <c r="E6" s="10">
        <f>D6+E5</f>
        <v>6</v>
      </c>
      <c r="F6" s="11">
        <v>60</v>
      </c>
      <c r="G6" s="11">
        <f t="shared" si="0"/>
        <v>300</v>
      </c>
      <c r="H6" s="7">
        <f>G6+H5</f>
        <v>355</v>
      </c>
      <c r="J6" s="20">
        <f>(H6)/(E6)</f>
        <v>59.1666666666667</v>
      </c>
      <c r="K6" s="20"/>
      <c r="L6" s="20"/>
    </row>
    <row r="7" spans="2:16">
      <c r="B7" s="8" t="s">
        <v>16</v>
      </c>
      <c r="C7" s="8" t="s">
        <v>17</v>
      </c>
      <c r="D7" s="9">
        <v>1</v>
      </c>
      <c r="E7" s="10">
        <f>D7+E6</f>
        <v>7</v>
      </c>
      <c r="F7" s="11">
        <v>70</v>
      </c>
      <c r="G7" s="11">
        <f>F7*D7</f>
        <v>70</v>
      </c>
      <c r="H7" s="7">
        <f>G7+H6</f>
        <v>425</v>
      </c>
      <c r="J7" s="20">
        <f>(H7)/(E7)</f>
        <v>60.7142857142857</v>
      </c>
      <c r="K7" s="21" t="s">
        <v>33</v>
      </c>
      <c r="L7" s="22"/>
      <c r="N7" s="20">
        <f>G5+G6+G7+G8+G9+G10</f>
        <v>1559</v>
      </c>
      <c r="O7" s="1">
        <f>D5+D6+D7+D8+D9+D10</f>
        <v>24</v>
      </c>
      <c r="P7" s="20">
        <f>N7/O7</f>
        <v>64.9583333333333</v>
      </c>
    </row>
    <row r="8" spans="2:12">
      <c r="B8" s="8" t="s">
        <v>16</v>
      </c>
      <c r="C8" s="8" t="s">
        <v>17</v>
      </c>
      <c r="D8" s="9">
        <v>2</v>
      </c>
      <c r="E8" s="10">
        <f>D8+E7</f>
        <v>9</v>
      </c>
      <c r="F8" s="11">
        <v>72</v>
      </c>
      <c r="G8" s="11">
        <f>F8*D8</f>
        <v>144</v>
      </c>
      <c r="H8" s="7">
        <f>G8+H7</f>
        <v>569</v>
      </c>
      <c r="J8" s="20">
        <f>(H8)/(E8)</f>
        <v>63.2222222222222</v>
      </c>
      <c r="K8" s="23"/>
      <c r="L8" s="24"/>
    </row>
    <row r="9" spans="2:12">
      <c r="B9" s="8" t="s">
        <v>16</v>
      </c>
      <c r="C9" s="8" t="s">
        <v>17</v>
      </c>
      <c r="D9" s="9">
        <v>10</v>
      </c>
      <c r="E9" s="10">
        <f>D9+E8</f>
        <v>19</v>
      </c>
      <c r="F9" s="11">
        <v>65</v>
      </c>
      <c r="G9" s="11">
        <f>F9*D9</f>
        <v>650</v>
      </c>
      <c r="H9" s="7">
        <f>G9+H8</f>
        <v>1219</v>
      </c>
      <c r="J9" s="20">
        <f>(H9)/(E9)</f>
        <v>64.1578947368421</v>
      </c>
      <c r="K9" s="23"/>
      <c r="L9" s="24"/>
    </row>
    <row r="10" spans="2:16">
      <c r="B10" s="8" t="s">
        <v>16</v>
      </c>
      <c r="C10" s="8" t="s">
        <v>17</v>
      </c>
      <c r="D10" s="9">
        <v>5</v>
      </c>
      <c r="E10" s="10">
        <f>D10+E9</f>
        <v>24</v>
      </c>
      <c r="F10" s="11">
        <v>68</v>
      </c>
      <c r="G10" s="11">
        <f>F10*D10</f>
        <v>340</v>
      </c>
      <c r="H10" s="7">
        <f>G10+H9</f>
        <v>1559</v>
      </c>
      <c r="J10" s="20">
        <f>(H10)/(E10)</f>
        <v>64.9583333333333</v>
      </c>
      <c r="K10" s="23"/>
      <c r="L10" s="24"/>
      <c r="N10" s="25" t="s">
        <v>34</v>
      </c>
      <c r="O10" s="25"/>
      <c r="P10" s="25"/>
    </row>
    <row r="11" spans="2:14">
      <c r="B11" s="8"/>
      <c r="C11" s="8"/>
      <c r="D11" s="9"/>
      <c r="E11" s="10"/>
      <c r="F11" s="11"/>
      <c r="G11" s="11"/>
      <c r="H11" s="7"/>
      <c r="K11" s="26"/>
      <c r="L11" s="27"/>
      <c r="N11" s="1" t="s">
        <v>35</v>
      </c>
    </row>
    <row r="12" spans="2:12">
      <c r="B12" s="8" t="s">
        <v>10</v>
      </c>
      <c r="C12" s="8" t="s">
        <v>17</v>
      </c>
      <c r="D12" s="9">
        <v>3</v>
      </c>
      <c r="E12" s="10">
        <f>E10-D12</f>
        <v>21</v>
      </c>
      <c r="F12" s="11">
        <v>70</v>
      </c>
      <c r="G12" s="11">
        <f t="shared" ref="G12:G14" si="1">F12*D12</f>
        <v>210</v>
      </c>
      <c r="H12" s="7">
        <f>H10-G12</f>
        <v>1349</v>
      </c>
      <c r="J12" s="20">
        <f>H12/E12</f>
        <v>64.2380952380952</v>
      </c>
      <c r="K12" s="28" t="s">
        <v>36</v>
      </c>
      <c r="L12" s="28"/>
    </row>
    <row r="13" spans="2:11">
      <c r="B13" s="8" t="s">
        <v>10</v>
      </c>
      <c r="C13" s="8" t="s">
        <v>17</v>
      </c>
      <c r="D13" s="9">
        <v>5</v>
      </c>
      <c r="E13" s="10">
        <f>E12-D13</f>
        <v>16</v>
      </c>
      <c r="F13" s="11">
        <v>85</v>
      </c>
      <c r="G13" s="11">
        <f t="shared" si="1"/>
        <v>425</v>
      </c>
      <c r="H13" s="7">
        <f>H12-G13</f>
        <v>924</v>
      </c>
      <c r="J13" s="20">
        <f>H13/E13</f>
        <v>57.75</v>
      </c>
      <c r="K13" s="1" t="s">
        <v>37</v>
      </c>
    </row>
    <row r="14" spans="2:10">
      <c r="B14" s="8" t="s">
        <v>10</v>
      </c>
      <c r="C14" s="8" t="s">
        <v>17</v>
      </c>
      <c r="D14" s="9">
        <v>2</v>
      </c>
      <c r="E14" s="10">
        <f>E13-D14</f>
        <v>14</v>
      </c>
      <c r="F14" s="11">
        <v>50</v>
      </c>
      <c r="G14" s="11">
        <f t="shared" si="1"/>
        <v>100</v>
      </c>
      <c r="H14" s="7">
        <f>H13-G14</f>
        <v>824</v>
      </c>
      <c r="J14" s="20">
        <f>H14/E14</f>
        <v>58.8571428571429</v>
      </c>
    </row>
    <row r="15" spans="2:14">
      <c r="B15" s="12"/>
      <c r="C15" s="12"/>
      <c r="D15" s="13"/>
      <c r="E15" s="14"/>
      <c r="F15" s="15"/>
      <c r="G15" s="15"/>
      <c r="H15" s="16"/>
      <c r="N15" s="20"/>
    </row>
    <row r="16" spans="2:14">
      <c r="B16" s="8" t="s">
        <v>16</v>
      </c>
      <c r="C16" s="8" t="s">
        <v>17</v>
      </c>
      <c r="D16" s="9">
        <v>10</v>
      </c>
      <c r="E16" s="10">
        <f>E14+D16</f>
        <v>24</v>
      </c>
      <c r="F16" s="11">
        <v>70</v>
      </c>
      <c r="G16" s="11">
        <f t="shared" ref="G16:G19" si="2">F16*D16</f>
        <v>700</v>
      </c>
      <c r="H16" s="7">
        <f>H14+G16</f>
        <v>1524</v>
      </c>
      <c r="J16" s="20">
        <f>H16/E16</f>
        <v>63.5</v>
      </c>
      <c r="N16" s="20"/>
    </row>
    <row r="17" spans="2:10">
      <c r="B17" s="8" t="s">
        <v>16</v>
      </c>
      <c r="C17" s="8" t="s">
        <v>17</v>
      </c>
      <c r="D17" s="9">
        <v>5</v>
      </c>
      <c r="E17" s="10">
        <f>E16+D17</f>
        <v>29</v>
      </c>
      <c r="F17" s="11">
        <v>62</v>
      </c>
      <c r="G17" s="11">
        <f t="shared" si="2"/>
        <v>310</v>
      </c>
      <c r="H17" s="7">
        <f>H16+G17</f>
        <v>1834</v>
      </c>
      <c r="J17" s="20">
        <f>H17/E17</f>
        <v>63.2413793103448</v>
      </c>
    </row>
    <row r="18" spans="2:8">
      <c r="B18" s="12"/>
      <c r="C18" s="12"/>
      <c r="D18" s="13"/>
      <c r="E18" s="14"/>
      <c r="F18" s="14"/>
      <c r="G18" s="14"/>
      <c r="H18" s="13"/>
    </row>
    <row r="19" spans="2:10">
      <c r="B19" s="12" t="s">
        <v>10</v>
      </c>
      <c r="C19" s="8" t="s">
        <v>17</v>
      </c>
      <c r="D19" s="9">
        <v>18</v>
      </c>
      <c r="E19" s="10">
        <f>E17-D19</f>
        <v>11</v>
      </c>
      <c r="F19" s="11">
        <v>64</v>
      </c>
      <c r="G19" s="11">
        <f>F19*D19</f>
        <v>1152</v>
      </c>
      <c r="H19" s="7">
        <f>H17-G19</f>
        <v>682</v>
      </c>
      <c r="J19" s="20">
        <f>H19/E19</f>
        <v>62</v>
      </c>
    </row>
    <row r="20" spans="2:8">
      <c r="B20" s="12"/>
      <c r="C20" s="12"/>
      <c r="D20" s="13"/>
      <c r="E20" s="14"/>
      <c r="F20" s="14"/>
      <c r="G20" s="14"/>
      <c r="H20" s="13"/>
    </row>
    <row r="21" spans="2:8">
      <c r="B21" s="12"/>
      <c r="C21" s="12"/>
      <c r="D21" s="13"/>
      <c r="E21" s="14"/>
      <c r="F21" s="14"/>
      <c r="G21" s="14"/>
      <c r="H21" s="13"/>
    </row>
    <row r="22" spans="2:8">
      <c r="B22" s="12"/>
      <c r="C22" s="12"/>
      <c r="D22" s="13"/>
      <c r="E22" s="14"/>
      <c r="F22" s="14"/>
      <c r="G22" s="14"/>
      <c r="H22" s="13"/>
    </row>
    <row r="23" spans="2:8">
      <c r="B23" s="17"/>
      <c r="C23" s="17"/>
      <c r="D23" s="18"/>
      <c r="E23" s="19"/>
      <c r="F23" s="19"/>
      <c r="G23" s="19"/>
      <c r="H23" s="18"/>
    </row>
    <row r="29" spans="6:7">
      <c r="F29" s="20"/>
      <c r="G29" s="20"/>
    </row>
    <row r="30" spans="6:7">
      <c r="F30" s="20"/>
      <c r="G30" s="20"/>
    </row>
    <row r="31" spans="6:6">
      <c r="F31" s="20"/>
    </row>
    <row r="32" spans="6:6">
      <c r="F32" s="20"/>
    </row>
  </sheetData>
  <mergeCells count="5">
    <mergeCell ref="N10:P10"/>
    <mergeCell ref="N11:P11"/>
    <mergeCell ref="K12:L12"/>
    <mergeCell ref="K13:L13"/>
    <mergeCell ref="K7:L1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asdasd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K4bun</cp:lastModifiedBy>
  <dcterms:created xsi:type="dcterms:W3CDTF">2023-10-31T19:53:00Z</dcterms:created>
  <dcterms:modified xsi:type="dcterms:W3CDTF">2023-11-17T19:48:42Z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EBB5213B738D49F898413C79142097C9_12</vt:lpwstr>
  </property>
  <property fmtid="{D5CDD505-2E9C-101B-9397-08002B2CF9AE}" pid="3" name="KSOProductBuildVer">
    <vt:lpwstr>1046-12.2.0.13306</vt:lpwstr>
  </property>
</Properties>
</file>