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8_{E72EBEE9-A4EC-4CE9-82DD-66C5B0B8657D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Abertura" sheetId="28" r:id="rId1"/>
    <sheet name="Tela Inicial" sheetId="1" state="veryHidden" r:id="rId2"/>
    <sheet name="indice" sheetId="2" state="veryHidden" r:id="rId3"/>
    <sheet name="matricula" sheetId="4" state="veryHidden" r:id="rId4"/>
    <sheet name="grade" sheetId="3" state="veryHidden" r:id="rId5"/>
    <sheet name="Ficha" sheetId="10" state="veryHidden" r:id="rId6"/>
    <sheet name="historia" sheetId="9" state="veryHidden" r:id="rId7"/>
    <sheet name="Carteirinha" sheetId="5" state="veryHidden" r:id="rId8"/>
    <sheet name="Recado" sheetId="27" state="veryHidden" r:id="rId9"/>
    <sheet name="Declaração" sheetId="6" state="veryHidden" r:id="rId10"/>
    <sheet name="Declaração de Conclusão" sheetId="7" state="veryHidden" r:id="rId11"/>
    <sheet name="Boletim" sheetId="8" state="veryHidden" r:id="rId12"/>
    <sheet name="Livro de Matricula" sheetId="12" state="veryHidden" r:id="rId13"/>
    <sheet name="Lista de Renovações" sheetId="14" state="veryHidden" r:id="rId14"/>
    <sheet name="Lista de Turmas" sheetId="15" state="veryHidden" r:id="rId15"/>
    <sheet name="Lista de Professores" sheetId="13" state="veryHidden" r:id="rId16"/>
    <sheet name="Alunos por Modalidade" sheetId="16" state="veryHidden" r:id="rId17"/>
    <sheet name="Alunos por Turno" sheetId="17" state="veryHidden" r:id="rId18"/>
    <sheet name="Alunos por Endereço" sheetId="18" state="veryHidden" r:id="rId19"/>
    <sheet name="Alunos por Responsaveis" sheetId="19" state="veryHidden" r:id="rId20"/>
    <sheet name="Resumo de Mensalidade" sheetId="20" state="veryHidden" r:id="rId21"/>
    <sheet name="Mensalidade por Alunos" sheetId="21" state="veryHidden" r:id="rId22"/>
    <sheet name="nota" sheetId="25" state="veryHidden" r:id="rId23"/>
    <sheet name="config" sheetId="26" state="veryHidden" r:id="rId24"/>
    <sheet name="Mensalidade por Responsaveis" sheetId="22" state="veryHidden" r:id="rId25"/>
    <sheet name="Mensalidade por Turma" sheetId="23" state="veryHidden" r:id="rId26"/>
    <sheet name="Ficha Prof" sheetId="11" state="veryHidden" r:id="rId27"/>
  </sheets>
  <functionGroups builtInGroupCount="19"/>
  <externalReferences>
    <externalReference r:id="rId28"/>
  </externalReferences>
  <definedNames>
    <definedName name="_xlnm._FilterDatabase" localSheetId="18" hidden="1">'Alunos por Endereço'!$A$5:$I$5</definedName>
    <definedName name="_xlnm._FilterDatabase" localSheetId="16" hidden="1">'Alunos por Modalidade'!$A$5:$F$5</definedName>
    <definedName name="_xlnm._FilterDatabase" localSheetId="19" hidden="1">'Alunos por Responsaveis'!$A$5:$I$5</definedName>
    <definedName name="_xlnm._FilterDatabase" localSheetId="17" hidden="1">'Alunos por Turno'!$A$5:$F$5</definedName>
    <definedName name="_xlnm._FilterDatabase" localSheetId="13" hidden="1">'Lista de Renovações'!$A$5:$I$5</definedName>
    <definedName name="_xlnm._FilterDatabase" localSheetId="14" hidden="1">'Lista de Turmas'!$A$5:$I$5</definedName>
    <definedName name="_xlnm._FilterDatabase" localSheetId="12" hidden="1">'Livro de Matricula'!$A$5:$K$5</definedName>
    <definedName name="_xlnm._FilterDatabase" localSheetId="21" hidden="1">'Mensalidade por Alunos'!$A$8:$N$10</definedName>
    <definedName name="_xlnm._FilterDatabase" localSheetId="24" hidden="1">'Mensalidade por Responsaveis'!$A$8:$N$10</definedName>
    <definedName name="_xlnm._FilterDatabase" localSheetId="25" hidden="1">'Mensalidade por Turma'!$A$8:$N$8</definedName>
    <definedName name="_xlnm._FilterDatabase" localSheetId="22" hidden="1">nota!$A$7:$C$203</definedName>
    <definedName name="_xlnm._FilterDatabase" localSheetId="20" hidden="1">'Resumo de Mensalidade'!$A$5:$I$5</definedName>
    <definedName name="area_da_declaracao">Declaração!$A$1:$J$32</definedName>
    <definedName name="_xlnm.Print_Area" localSheetId="11">Boletim!$A$1:$H$36</definedName>
    <definedName name="_xlnm.Print_Area" localSheetId="7">Carteirinha!$B$5:$BK$21</definedName>
    <definedName name="_xlnm.Print_Area" localSheetId="9">Declaração!$A$1:$J$48</definedName>
    <definedName name="_xlnm.Print_Area" localSheetId="10">'Declaração de Conclusão'!$A$1:$J$46</definedName>
    <definedName name="_xlnm.Print_Area" localSheetId="5">Ficha!$A$1:$BN$46</definedName>
    <definedName name="_xlnm.Print_Area" localSheetId="26">'Ficha Prof'!$A$1:$BN$47</definedName>
    <definedName name="_xlnm.Print_Area" localSheetId="6">historia!$A$1:$AR$41</definedName>
    <definedName name="_xlnm.Print_Area" localSheetId="22">OFFSET(nota!$A$1,0,0,COUNTA(nota!$B$1:$B$2000)+2,27)</definedName>
    <definedName name="_xlnm.Print_Area" localSheetId="8">Recado!$B$5:$BK$21</definedName>
    <definedName name="area_de_notas" localSheetId="22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8">'Alunos por Endereço'!$A$6:$I$10000</definedName>
    <definedName name="celAreaAlunosMod" localSheetId="16">'Alunos por Modalidade'!$A$6:$F$10000</definedName>
    <definedName name="celAreaAlunosResp" localSheetId="19">'Alunos por Responsaveis'!$A$6:$I$10000</definedName>
    <definedName name="celAreaAlunosTurno" localSheetId="17">'Alunos por Turno'!$A$6:$F$10000</definedName>
    <definedName name="celAreaDaListaProf" localSheetId="15">'Lista de Professores'!$A$6:$F$10000</definedName>
    <definedName name="celAreaDaListaRenovacao" localSheetId="13">'Lista de Renovações'!$A$6:$I$10000</definedName>
    <definedName name="celAreaDaListaTurma" localSheetId="14">'Lista de Turmas'!$A$6:$I$10000</definedName>
    <definedName name="celAreaDoLivroMatricula">'Livro de Matricula'!$A$6:$K$10000</definedName>
    <definedName name="celAreaMensAluno" localSheetId="21">'Mensalidade por Alunos'!$A$9:$AB$10003</definedName>
    <definedName name="celAreaMensResp" localSheetId="24">'Mensalidade por Responsaveis'!$A$9:$AO$10003</definedName>
    <definedName name="celAreaMensTurma" localSheetId="25">'Mensalidade por Turma'!$A$9:$AO$10003</definedName>
    <definedName name="celAreaResumoMensPend">'Resumo de Mensalidade'!$A$22:$F$33</definedName>
    <definedName name="celAreaResumoMensPg" localSheetId="20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6">'Ficha Prof'!$H$13</definedName>
    <definedName name="celBairroR">Ficha!$H$27</definedName>
    <definedName name="celBolsa">Ficha!$Y$19</definedName>
    <definedName name="celCantoAlunosEnd" localSheetId="18">'Alunos por Endereço'!$A$6</definedName>
    <definedName name="celCantoAlunosMod" localSheetId="16">'Alunos por Modalidade'!$A$6</definedName>
    <definedName name="celCantoAlunosResp" localSheetId="19">'Alunos por Responsaveis'!$A$6</definedName>
    <definedName name="celCantoAlunosTurno" localSheetId="17">'Alunos por Turno'!$A$6</definedName>
    <definedName name="celCantoListaProf" localSheetId="15">'Lista de Professores'!$A$6</definedName>
    <definedName name="celCantoListaRenovacao" localSheetId="13">'Lista de Renovações'!$A$6</definedName>
    <definedName name="celCantoListaTurma" localSheetId="14">'Lista de Turmas'!$A$6</definedName>
    <definedName name="celCantoLivroMatricula">'Livro de Matricula'!$A$6</definedName>
    <definedName name="celCantoMensAluno" localSheetId="21">'Mensalidade por Alunos'!$A$9</definedName>
    <definedName name="celCantoMensResp" localSheetId="24">'Mensalidade por Responsaveis'!$A$9</definedName>
    <definedName name="celCantoMensTurma" localSheetId="25">'Mensalidade por Turma'!$A$9</definedName>
    <definedName name="celCantoResumoMensPend">'Resumo de Mensalidade'!$A$22</definedName>
    <definedName name="celCantoResumoMensPg" localSheetId="20">'Resumo de Mensalidade'!$A$6</definedName>
    <definedName name="CelCelPCart">Carteirinha!$W$17</definedName>
    <definedName name="celCelProf" localSheetId="26">'Ficha Prof'!$BB$10</definedName>
    <definedName name="celCelR">Ficha!$K$24</definedName>
    <definedName name="celCEPAL">Ficha!$BC$10</definedName>
    <definedName name="celCEPProf" localSheetId="26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6">'Ficha Prof'!$AG$13</definedName>
    <definedName name="celCidR">Ficha!$AJ$27</definedName>
    <definedName name="celCompAL">Ficha!$AI$11</definedName>
    <definedName name="celCompProf" localSheetId="26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6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6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6">'Ficha Prof'!$Q$11</definedName>
    <definedName name="celEmailR">Ficha!$H$25</definedName>
    <definedName name="CelFreqBol">Boletim!$H$27</definedName>
    <definedName name="celHist">Ficha!$AF$33</definedName>
    <definedName name="celIdentProf" localSheetId="26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6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6">'Ficha Prof'!$BD$9</definedName>
    <definedName name="celNatAL">Ficha!$AL$9</definedName>
    <definedName name="celNatProf" localSheetId="26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6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6">'Ficha Prof'!$AL$12</definedName>
    <definedName name="celNumR">Ficha!$S$26</definedName>
    <definedName name="celObs">Ficha!$D$39</definedName>
    <definedName name="celObsProf" localSheetId="26">'Ficha Prof'!$D$40</definedName>
    <definedName name="celRuaAL">Ficha!$P$10</definedName>
    <definedName name="CelRuaPCart">Carteirinha!$AP$8</definedName>
    <definedName name="celRuaProf" localSheetId="26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6">'Ficha Prof'!$BI$8</definedName>
    <definedName name="celSit">Ficha!$AN$5</definedName>
    <definedName name="CelSitAluno">Boletim!$A$29</definedName>
    <definedName name="celSitProf" localSheetId="26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6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6">'Ficha Prof'!$BI$13</definedName>
    <definedName name="celUFR">Ficha!$BI$27</definedName>
    <definedName name="celVinc">Ficha!$I$22</definedName>
    <definedName name="celVlMens">Ficha!$L$19</definedName>
    <definedName name="especializacao">indice!$AF$1000</definedName>
    <definedName name="id_profissional">indice!$Z$1000</definedName>
    <definedName name="id_usuario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ivel_acesso">indice!$AD$1000</definedName>
    <definedName name="Nome_8" localSheetId="9">Declaração!$B$11</definedName>
    <definedName name="Nome_8" localSheetId="10">'Declaração de Conclusão'!$B$11</definedName>
    <definedName name="Nome_9" localSheetId="9">Declaração!$B$11</definedName>
    <definedName name="Nome_9" localSheetId="10">'Declaração de Conclusão'!$B$11</definedName>
    <definedName name="nome_completo">indice!$AA$1000</definedName>
    <definedName name="NomeDaIgreja" localSheetId="9">Declaração!$C$21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2">nota!$B$8:$F$10</definedName>
    <definedName name="tipo_usuario">indice!$AD$1000</definedName>
    <definedName name="_xlnm.Print_Titles" localSheetId="18">'Alunos por Endereço'!$1:$5</definedName>
    <definedName name="_xlnm.Print_Titles" localSheetId="16">'Alunos por Modalidade'!$1:$5</definedName>
    <definedName name="_xlnm.Print_Titles" localSheetId="19">'Alunos por Responsaveis'!$1:$5</definedName>
    <definedName name="_xlnm.Print_Titles" localSheetId="17">'Alunos por Turno'!$1:$5</definedName>
    <definedName name="_xlnm.Print_Titles" localSheetId="15">'Lista de Professores'!$1:$5</definedName>
    <definedName name="_xlnm.Print_Titles" localSheetId="13">'Lista de Renovações'!$1:$5</definedName>
    <definedName name="_xlnm.Print_Titles" localSheetId="14">'Lista de Turmas'!$1:$5</definedName>
    <definedName name="_xlnm.Print_Titles" localSheetId="12">'Livro de Matricula'!$1:$5</definedName>
    <definedName name="_xlnm.Print_Titles" localSheetId="21">'Mensalidade por Alunos'!$1:$8</definedName>
    <definedName name="_xlnm.Print_Titles" localSheetId="24">'Mensalidade por Responsaveis'!$1:$8</definedName>
    <definedName name="_xlnm.Print_Titles" localSheetId="25">'Mensalidade por Turma'!$1:$8</definedName>
    <definedName name="_xlnm.Print_Titles" localSheetId="22">nota!$1:$7</definedName>
    <definedName name="_xlnm.Print_Titles" localSheetId="20">'Resumo de Mensalidade'!$1:$5</definedName>
    <definedName name="TituloTransacao">[1]Transacao!$E$2</definedName>
    <definedName name="usuario">indice!$AB$1000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<sst xmlns="http://schemas.openxmlformats.org/spreadsheetml/2006/main" count="974" uniqueCount="428">
  <si>
    <t>Desenvolvido por Jônatas M. Pimenta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</si>
  <si>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</si>
  <si>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</si>
  <si>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</si>
  <si>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</si>
  <si>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</si>
  <si>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</si>
  <si>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</si>
  <si>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</si>
  <si>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</si>
  <si>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</si>
  <si>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</si>
  <si>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</si>
  <si>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</si>
  <si>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</si>
  <si>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</si>
  <si>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</si>
  <si>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</si>
  <si>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</si>
  <si>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</si>
  <si>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</si>
  <si>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</si>
  <si>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</si>
  <si>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</si>
  <si>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</si>
  <si>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</si>
  <si>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</si>
  <si>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</si>
  <si>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</si>
  <si>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</si>
  <si>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</si>
  <si>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</si>
  <si>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</si>
  <si>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</si>
  <si>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</si>
  <si>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</si>
  <si>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</si>
  <si>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</si>
  <si>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</si>
  <si>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</si>
  <si>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</si>
  <si>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</si>
  <si>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</si>
  <si>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</si>
  <si>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</si>
  <si>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</si>
  <si>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</si>
  <si>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</si>
  <si>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</si>
  <si>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</si>
  <si>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</si>
  <si>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</si>
  <si>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</si>
  <si>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</si>
  <si>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</si>
  <si>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</si>
  <si>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</si>
  <si>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</si>
  <si>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</si>
  <si>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</si>
  <si>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</si>
  <si>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</si>
  <si>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</si>
  <si>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</si>
  <si>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</si>
  <si>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</si>
  <si>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</si>
  <si>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</si>
  <si>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</si>
  <si>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</si>
  <si>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</si>
  <si>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</si>
  <si>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</si>
  <si>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</si>
  <si>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</si>
  <si>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</si>
  <si>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</si>
  <si>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</si>
  <si>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</si>
  <si>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</si>
  <si>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</si>
  <si>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</si>
  <si>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</si>
  <si>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</si>
  <si>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</si>
  <si>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</si>
  <si>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</si>
  <si>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</si>
  <si>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</si>
  <si>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</si>
  <si>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</si>
  <si>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</si>
  <si>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</si>
  <si>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</si>
  <si>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</si>
  <si>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</si>
  <si>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</si>
  <si>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</si>
  <si>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</si>
  <si>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</si>
  <si>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</si>
  <si>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</si>
  <si>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</si>
  <si>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</si>
  <si>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</si>
  <si>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</si>
  <si>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</si>
  <si>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</si>
  <si>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</si>
  <si>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</si>
  <si>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</si>
  <si>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</si>
  <si>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</si>
  <si>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</si>
  <si>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</si>
  <si>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</si>
  <si>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</si>
  <si>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</si>
  <si>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</si>
  <si>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</si>
  <si>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</si>
  <si>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</si>
  <si>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</si>
  <si>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</si>
  <si>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</si>
  <si>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</si>
  <si>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</si>
  <si>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</si>
  <si>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</si>
  <si>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</si>
  <si>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</si>
  <si>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</si>
  <si>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</si>
  <si>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</si>
  <si>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</si>
  <si>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</si>
  <si>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</si>
  <si>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</si>
  <si>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</si>
  <si>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</si>
  <si>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</si>
  <si>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</si>
  <si>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</si>
  <si>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</si>
  <si>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</si>
  <si>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</si>
  <si>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</si>
  <si>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</si>
  <si>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</si>
  <si>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</si>
  <si>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</si>
  <si>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</si>
  <si>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</si>
  <si>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</si>
  <si>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</si>
  <si>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</si>
  <si>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</si>
  <si>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</si>
  <si>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</si>
  <si>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</si>
  <si>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</si>
  <si>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</si>
  <si>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</si>
  <si>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</si>
  <si>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</si>
  <si>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</si>
  <si>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</si>
  <si>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</si>
  <si>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</si>
  <si>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</si>
  <si>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</si>
  <si>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</si>
  <si>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</si>
  <si>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</si>
  <si>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</si>
  <si>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</si>
  <si>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</si>
  <si>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</si>
  <si>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</si>
  <si>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</si>
  <si>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</si>
  <si>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</si>
  <si>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</si>
  <si>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</si>
  <si>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</si>
  <si>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</si>
  <si>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</si>
  <si>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</si>
  <si>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</si>
  <si>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</si>
  <si>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</si>
  <si>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</si>
  <si>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</si>
  <si>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</si>
  <si>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</si>
  <si>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</si>
  <si>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</si>
  <si>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</si>
  <si>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</si>
  <si>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</si>
  <si>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</si>
  <si>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</si>
  <si>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</si>
  <si>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</si>
  <si>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</si>
  <si>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</si>
  <si>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</si>
  <si>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</si>
  <si>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</si>
  <si>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</si>
  <si>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</si>
  <si>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</si>
  <si>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</si>
  <si>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</si>
  <si>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</si>
  <si>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</si>
  <si>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</si>
  <si>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</si>
  <si>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</si>
  <si>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</si>
  <si>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</si>
  <si>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</si>
  <si>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</si>
  <si>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</si>
  <si>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</si>
  <si>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</si>
  <si>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</si>
  <si>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</si>
  <si>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</si>
  <si>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</si>
  <si>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</si>
  <si>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</si>
  <si>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</si>
  <si>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</si>
  <si>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</si>
  <si>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</si>
  <si>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</si>
  <si>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</si>
  <si>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</si>
  <si>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</si>
  <si>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</si>
  <si>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</si>
  <si>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</si>
  <si>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</si>
  <si>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</si>
  <si>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</si>
  <si>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</si>
  <si>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</si>
  <si>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</si>
  <si>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</si>
  <si>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</si>
  <si>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</si>
  <si>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</si>
  <si>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</si>
  <si>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</si>
  <si>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</si>
  <si>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</si>
  <si>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</si>
  <si>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</si>
  <si>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</si>
  <si>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</si>
  <si>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</si>
  <si>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</si>
  <si>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</si>
  <si>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</si>
  <si>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</si>
  <si>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</si>
  <si>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</si>
  <si>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</si>
  <si>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</si>
  <si>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</si>
  <si>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</si>
  <si>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</si>
  <si>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</si>
  <si>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</si>
  <si>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</si>
  <si>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</si>
  <si>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</si>
  <si>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</si>
  <si>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</si>
  <si>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</si>
  <si>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</si>
  <si>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</si>
  <si>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</si>
  <si>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</si>
  <si>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</si>
  <si>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</si>
  <si>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</si>
  <si>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</si>
  <si>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</si>
  <si>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</si>
  <si>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</si>
  <si>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</si>
  <si>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</si>
  <si>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</si>
  <si>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</si>
  <si>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</si>
  <si>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</si>
  <si>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</si>
  <si>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</si>
  <si>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</si>
  <si>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</si>
  <si>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</si>
  <si>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</si>
  <si>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</si>
  <si>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</si>
  <si>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</si>
  <si>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</si>
  <si>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</si>
  <si>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</si>
  <si>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</si>
  <si>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</si>
  <si>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</si>
  <si>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</si>
  <si>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</si>
  <si>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</si>
  <si>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</si>
  <si>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</si>
  <si>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</si>
  <si>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</si>
  <si>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</si>
  <si>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</si>
  <si>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</si>
  <si>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</si>
  <si>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</si>
  <si>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</si>
  <si>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</si>
  <si>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</si>
  <si>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</si>
  <si>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</si>
  <si>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</si>
  <si>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</si>
  <si>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</si>
  <si>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</si>
  <si>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</si>
  <si>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</si>
  <si>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</si>
  <si>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</si>
  <si>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</si>
  <si>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</si>
  <si>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</si>
  <si>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</si>
  <si>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</si>
  <si>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</si>
  <si>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</si>
  <si>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</si>
  <si>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</si>
  <si>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</si>
  <si>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</si>
  <si>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</si>
  <si>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</si>
  <si>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</si>
  <si>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</si>
  <si>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</si>
  <si>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</si>
  <si>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</si>
  <si>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</si>
  <si>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</si>
  <si>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</si>
  <si>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</si>
  <si>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</si>
  <si>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</si>
  <si>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</si>
  <si>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</si>
  <si>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</si>
  <si>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</si>
  <si>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</si>
  <si>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</si>
  <si>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</si>
  <si>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</si>
  <si>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</si>
  <si>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</si>
  <si>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</si>
  <si>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</si>
  <si>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</si>
  <si>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</si>
  <si>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</si>
  <si>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</si>
  <si>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</si>
  <si>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</si>
  <si>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</si>
  <si>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</si>
  <si>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</si>
  <si>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</si>
  <si>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</si>
  <si>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</si>
  <si>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</si>
  <si>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</si>
  <si>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</si>
  <si>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</si>
  <si>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</si>
  <si>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</si>
  <si>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</si>
  <si>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</si>
  <si>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</si>
  <si>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</si>
  <si>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</si>
  <si>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</si>
  <si>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</si>
  <si>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</si>
  <si>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</si>
  <si>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</si>
  <si>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</si>
  <si>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</si>
  <si>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</si>
  <si>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</si>
  <si>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</si>
  <si>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</si>
  <si>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</si>
  <si>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</si>
  <si>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</si>
  <si>
    <t>JUZELINA VABO DUTRA</t>
  </si>
  <si>
    <t>MARCELO MARCOS DE LUCAS</t>
  </si>
  <si>
    <t>MARTIN UBALDO CONSTANTINO</t>
  </si>
  <si>
    <t>392.086.250-36</t>
  </si>
  <si>
    <t>JMPIMENTADIGITAL@GMAIL.COM</t>
  </si>
  <si>
    <t>ILMA CORMACK YABUTA</t>
  </si>
  <si>
    <t>546.826.917-16</t>
  </si>
  <si>
    <t>(21) 98018-4353</t>
  </si>
  <si>
    <t>(21) 97531-5223</t>
  </si>
  <si>
    <t>ILMA@GMAIL.COM</t>
  </si>
  <si>
    <t>ALUISIO MANFRORD</t>
  </si>
  <si>
    <t>555.555.555-55</t>
  </si>
  <si>
    <t>EVELYN WERNECK BIANGO</t>
  </si>
  <si>
    <t>631.042.967-15</t>
  </si>
  <si>
    <t>(21) 98428-7276</t>
  </si>
  <si>
    <t>(21) 3786-4012</t>
  </si>
  <si>
    <t>EVELYN@GMAIL.COM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</si>
</sst>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System%20ABC.xlsm" TargetMode="External"/><Relationship Id="rId1" Type="http://schemas.openxmlformats.org/officeDocument/2006/relationships/externalLinkPath" Target="/Users/User/Downloads/System%20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la Inicial"/>
      <sheetName val="Transacao"/>
      <sheetName val="Equipamento"/>
      <sheetName val="Produto"/>
      <sheetName val="Funcionario"/>
      <sheetName val="Pessoa"/>
      <sheetName val="PessoaCSV"/>
      <sheetName val="RelatorioDeVendas"/>
      <sheetName val="RelatorioDeCompras"/>
      <sheetName val="Pagamento"/>
      <sheetName val="Abertura"/>
      <sheetName val="indice"/>
    </sheetNames>
    <sheetDataSet>
      <sheetData sheetId="0"/>
      <sheetData sheetId="1">
        <row r="2">
          <cell r="E2" t="str">
            <v>Compra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31D0-D3A3-4A2E-81F4-89F7D65930F1}">
  <sheetPr codeName="Planilha20"/>
  <dimension ref="P9"/>
  <sheetViews>
    <sheetView showGridLines="0" showRowColHeaders="0" tabSelected="1" workbookViewId="0">
      <selection activeCell="A8" sqref="A8"/>
    </sheetView>
  </sheetViews>
  <sheetFormatPr defaultRowHeight="15" x14ac:dyDescent="0.25"/>
  <sheetData>
    <row r="9" spans="16:16" x14ac:dyDescent="0.25">
      <c r="P9" s="177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D1:BG28"/>
  <sheetViews>
    <sheetView topLeftCell="A986" workbookViewId="0">
      <selection activeCell="A999" sqref="A99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1</v>
      </c>
      <c r="H1" s="2">
        <v>0.30555555555555552</v>
      </c>
      <c r="I1" s="2">
        <v>0.55555555555555558</v>
      </c>
      <c r="J1" s="2">
        <v>0.76388888888888884</v>
      </c>
      <c r="L1" t="s">
        <v>22</v>
      </c>
      <c r="N1" t="s">
        <v>49</v>
      </c>
      <c r="P1" t="s">
        <v>399</v>
      </c>
      <c r="T1" t="s">
        <v>69</v>
      </c>
      <c r="V1" t="s">
        <v>142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BA1" s="147" t="s">
        <v>384</v>
      </c>
      <c r="BB1" s="147" t="s">
        <v>382</v>
      </c>
      <c r="BD1">
        <v>5</v>
      </c>
      <c r="BE1" t="s">
        <v>240</v>
      </c>
      <c r="BF1" t="s">
        <v>106</v>
      </c>
      <c r="BG1" t="s">
        <v>105</v>
      </c>
    </row>
    <row r="2" spans="4:59" x14ac:dyDescent="0.25">
      <c r="D2" t="s">
        <v>2</v>
      </c>
      <c r="H2" s="2">
        <v>0.33333333333333331</v>
      </c>
      <c r="I2" s="2">
        <v>0.58333333333333337</v>
      </c>
      <c r="J2" s="2">
        <v>0.79166666666666663</v>
      </c>
      <c r="L2" t="s">
        <v>23</v>
      </c>
      <c r="N2" t="s">
        <v>50</v>
      </c>
      <c r="P2" t="s">
        <v>403</v>
      </c>
      <c r="T2" t="s">
        <v>70</v>
      </c>
      <c r="V2" t="s">
        <v>144</v>
      </c>
      <c r="BA2" t="s">
        <v>383</v>
      </c>
      <c r="BB2" t="s">
        <v>381</v>
      </c>
      <c r="BD2">
        <v>10</v>
      </c>
      <c r="BE2" t="s">
        <v>209</v>
      </c>
      <c r="BF2" t="s">
        <v>385</v>
      </c>
      <c r="BG2" t="s">
        <v>215</v>
      </c>
    </row>
    <row r="3" spans="4:59" x14ac:dyDescent="0.25">
      <c r="D3" t="s">
        <v>3</v>
      </c>
      <c r="H3" s="2">
        <v>0.375</v>
      </c>
      <c r="I3" s="2">
        <v>0.625</v>
      </c>
      <c r="J3" s="2">
        <v>0.83333333333333337</v>
      </c>
      <c r="L3" t="s">
        <v>24</v>
      </c>
      <c r="N3" t="s">
        <v>63</v>
      </c>
      <c r="P3" t="s">
        <v>400</v>
      </c>
      <c r="V3" t="s">
        <v>147</v>
      </c>
      <c r="BD3">
        <v>2</v>
      </c>
      <c r="BE3" t="s">
        <v>100</v>
      </c>
      <c r="BF3" t="s">
        <v>386</v>
      </c>
      <c r="BG3" t="s">
        <v>105</v>
      </c>
    </row>
    <row r="4" spans="4:59" x14ac:dyDescent="0.25">
      <c r="D4" t="s">
        <v>4</v>
      </c>
      <c r="H4" s="2">
        <v>0.40277777777777773</v>
      </c>
      <c r="I4" s="2">
        <v>0.65277777777777779</v>
      </c>
      <c r="J4" s="2">
        <v>0.86111111111111116</v>
      </c>
      <c r="L4" t="s">
        <v>25</v>
      </c>
      <c r="N4" t="s">
        <v>64</v>
      </c>
      <c r="P4" t="s">
        <v>401</v>
      </c>
      <c r="V4" t="s">
        <v>113</v>
      </c>
      <c r="BD4">
        <v>9</v>
      </c>
      <c r="BE4" t="s">
        <v>242</v>
      </c>
      <c r="BF4" t="s">
        <v>106</v>
      </c>
      <c r="BG4" t="s">
        <v>105</v>
      </c>
    </row>
    <row r="5" spans="4:59" x14ac:dyDescent="0.25">
      <c r="D5" t="s">
        <v>5</v>
      </c>
      <c r="H5" s="2">
        <v>0.43055555555555558</v>
      </c>
      <c r="I5" s="2">
        <v>0.68055555555555547</v>
      </c>
      <c r="J5" s="2">
        <v>0.88888888888888884</v>
      </c>
      <c r="L5" t="s">
        <v>26</v>
      </c>
      <c r="N5" t="s">
        <v>51</v>
      </c>
      <c r="P5" t="s">
        <v>402</v>
      </c>
      <c r="V5" t="s">
        <v>145</v>
      </c>
      <c r="BD5">
        <v>3</v>
      </c>
      <c r="BE5" t="s">
        <v>234</v>
      </c>
      <c r="BF5" t="s">
        <v>106</v>
      </c>
      <c r="BG5" t="s">
        <v>105</v>
      </c>
    </row>
    <row r="6" spans="4:59" x14ac:dyDescent="0.25">
      <c r="D6" t="s">
        <v>6</v>
      </c>
      <c r="L6" t="s">
        <v>27</v>
      </c>
      <c r="N6" t="s">
        <v>52</v>
      </c>
      <c r="P6" t="s">
        <v>404</v>
      </c>
      <c r="V6" t="s">
        <v>148</v>
      </c>
    </row>
    <row r="7" spans="4:59" x14ac:dyDescent="0.25">
      <c r="D7" t="s">
        <v>13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28</v>
      </c>
      <c r="N7" t="s">
        <v>65</v>
      </c>
      <c r="V7" t="s">
        <v>150</v>
      </c>
    </row>
    <row r="8" spans="4:59" x14ac:dyDescent="0.25">
      <c r="D8" t="s">
        <v>7</v>
      </c>
      <c r="L8" t="s">
        <v>29</v>
      </c>
      <c r="N8" t="s">
        <v>66</v>
      </c>
      <c r="V8" t="s">
        <v>102</v>
      </c>
    </row>
    <row r="9" spans="4:59" x14ac:dyDescent="0.25">
      <c r="D9" t="s">
        <v>8</v>
      </c>
      <c r="L9" t="s">
        <v>30</v>
      </c>
      <c r="N9" t="s">
        <v>67</v>
      </c>
      <c r="V9" t="s">
        <v>151</v>
      </c>
    </row>
    <row r="10" spans="4:59" x14ac:dyDescent="0.25">
      <c r="D10" t="s">
        <v>9</v>
      </c>
      <c r="L10" t="s">
        <v>31</v>
      </c>
      <c r="N10" t="s">
        <v>68</v>
      </c>
      <c r="V10" t="s">
        <v>152</v>
      </c>
    </row>
    <row r="11" spans="4:59" x14ac:dyDescent="0.25">
      <c r="D11" t="s">
        <v>10</v>
      </c>
      <c r="L11" t="s">
        <v>32</v>
      </c>
      <c r="N11" t="s">
        <v>53</v>
      </c>
      <c r="V11" t="s">
        <v>153</v>
      </c>
    </row>
    <row r="12" spans="4:59" x14ac:dyDescent="0.25">
      <c r="L12" t="s">
        <v>33</v>
      </c>
      <c r="N12" t="s">
        <v>54</v>
      </c>
      <c r="V12" t="s">
        <v>154</v>
      </c>
    </row>
    <row r="13" spans="4:59" x14ac:dyDescent="0.25">
      <c r="L13" t="s">
        <v>34</v>
      </c>
      <c r="N13" t="s">
        <v>57</v>
      </c>
      <c r="V13" t="s">
        <v>143</v>
      </c>
    </row>
    <row r="14" spans="4:59" x14ac:dyDescent="0.25">
      <c r="L14" t="s">
        <v>35</v>
      </c>
      <c r="N14" t="s">
        <v>58</v>
      </c>
      <c r="V14" t="s">
        <v>146</v>
      </c>
    </row>
    <row r="15" spans="4:59" x14ac:dyDescent="0.25">
      <c r="L15" t="s">
        <v>36</v>
      </c>
      <c r="N15" t="s">
        <v>55</v>
      </c>
      <c r="V15" t="s">
        <v>149</v>
      </c>
    </row>
    <row r="16" spans="4:59" x14ac:dyDescent="0.25">
      <c r="L16" t="s">
        <v>37</v>
      </c>
      <c r="N16" t="s">
        <v>56</v>
      </c>
    </row>
    <row r="17" spans="12:14" x14ac:dyDescent="0.25">
      <c r="L17" t="s">
        <v>38</v>
      </c>
      <c r="N17" t="s">
        <v>59</v>
      </c>
    </row>
    <row r="18" spans="12:14" x14ac:dyDescent="0.25">
      <c r="L18" t="s">
        <v>39</v>
      </c>
      <c r="N18" t="s">
        <v>60</v>
      </c>
    </row>
    <row r="19" spans="12:14" x14ac:dyDescent="0.25">
      <c r="L19" t="s">
        <v>40</v>
      </c>
      <c r="N19" t="s">
        <v>61</v>
      </c>
    </row>
    <row r="20" spans="12:14" x14ac:dyDescent="0.25">
      <c r="L20" t="s">
        <v>41</v>
      </c>
      <c r="N20" t="s">
        <v>62</v>
      </c>
    </row>
    <row r="21" spans="12:14" x14ac:dyDescent="0.25">
      <c r="L21" t="s">
        <v>42</v>
      </c>
    </row>
    <row r="22" spans="12:14" x14ac:dyDescent="0.25">
      <c r="L22" t="s">
        <v>43</v>
      </c>
    </row>
    <row r="23" spans="12:14" x14ac:dyDescent="0.25">
      <c r="L23" t="s">
        <v>44</v>
      </c>
    </row>
    <row r="24" spans="12:14" x14ac:dyDescent="0.25">
      <c r="L24" t="s">
        <v>45</v>
      </c>
    </row>
    <row r="25" spans="12:14" x14ac:dyDescent="0.25">
      <c r="L25" t="s">
        <v>46</v>
      </c>
    </row>
    <row r="26" spans="12:14" x14ac:dyDescent="0.25">
      <c r="L26" t="s">
        <v>47</v>
      </c>
    </row>
    <row r="27" spans="12:14" x14ac:dyDescent="0.25">
      <c r="L27" t="s">
        <v>48</v>
      </c>
    </row>
    <row r="28" spans="12:14" x14ac:dyDescent="0.25">
      <c r="L28" t="s">
        <v>398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19</v>
      </c>
    </row>
    <row r="2" spans="6:19" x14ac:dyDescent="0.25">
      <c r="F2" s="3"/>
      <c r="S2" t="s">
        <v>15</v>
      </c>
    </row>
    <row r="3" spans="6:19" x14ac:dyDescent="0.25">
      <c r="F3" s="3"/>
      <c r="S3" t="s">
        <v>20</v>
      </c>
    </row>
    <row r="4" spans="6:19" x14ac:dyDescent="0.25">
      <c r="S4" t="s">
        <v>21</v>
      </c>
    </row>
    <row r="5" spans="6:19" x14ac:dyDescent="0.25">
      <c r="S5" t="s">
        <v>16</v>
      </c>
    </row>
    <row r="6" spans="6:19" x14ac:dyDescent="0.25">
      <c r="S6" t="s">
        <v>17</v>
      </c>
    </row>
    <row r="7" spans="6:19" x14ac:dyDescent="0.25">
      <c r="S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1</v>
      </c>
      <c r="B1">
        <v>7</v>
      </c>
      <c r="C1" t="s">
        <v>405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1</v>
      </c>
      <c r="B2">
        <v>3</v>
      </c>
      <c r="C2" t="s">
        <v>12</v>
      </c>
      <c r="D2" t="str">
        <f t="shared" ref="D2:D25" si="0">IF(F2&lt;&gt;"",F2&amp;"-"&amp;G2,"")</f>
        <v/>
      </c>
    </row>
    <row r="3" spans="1:9" x14ac:dyDescent="0.25">
      <c r="A3" t="s">
        <v>1</v>
      </c>
      <c r="B3">
        <v>3</v>
      </c>
      <c r="C3" t="s">
        <v>12</v>
      </c>
      <c r="D3" t="str">
        <f t="shared" si="0"/>
        <v/>
      </c>
    </row>
    <row r="4" spans="1:9" x14ac:dyDescent="0.25">
      <c r="A4" t="s">
        <v>2</v>
      </c>
      <c r="B4">
        <v>7</v>
      </c>
      <c r="C4" t="s">
        <v>405</v>
      </c>
      <c r="D4" t="str">
        <f t="shared" si="0"/>
        <v/>
      </c>
    </row>
    <row r="5" spans="1:9" x14ac:dyDescent="0.25">
      <c r="A5" t="s">
        <v>2</v>
      </c>
      <c r="B5">
        <v>2</v>
      </c>
      <c r="C5" t="s">
        <v>11</v>
      </c>
      <c r="D5" t="str">
        <f t="shared" si="0"/>
        <v/>
      </c>
    </row>
    <row r="6" spans="1:9" x14ac:dyDescent="0.25">
      <c r="A6" t="s">
        <v>2</v>
      </c>
      <c r="B6">
        <v>3</v>
      </c>
      <c r="C6" t="s">
        <v>12</v>
      </c>
      <c r="D6" t="str">
        <f t="shared" si="0"/>
        <v/>
      </c>
    </row>
    <row r="7" spans="1:9" x14ac:dyDescent="0.25">
      <c r="A7" t="s">
        <v>2</v>
      </c>
      <c r="B7">
        <v>3</v>
      </c>
      <c r="C7" t="s">
        <v>12</v>
      </c>
      <c r="D7" t="str">
        <f t="shared" si="0"/>
        <v/>
      </c>
    </row>
    <row r="8" spans="1:9" x14ac:dyDescent="0.25">
      <c r="A8" t="s">
        <v>3</v>
      </c>
      <c r="B8">
        <v>6</v>
      </c>
      <c r="C8" t="s">
        <v>14</v>
      </c>
      <c r="D8" t="str">
        <f t="shared" si="0"/>
        <v/>
      </c>
    </row>
    <row r="9" spans="1:9" x14ac:dyDescent="0.25">
      <c r="A9" t="s">
        <v>5</v>
      </c>
      <c r="B9">
        <v>7</v>
      </c>
      <c r="C9" t="s">
        <v>405</v>
      </c>
      <c r="D9" t="str">
        <f t="shared" si="0"/>
        <v/>
      </c>
    </row>
    <row r="10" spans="1:9" x14ac:dyDescent="0.25">
      <c r="A10" t="s">
        <v>6</v>
      </c>
      <c r="B10">
        <v>3</v>
      </c>
      <c r="C10" t="s">
        <v>12</v>
      </c>
      <c r="D10" t="str">
        <f t="shared" si="0"/>
        <v/>
      </c>
    </row>
    <row r="11" spans="1:9" x14ac:dyDescent="0.25">
      <c r="A11" t="s">
        <v>6</v>
      </c>
      <c r="B11">
        <v>3</v>
      </c>
      <c r="C11" t="s">
        <v>12</v>
      </c>
      <c r="D11" t="str">
        <f t="shared" si="0"/>
        <v/>
      </c>
    </row>
    <row r="12" spans="1:9" x14ac:dyDescent="0.25">
      <c r="A12" t="s">
        <v>7</v>
      </c>
      <c r="B12">
        <v>6</v>
      </c>
      <c r="C12" t="s">
        <v>14</v>
      </c>
      <c r="D12" t="str">
        <f t="shared" si="0"/>
        <v/>
      </c>
    </row>
    <row r="13" spans="1:9" x14ac:dyDescent="0.25">
      <c r="A13" t="s">
        <v>8</v>
      </c>
      <c r="B13">
        <v>6</v>
      </c>
      <c r="C13" t="s">
        <v>14</v>
      </c>
      <c r="D13" t="str">
        <f t="shared" si="0"/>
        <v/>
      </c>
    </row>
    <row r="14" spans="1:9" x14ac:dyDescent="0.25">
      <c r="A14" t="s">
        <v>8</v>
      </c>
      <c r="B14">
        <v>3</v>
      </c>
      <c r="C14" t="s">
        <v>12</v>
      </c>
      <c r="D14" t="str">
        <f t="shared" si="0"/>
        <v/>
      </c>
    </row>
    <row r="15" spans="1:9" x14ac:dyDescent="0.25">
      <c r="A15" t="s">
        <v>8</v>
      </c>
      <c r="B15">
        <v>3</v>
      </c>
      <c r="C15" t="s">
        <v>12</v>
      </c>
      <c r="D15" t="str">
        <f t="shared" si="0"/>
        <v/>
      </c>
    </row>
    <row r="16" spans="1:9" x14ac:dyDescent="0.25">
      <c r="A16" t="s">
        <v>9</v>
      </c>
      <c r="B16">
        <v>2</v>
      </c>
      <c r="C16" t="s">
        <v>11</v>
      </c>
      <c r="D16" t="str">
        <f t="shared" si="0"/>
        <v/>
      </c>
    </row>
    <row r="17" spans="1:4" x14ac:dyDescent="0.25">
      <c r="A17" t="s">
        <v>10</v>
      </c>
      <c r="B17">
        <v>7</v>
      </c>
      <c r="C17" t="s">
        <v>405</v>
      </c>
      <c r="D17" t="str">
        <f t="shared" si="0"/>
        <v/>
      </c>
    </row>
    <row r="18" spans="1:4" x14ac:dyDescent="0.25">
      <c r="A18" t="s">
        <v>10</v>
      </c>
      <c r="B18">
        <v>2</v>
      </c>
      <c r="C18" t="s">
        <v>11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161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162</v>
      </c>
      <c r="BY5" s="84"/>
      <c r="BZ5" s="84"/>
    </row>
    <row r="6" spans="1:78" ht="21.95" customHeight="1" x14ac:dyDescent="0.2">
      <c r="A6" s="89"/>
      <c r="B6" s="8" t="s">
        <v>163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164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168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169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170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171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172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173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175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74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174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75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76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78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190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191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193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200</v>
      </c>
      <c r="E17" s="8"/>
      <c r="F17" s="8"/>
      <c r="G17" s="179">
        <v>2023</v>
      </c>
      <c r="H17" s="179"/>
      <c r="I17" s="179"/>
      <c r="J17" s="179"/>
      <c r="K17" s="8" t="s">
        <v>195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107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167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201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165</v>
      </c>
      <c r="O18" s="183"/>
      <c r="P18" s="183"/>
      <c r="Q18" s="183"/>
      <c r="R18" s="183"/>
      <c r="S18" s="183"/>
      <c r="AD18" s="8" t="s">
        <v>166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197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196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198</v>
      </c>
      <c r="V19" s="8"/>
      <c r="W19" s="8"/>
      <c r="X19" s="8"/>
      <c r="Y19" s="179"/>
      <c r="Z19" s="179"/>
      <c r="AA19" s="179"/>
      <c r="AD19" s="8" t="s">
        <v>199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179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180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92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181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176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177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111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112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192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178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208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175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74</v>
      </c>
      <c r="R26" s="8"/>
      <c r="S26" s="179"/>
      <c r="T26" s="179"/>
      <c r="U26" s="179"/>
      <c r="V26" s="179"/>
      <c r="W26" s="179"/>
      <c r="X26" s="179"/>
      <c r="Y26" s="8"/>
      <c r="Z26" s="8" t="s">
        <v>174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75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76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78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183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184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185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186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187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188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189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182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202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127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02/12/2023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125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90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90</v>
      </c>
      <c r="AU2" s="12" t="str">
        <f>IF(AT2="F","a","o")</f>
        <v>o</v>
      </c>
      <c r="CL2" s="4" t="s">
        <v>72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407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132</v>
      </c>
      <c r="AF6" s="73"/>
      <c r="AG6" s="214">
        <v>15</v>
      </c>
      <c r="AH6" s="214"/>
      <c r="AI6" s="4"/>
      <c r="AJ6" s="71" t="str">
        <f>"Data de Nascimento: "</f>
        <v xml:space="preserve">Data de Nascimento: </v>
      </c>
      <c r="AN6" s="57"/>
      <c r="AO6" s="215" t="s">
        <v>408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409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>
        <v>0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130</v>
      </c>
      <c r="B13" s="225" t="s">
        <v>133</v>
      </c>
      <c r="C13" s="223" t="s">
        <v>129</v>
      </c>
      <c r="D13" s="223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128</v>
      </c>
      <c r="D14" s="216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134</v>
      </c>
      <c r="C15" s="223" t="s">
        <v>129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128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135</v>
      </c>
      <c r="C17" s="223" t="s">
        <v>129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128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136</v>
      </c>
      <c r="C19" s="223" t="s">
        <v>129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128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137</v>
      </c>
      <c r="C21" s="223" t="s">
        <v>129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128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138</v>
      </c>
      <c r="C23" s="223" t="s">
        <v>129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128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139</v>
      </c>
      <c r="C25" s="223" t="s">
        <v>129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128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140</v>
      </c>
      <c r="C27" s="223" t="s">
        <v>129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128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141</v>
      </c>
      <c r="C29" s="223" t="s">
        <v>129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128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131</v>
      </c>
      <c r="B31" s="225" t="s">
        <v>133</v>
      </c>
      <c r="C31" s="223" t="s">
        <v>129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128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134</v>
      </c>
      <c r="C33" s="223" t="s">
        <v>129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128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135</v>
      </c>
      <c r="C35" s="223" t="s">
        <v>129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128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45227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126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127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71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72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73</v>
      </c>
      <c r="AK8" s="26"/>
      <c r="AL8" s="26"/>
      <c r="AM8" s="26"/>
      <c r="AN8" s="26"/>
      <c r="AO8" s="26"/>
      <c r="AP8" s="233" t="s">
        <v>109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74</v>
      </c>
      <c r="AK9" s="26"/>
      <c r="AL9" s="231">
        <v>15</v>
      </c>
      <c r="AM9" s="231"/>
      <c r="AN9" s="231"/>
      <c r="AO9" s="26"/>
      <c r="AP9" s="26" t="s">
        <v>75</v>
      </c>
      <c r="AQ9" s="26"/>
      <c r="AR9" s="26"/>
      <c r="AS9" s="26"/>
      <c r="AT9" s="233" t="s">
        <v>110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76</v>
      </c>
      <c r="AK10" s="26"/>
      <c r="AL10" s="26"/>
      <c r="AM10" s="26"/>
      <c r="AN10" s="233" t="s">
        <v>77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78</v>
      </c>
      <c r="BD10" s="26"/>
      <c r="BE10" s="26"/>
      <c r="BF10" s="26"/>
      <c r="BG10" s="233" t="s">
        <v>40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108</v>
      </c>
      <c r="AK12" s="26"/>
      <c r="AL12" s="26"/>
      <c r="AM12" s="26"/>
      <c r="AN12" s="26"/>
      <c r="AO12" s="26"/>
      <c r="AP12" s="26"/>
      <c r="AQ12" s="26"/>
      <c r="AU12" s="232" t="s">
        <v>101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79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80</v>
      </c>
      <c r="R13" s="26"/>
      <c r="S13" s="26"/>
      <c r="T13" s="26"/>
      <c r="U13" s="26"/>
      <c r="V13" s="26"/>
      <c r="W13" s="26"/>
      <c r="X13" s="232" t="s">
        <v>101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81</v>
      </c>
      <c r="F14" s="26"/>
      <c r="G14" s="26"/>
      <c r="H14" s="26"/>
      <c r="I14" s="235" t="s">
        <v>100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82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83</v>
      </c>
      <c r="F15" s="26"/>
      <c r="G15" s="26"/>
      <c r="H15" s="233" t="s">
        <v>151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107</v>
      </c>
      <c r="W15" s="162"/>
      <c r="X15" s="162"/>
      <c r="Y15" s="231" t="s">
        <v>216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84</v>
      </c>
      <c r="F16" s="26"/>
      <c r="G16" s="26"/>
      <c r="H16" s="235" t="s">
        <v>104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112</v>
      </c>
      <c r="F17" s="26"/>
      <c r="G17" s="26"/>
      <c r="H17" s="26"/>
      <c r="I17" s="26"/>
      <c r="J17" s="243" t="s">
        <v>105</v>
      </c>
      <c r="K17" s="243"/>
      <c r="L17" s="243"/>
      <c r="M17" s="243"/>
      <c r="N17" s="243"/>
      <c r="O17" s="243"/>
      <c r="P17" s="243"/>
      <c r="Q17" s="243"/>
      <c r="R17" s="245" t="s">
        <v>111</v>
      </c>
      <c r="S17" s="245"/>
      <c r="T17" s="245"/>
      <c r="U17" s="245"/>
      <c r="V17" s="245"/>
      <c r="W17" s="244" t="s">
        <v>105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85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86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87</v>
      </c>
      <c r="F18" s="26"/>
      <c r="G18" s="26"/>
      <c r="H18" s="163"/>
      <c r="I18" s="235" t="s">
        <v>386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88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89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392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384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387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104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388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391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390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383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02/12/2023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389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395</v>
      </c>
      <c r="D1" s="11"/>
      <c r="E1" s="11"/>
      <c r="F1" s="11"/>
      <c r="G1" s="11"/>
      <c r="H1" s="11"/>
      <c r="I1" s="11"/>
      <c r="J1" s="11"/>
      <c r="O1" s="12" t="s">
        <v>90</v>
      </c>
    </row>
    <row r="2" spans="1:69" ht="12" customHeight="1" x14ac:dyDescent="0.2">
      <c r="C2" s="15" t="s">
        <v>396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72</v>
      </c>
    </row>
    <row r="3" spans="1:69" x14ac:dyDescent="0.2">
      <c r="C3" s="8" t="s">
        <v>397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91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2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92</v>
      </c>
      <c r="B11" s="273" t="s">
        <v>100</v>
      </c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 t="s">
        <v>406</v>
      </c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93</v>
      </c>
      <c r="B15" s="273" t="s">
        <v>207</v>
      </c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 t="s">
        <v>151</v>
      </c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94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85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45227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90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91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92</v>
      </c>
      <c r="B11" s="273" t="s">
        <v>100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206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93</v>
      </c>
      <c r="B15" s="273" t="s">
        <v>207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95</v>
      </c>
      <c r="D17" s="272" t="s">
        <v>113</v>
      </c>
      <c r="E17" s="272"/>
      <c r="F17" s="272"/>
      <c r="G17" s="272"/>
      <c r="H17" s="272"/>
      <c r="I17" s="270" t="s">
        <v>96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97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20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98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99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94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85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K3" sqref="K3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90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123</v>
      </c>
    </row>
    <row r="5" spans="1:10" ht="15.75" x14ac:dyDescent="0.25">
      <c r="A5" s="53" t="str">
        <f>J3&amp;":"</f>
        <v>Aluno:</v>
      </c>
      <c r="B5" s="280" t="s">
        <v>407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114</v>
      </c>
      <c r="B6" s="281" t="s">
        <v>102</v>
      </c>
      <c r="C6" s="281"/>
      <c r="D6" s="281"/>
      <c r="E6" s="281"/>
      <c r="F6" s="53" t="s">
        <v>79</v>
      </c>
      <c r="G6" s="37">
        <v>15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115</v>
      </c>
      <c r="B8" s="39" t="s">
        <v>116</v>
      </c>
      <c r="C8" s="39" t="s">
        <v>117</v>
      </c>
      <c r="D8" s="39" t="s">
        <v>118</v>
      </c>
      <c r="E8" s="39" t="s">
        <v>119</v>
      </c>
      <c r="F8" s="39" t="s">
        <v>120</v>
      </c>
      <c r="G8" s="39" t="s">
        <v>121</v>
      </c>
      <c r="H8" s="40" t="s">
        <v>122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230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223</v>
      </c>
      <c r="B5" s="106" t="s">
        <v>224</v>
      </c>
      <c r="C5" s="106" t="s">
        <v>225</v>
      </c>
      <c r="D5" s="106" t="s">
        <v>226</v>
      </c>
      <c r="E5" s="106" t="s">
        <v>49</v>
      </c>
      <c r="F5" s="106" t="s">
        <v>50</v>
      </c>
      <c r="G5" s="106" t="s">
        <v>227</v>
      </c>
      <c r="H5" s="105" t="s">
        <v>231</v>
      </c>
      <c r="I5" s="106" t="s">
        <v>228</v>
      </c>
      <c r="J5" s="106" t="s">
        <v>229</v>
      </c>
      <c r="K5" s="107" t="s">
        <v>182</v>
      </c>
    </row>
    <row r="6" spans="1:11" ht="50.1" customHeight="1" x14ac:dyDescent="0.25">
      <c r="A6" s="108">
        <v>2</v>
      </c>
      <c r="B6" s="108" t="s">
        <v>100</v>
      </c>
      <c r="C6" s="109">
        <v>41409</v>
      </c>
      <c r="D6" s="108" t="s">
        <v>40</v>
      </c>
      <c r="E6" s="108" t="s">
        <v>406</v>
      </c>
      <c r="F6" s="108" t="s">
        <v>207</v>
      </c>
      <c r="G6" s="108" t="s">
        <v>232</v>
      </c>
      <c r="H6" s="108" t="s">
        <v>113</v>
      </c>
      <c r="I6" s="109">
        <v>45094</v>
      </c>
      <c r="J6" s="108">
        <v>2023</v>
      </c>
      <c r="K6" s="108" t="s">
        <v>233</v>
      </c>
    </row>
    <row r="7" spans="1:11" ht="50.1" customHeight="1" x14ac:dyDescent="0.25">
      <c r="A7" s="108">
        <v>3</v>
      </c>
      <c r="B7" s="108" t="s">
        <v>234</v>
      </c>
      <c r="C7" s="109">
        <v>41409</v>
      </c>
      <c r="D7" s="108" t="s">
        <v>40</v>
      </c>
      <c r="E7" s="108" t="s">
        <v>235</v>
      </c>
      <c r="F7" s="108" t="s">
        <v>104</v>
      </c>
      <c r="G7" s="108" t="s">
        <v>232</v>
      </c>
      <c r="H7" s="108" t="s">
        <v>102</v>
      </c>
      <c r="I7" s="109">
        <v>45115</v>
      </c>
      <c r="J7" s="108">
        <v>2023</v>
      </c>
      <c r="K7" s="108" t="s">
        <v>233</v>
      </c>
    </row>
    <row r="8" spans="1:11" ht="50.1" customHeight="1" x14ac:dyDescent="0.25">
      <c r="A8" s="108">
        <v>4</v>
      </c>
      <c r="B8" s="108" t="s">
        <v>236</v>
      </c>
      <c r="C8" s="109">
        <v>41409</v>
      </c>
      <c r="D8" s="108" t="s">
        <v>40</v>
      </c>
      <c r="E8" s="108" t="s">
        <v>237</v>
      </c>
      <c r="F8" s="108" t="s">
        <v>238</v>
      </c>
      <c r="G8" s="108" t="s">
        <v>239</v>
      </c>
      <c r="H8" s="108" t="s">
        <v>113</v>
      </c>
      <c r="I8" s="109">
        <v>45101</v>
      </c>
      <c r="J8" s="108">
        <v>2023</v>
      </c>
      <c r="K8" s="108" t="s">
        <v>233</v>
      </c>
    </row>
    <row r="9" spans="1:11" ht="50.1" customHeight="1" x14ac:dyDescent="0.25">
      <c r="A9" s="108">
        <v>5</v>
      </c>
      <c r="B9" s="108" t="s">
        <v>240</v>
      </c>
      <c r="C9" s="109">
        <v>37026</v>
      </c>
      <c r="D9" s="108" t="s">
        <v>40</v>
      </c>
      <c r="E9" s="108" t="s">
        <v>241</v>
      </c>
      <c r="F9" s="108" t="s">
        <v>104</v>
      </c>
      <c r="G9" s="108" t="s">
        <v>239</v>
      </c>
      <c r="H9" s="108" t="s">
        <v>113</v>
      </c>
      <c r="I9" s="109">
        <v>45115</v>
      </c>
      <c r="J9" s="108">
        <v>2023</v>
      </c>
      <c r="K9" s="108" t="s">
        <v>233</v>
      </c>
    </row>
    <row r="10" spans="1:11" ht="50.1" customHeight="1" x14ac:dyDescent="0.25">
      <c r="A10" s="108">
        <v>9</v>
      </c>
      <c r="B10" s="108" t="s">
        <v>242</v>
      </c>
      <c r="C10" s="109">
        <v>36809</v>
      </c>
      <c r="D10" s="108" t="s">
        <v>40</v>
      </c>
      <c r="E10" s="108" t="s">
        <v>243</v>
      </c>
      <c r="F10" s="108" t="s">
        <v>244</v>
      </c>
      <c r="G10" s="108" t="s">
        <v>245</v>
      </c>
      <c r="H10" s="108" t="s">
        <v>113</v>
      </c>
      <c r="I10" s="109">
        <v>45101</v>
      </c>
      <c r="J10" s="108">
        <v>2023</v>
      </c>
      <c r="K10" s="108" t="s">
        <v>244</v>
      </c>
    </row>
    <row r="11" spans="1:11" ht="50.1" customHeight="1" x14ac:dyDescent="0.25">
      <c r="A11" s="108">
        <v>10</v>
      </c>
      <c r="B11" s="108" t="s">
        <v>209</v>
      </c>
      <c r="C11" s="109">
        <v>28111</v>
      </c>
      <c r="D11" s="108" t="s">
        <v>210</v>
      </c>
      <c r="E11" s="108" t="s">
        <v>212</v>
      </c>
      <c r="F11" s="108" t="s">
        <v>213</v>
      </c>
      <c r="G11" s="108" t="s">
        <v>246</v>
      </c>
      <c r="H11" s="108" t="s">
        <v>102</v>
      </c>
      <c r="I11" s="109">
        <v>45115</v>
      </c>
      <c r="J11" s="108">
        <v>2023</v>
      </c>
      <c r="K11" s="108" t="s">
        <v>244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264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223</v>
      </c>
      <c r="B5" s="106" t="s">
        <v>224</v>
      </c>
      <c r="C5" s="106" t="s">
        <v>258</v>
      </c>
      <c r="D5" s="106" t="s">
        <v>249</v>
      </c>
      <c r="E5" s="106" t="s">
        <v>248</v>
      </c>
      <c r="F5" s="105" t="s">
        <v>259</v>
      </c>
      <c r="G5" s="106" t="s">
        <v>260</v>
      </c>
      <c r="H5" s="106" t="s">
        <v>231</v>
      </c>
      <c r="I5" s="107" t="s">
        <v>261</v>
      </c>
    </row>
    <row r="6" spans="1:9" ht="35.1" customHeight="1" x14ac:dyDescent="0.25">
      <c r="A6" s="108">
        <v>5</v>
      </c>
      <c r="B6" s="108" t="s">
        <v>240</v>
      </c>
      <c r="C6" s="108" t="s">
        <v>243</v>
      </c>
      <c r="D6" s="108" t="s">
        <v>105</v>
      </c>
      <c r="E6" s="108" t="s">
        <v>105</v>
      </c>
      <c r="F6" s="109">
        <v>45115</v>
      </c>
      <c r="G6" s="109" t="s">
        <v>19</v>
      </c>
      <c r="H6" s="108" t="s">
        <v>113</v>
      </c>
      <c r="I6" s="108" t="s">
        <v>262</v>
      </c>
    </row>
    <row r="7" spans="1:9" ht="35.1" customHeight="1" x14ac:dyDescent="0.25">
      <c r="A7" s="108">
        <v>5</v>
      </c>
      <c r="B7" s="108" t="s">
        <v>240</v>
      </c>
      <c r="C7" s="108" t="s">
        <v>243</v>
      </c>
      <c r="D7" s="108" t="s">
        <v>105</v>
      </c>
      <c r="E7" s="108" t="s">
        <v>105</v>
      </c>
      <c r="F7" s="109">
        <v>45115</v>
      </c>
      <c r="G7" s="109" t="s">
        <v>19</v>
      </c>
      <c r="H7" s="108" t="s">
        <v>102</v>
      </c>
      <c r="I7" s="108" t="s">
        <v>103</v>
      </c>
    </row>
    <row r="8" spans="1:9" ht="35.1" customHeight="1" x14ac:dyDescent="0.25">
      <c r="A8" s="108">
        <v>5</v>
      </c>
      <c r="B8" s="108" t="s">
        <v>240</v>
      </c>
      <c r="C8" s="108" t="s">
        <v>243</v>
      </c>
      <c r="D8" s="108" t="s">
        <v>105</v>
      </c>
      <c r="E8" s="108" t="s">
        <v>105</v>
      </c>
      <c r="F8" s="109">
        <v>45115</v>
      </c>
      <c r="G8" s="109" t="s">
        <v>19</v>
      </c>
      <c r="H8" s="108" t="s">
        <v>151</v>
      </c>
      <c r="I8" s="108" t="s">
        <v>216</v>
      </c>
    </row>
    <row r="9" spans="1:9" ht="35.1" customHeight="1" x14ac:dyDescent="0.25">
      <c r="A9" s="108">
        <v>10</v>
      </c>
      <c r="B9" s="108" t="s">
        <v>209</v>
      </c>
      <c r="C9" s="108" t="s">
        <v>214</v>
      </c>
      <c r="D9" s="108" t="s">
        <v>215</v>
      </c>
      <c r="E9" s="108" t="s">
        <v>215</v>
      </c>
      <c r="F9" s="109">
        <v>45115</v>
      </c>
      <c r="G9" s="109" t="s">
        <v>19</v>
      </c>
      <c r="H9" s="108" t="s">
        <v>102</v>
      </c>
      <c r="I9" s="108" t="s">
        <v>103</v>
      </c>
    </row>
    <row r="10" spans="1:9" ht="35.1" customHeight="1" x14ac:dyDescent="0.25">
      <c r="A10" s="108">
        <v>10</v>
      </c>
      <c r="B10" s="108" t="s">
        <v>209</v>
      </c>
      <c r="C10" s="108" t="s">
        <v>214</v>
      </c>
      <c r="D10" s="108" t="s">
        <v>215</v>
      </c>
      <c r="E10" s="108" t="s">
        <v>215</v>
      </c>
      <c r="F10" s="109">
        <v>45115</v>
      </c>
      <c r="G10" s="109" t="s">
        <v>19</v>
      </c>
      <c r="H10" s="108" t="s">
        <v>151</v>
      </c>
      <c r="I10" s="108" t="s">
        <v>216</v>
      </c>
    </row>
    <row r="11" spans="1:9" ht="35.1" customHeight="1" x14ac:dyDescent="0.25">
      <c r="A11" s="108">
        <v>2</v>
      </c>
      <c r="B11" s="108" t="s">
        <v>100</v>
      </c>
      <c r="C11" s="108" t="s">
        <v>104</v>
      </c>
      <c r="D11" s="108" t="s">
        <v>105</v>
      </c>
      <c r="E11" s="108" t="s">
        <v>105</v>
      </c>
      <c r="F11" s="109">
        <v>45094</v>
      </c>
      <c r="G11" s="109" t="s">
        <v>19</v>
      </c>
      <c r="H11" s="108" t="s">
        <v>113</v>
      </c>
      <c r="I11" s="108" t="s">
        <v>262</v>
      </c>
    </row>
    <row r="12" spans="1:9" ht="35.1" customHeight="1" x14ac:dyDescent="0.25">
      <c r="A12" s="108">
        <v>2</v>
      </c>
      <c r="B12" s="108" t="s">
        <v>100</v>
      </c>
      <c r="C12" s="108" t="s">
        <v>104</v>
      </c>
      <c r="D12" s="108" t="s">
        <v>105</v>
      </c>
      <c r="E12" s="108" t="s">
        <v>105</v>
      </c>
      <c r="F12" s="109">
        <v>45094</v>
      </c>
      <c r="G12" s="108" t="s">
        <v>20</v>
      </c>
      <c r="H12" s="108" t="s">
        <v>113</v>
      </c>
      <c r="I12" s="108" t="s">
        <v>262</v>
      </c>
    </row>
    <row r="13" spans="1:9" ht="35.1" customHeight="1" x14ac:dyDescent="0.25">
      <c r="A13" s="108">
        <v>2</v>
      </c>
      <c r="B13" s="108" t="s">
        <v>100</v>
      </c>
      <c r="C13" s="108" t="s">
        <v>104</v>
      </c>
      <c r="D13" s="108" t="s">
        <v>105</v>
      </c>
      <c r="E13" s="108" t="s">
        <v>105</v>
      </c>
      <c r="F13" s="109">
        <v>45094</v>
      </c>
      <c r="G13" s="108" t="s">
        <v>15</v>
      </c>
      <c r="H13" s="108" t="s">
        <v>113</v>
      </c>
      <c r="I13" s="108" t="s">
        <v>262</v>
      </c>
    </row>
    <row r="14" spans="1:9" ht="35.1" customHeight="1" x14ac:dyDescent="0.25">
      <c r="A14" s="108">
        <v>2</v>
      </c>
      <c r="B14" s="108" t="s">
        <v>100</v>
      </c>
      <c r="C14" s="108" t="s">
        <v>104</v>
      </c>
      <c r="D14" s="108" t="s">
        <v>105</v>
      </c>
      <c r="E14" s="108" t="s">
        <v>105</v>
      </c>
      <c r="F14" s="109">
        <v>45101</v>
      </c>
      <c r="G14" s="108" t="s">
        <v>15</v>
      </c>
      <c r="H14" s="108" t="s">
        <v>113</v>
      </c>
      <c r="I14" s="108" t="s">
        <v>263</v>
      </c>
    </row>
    <row r="15" spans="1:9" ht="35.1" customHeight="1" x14ac:dyDescent="0.25">
      <c r="A15" s="108">
        <v>2</v>
      </c>
      <c r="B15" s="108" t="s">
        <v>100</v>
      </c>
      <c r="C15" s="108" t="s">
        <v>104</v>
      </c>
      <c r="D15" s="108" t="s">
        <v>105</v>
      </c>
      <c r="E15" s="108" t="s">
        <v>105</v>
      </c>
      <c r="F15" s="109">
        <v>45115</v>
      </c>
      <c r="G15" s="108" t="s">
        <v>19</v>
      </c>
      <c r="H15" s="108" t="s">
        <v>102</v>
      </c>
      <c r="I15" s="108" t="s">
        <v>103</v>
      </c>
    </row>
    <row r="16" spans="1:9" ht="35.1" customHeight="1" x14ac:dyDescent="0.25">
      <c r="A16" s="108">
        <v>9</v>
      </c>
      <c r="B16" s="108" t="s">
        <v>242</v>
      </c>
      <c r="C16" s="108" t="s">
        <v>243</v>
      </c>
      <c r="D16" s="108" t="s">
        <v>105</v>
      </c>
      <c r="E16" s="108" t="s">
        <v>105</v>
      </c>
      <c r="F16" s="109">
        <v>45101</v>
      </c>
      <c r="G16" s="108" t="s">
        <v>19</v>
      </c>
      <c r="H16" s="108" t="s">
        <v>113</v>
      </c>
      <c r="I16" s="108" t="s">
        <v>262</v>
      </c>
    </row>
    <row r="17" spans="1:9" ht="35.1" customHeight="1" x14ac:dyDescent="0.25">
      <c r="A17" s="108">
        <v>9</v>
      </c>
      <c r="B17" s="108" t="s">
        <v>242</v>
      </c>
      <c r="C17" s="108" t="s">
        <v>243</v>
      </c>
      <c r="D17" s="108" t="s">
        <v>105</v>
      </c>
      <c r="E17" s="108" t="s">
        <v>105</v>
      </c>
      <c r="F17" s="109">
        <v>45115</v>
      </c>
      <c r="G17" s="108" t="s">
        <v>19</v>
      </c>
      <c r="H17" s="108" t="s">
        <v>102</v>
      </c>
      <c r="I17" s="108" t="s">
        <v>103</v>
      </c>
    </row>
    <row r="18" spans="1:9" ht="35.1" customHeight="1" x14ac:dyDescent="0.25">
      <c r="A18" s="108">
        <v>9</v>
      </c>
      <c r="B18" s="108" t="s">
        <v>242</v>
      </c>
      <c r="C18" s="108" t="s">
        <v>243</v>
      </c>
      <c r="D18" s="108" t="s">
        <v>105</v>
      </c>
      <c r="E18" s="108" t="s">
        <v>105</v>
      </c>
      <c r="F18" s="109">
        <v>45115</v>
      </c>
      <c r="G18" s="108" t="s">
        <v>19</v>
      </c>
      <c r="H18" s="108" t="s">
        <v>151</v>
      </c>
      <c r="I18" s="108" t="s">
        <v>216</v>
      </c>
    </row>
    <row r="19" spans="1:9" ht="35.1" customHeight="1" x14ac:dyDescent="0.25">
      <c r="A19" s="108">
        <v>3</v>
      </c>
      <c r="B19" s="108" t="s">
        <v>234</v>
      </c>
      <c r="C19" s="108" t="s">
        <v>243</v>
      </c>
      <c r="D19" s="108" t="s">
        <v>105</v>
      </c>
      <c r="E19" s="108" t="s">
        <v>105</v>
      </c>
      <c r="F19" s="109">
        <v>45101</v>
      </c>
      <c r="G19" s="108" t="s">
        <v>15</v>
      </c>
      <c r="H19" s="108" t="s">
        <v>113</v>
      </c>
      <c r="I19" s="108" t="s">
        <v>263</v>
      </c>
    </row>
    <row r="20" spans="1:9" ht="35.1" customHeight="1" x14ac:dyDescent="0.25">
      <c r="A20" s="108">
        <v>3</v>
      </c>
      <c r="B20" s="108" t="s">
        <v>234</v>
      </c>
      <c r="C20" s="108" t="s">
        <v>243</v>
      </c>
      <c r="D20" s="108" t="s">
        <v>105</v>
      </c>
      <c r="E20" s="108" t="s">
        <v>105</v>
      </c>
      <c r="F20" s="109">
        <v>45115</v>
      </c>
      <c r="G20" s="108" t="s">
        <v>19</v>
      </c>
      <c r="H20" s="108" t="s">
        <v>102</v>
      </c>
      <c r="I20" s="108" t="s">
        <v>103</v>
      </c>
    </row>
    <row r="21" spans="1:9" ht="35.1" customHeight="1" x14ac:dyDescent="0.25">
      <c r="A21" s="108">
        <v>3</v>
      </c>
      <c r="B21" s="108" t="s">
        <v>234</v>
      </c>
      <c r="C21" s="108" t="s">
        <v>243</v>
      </c>
      <c r="D21" s="108" t="s">
        <v>105</v>
      </c>
      <c r="E21" s="108" t="s">
        <v>105</v>
      </c>
      <c r="F21" s="109">
        <v>45115</v>
      </c>
      <c r="G21" s="108" t="s">
        <v>19</v>
      </c>
      <c r="H21" s="108" t="s">
        <v>151</v>
      </c>
      <c r="I21" s="108" t="s">
        <v>216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273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261</v>
      </c>
      <c r="B5" s="106" t="s">
        <v>231</v>
      </c>
      <c r="C5" s="106" t="s">
        <v>265</v>
      </c>
      <c r="D5" s="106" t="s">
        <v>247</v>
      </c>
      <c r="E5" s="106" t="s">
        <v>266</v>
      </c>
      <c r="F5" s="105" t="s">
        <v>267</v>
      </c>
      <c r="G5" s="106" t="s">
        <v>268</v>
      </c>
      <c r="H5" s="106" t="s">
        <v>269</v>
      </c>
      <c r="I5" s="107" t="s">
        <v>270</v>
      </c>
    </row>
    <row r="6" spans="1:9" ht="35.1" customHeight="1" x14ac:dyDescent="0.25">
      <c r="A6" s="108" t="s">
        <v>262</v>
      </c>
      <c r="B6" s="108" t="s">
        <v>113</v>
      </c>
      <c r="C6" s="108" t="s">
        <v>271</v>
      </c>
      <c r="D6" s="108" t="s">
        <v>253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272</v>
      </c>
      <c r="B7" s="108" t="s">
        <v>148</v>
      </c>
      <c r="C7" s="108" t="s">
        <v>194</v>
      </c>
      <c r="D7" s="108" t="s">
        <v>253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410</v>
      </c>
      <c r="B8" s="108" t="s">
        <v>150</v>
      </c>
      <c r="C8" s="108" t="s">
        <v>194</v>
      </c>
      <c r="D8" s="108" t="s">
        <v>69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25">
      <c r="A9" s="108" t="s">
        <v>103</v>
      </c>
      <c r="B9" s="108" t="s">
        <v>102</v>
      </c>
      <c r="C9" s="108" t="s">
        <v>194</v>
      </c>
      <c r="D9" s="108" t="s">
        <v>253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25">
      <c r="A10" s="108" t="s">
        <v>216</v>
      </c>
      <c r="B10" s="108" t="s">
        <v>151</v>
      </c>
      <c r="C10" s="108" t="s">
        <v>194</v>
      </c>
      <c r="D10" s="108" t="s">
        <v>253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25">
      <c r="A11" s="108" t="s">
        <v>393</v>
      </c>
      <c r="B11" s="108" t="s">
        <v>149</v>
      </c>
      <c r="C11" s="108" t="s">
        <v>394</v>
      </c>
      <c r="D11" s="108" t="s">
        <v>69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250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223</v>
      </c>
      <c r="B5" s="106" t="s">
        <v>224</v>
      </c>
      <c r="C5" s="106" t="s">
        <v>249</v>
      </c>
      <c r="D5" s="106" t="s">
        <v>248</v>
      </c>
      <c r="E5" s="106" t="s">
        <v>227</v>
      </c>
      <c r="F5" s="105" t="s">
        <v>247</v>
      </c>
    </row>
    <row r="6" spans="1:6" ht="50.1" customHeight="1" x14ac:dyDescent="0.25">
      <c r="A6" s="108">
        <v>7</v>
      </c>
      <c r="B6" s="108" t="s">
        <v>405</v>
      </c>
      <c r="C6" s="108" t="s">
        <v>105</v>
      </c>
      <c r="D6" s="108" t="s">
        <v>244</v>
      </c>
      <c r="F6" s="108" t="s">
        <v>253</v>
      </c>
    </row>
    <row r="7" spans="1:6" ht="50.1" customHeight="1" x14ac:dyDescent="0.25">
      <c r="A7" s="108">
        <v>6</v>
      </c>
      <c r="B7" s="108" t="s">
        <v>14</v>
      </c>
      <c r="C7" s="108" t="s">
        <v>251</v>
      </c>
      <c r="D7" s="108" t="s">
        <v>251</v>
      </c>
      <c r="E7" s="108" t="s">
        <v>252</v>
      </c>
      <c r="F7" s="108" t="s">
        <v>253</v>
      </c>
    </row>
    <row r="8" spans="1:6" ht="50.1" customHeight="1" x14ac:dyDescent="0.25">
      <c r="A8" s="108">
        <v>2</v>
      </c>
      <c r="B8" s="108" t="s">
        <v>11</v>
      </c>
      <c r="C8" s="108" t="s">
        <v>254</v>
      </c>
      <c r="D8" s="108" t="s">
        <v>254</v>
      </c>
      <c r="E8" s="108" t="s">
        <v>255</v>
      </c>
      <c r="F8" s="108" t="s">
        <v>253</v>
      </c>
    </row>
    <row r="9" spans="1:6" ht="50.1" customHeight="1" x14ac:dyDescent="0.25">
      <c r="A9" s="108">
        <v>3</v>
      </c>
      <c r="B9" s="108" t="s">
        <v>12</v>
      </c>
      <c r="C9" s="108" t="s">
        <v>105</v>
      </c>
      <c r="D9" s="108" t="s">
        <v>256</v>
      </c>
      <c r="E9" s="108" t="s">
        <v>257</v>
      </c>
      <c r="F9" s="108" t="s">
        <v>253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13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274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223</v>
      </c>
      <c r="B5" s="106" t="s">
        <v>224</v>
      </c>
      <c r="C5" s="106" t="s">
        <v>231</v>
      </c>
      <c r="D5" s="106" t="s">
        <v>261</v>
      </c>
      <c r="E5" s="106" t="s">
        <v>265</v>
      </c>
      <c r="F5" s="105" t="s">
        <v>270</v>
      </c>
    </row>
    <row r="6" spans="1:6" ht="30" customHeight="1" x14ac:dyDescent="0.25">
      <c r="A6" s="108">
        <v>5</v>
      </c>
      <c r="B6" s="108" t="s">
        <v>240</v>
      </c>
      <c r="C6" s="108" t="s">
        <v>113</v>
      </c>
      <c r="D6" s="108" t="s">
        <v>262</v>
      </c>
      <c r="E6" s="108" t="s">
        <v>271</v>
      </c>
      <c r="F6" s="108">
        <v>2023</v>
      </c>
    </row>
    <row r="7" spans="1:6" ht="30" customHeight="1" x14ac:dyDescent="0.25">
      <c r="A7" s="108">
        <v>2</v>
      </c>
      <c r="B7" s="108" t="s">
        <v>100</v>
      </c>
      <c r="C7" s="108" t="s">
        <v>113</v>
      </c>
      <c r="D7" s="108" t="s">
        <v>262</v>
      </c>
      <c r="E7" s="108" t="s">
        <v>271</v>
      </c>
      <c r="F7" s="108">
        <v>2023</v>
      </c>
    </row>
    <row r="8" spans="1:6" ht="30" customHeight="1" x14ac:dyDescent="0.25">
      <c r="A8" s="108">
        <v>14</v>
      </c>
      <c r="B8" s="108" t="s">
        <v>411</v>
      </c>
      <c r="C8" s="108" t="s">
        <v>113</v>
      </c>
      <c r="D8" s="108" t="s">
        <v>262</v>
      </c>
      <c r="E8" s="108" t="s">
        <v>271</v>
      </c>
      <c r="F8" s="108">
        <v>2023</v>
      </c>
    </row>
    <row r="9" spans="1:6" ht="30" customHeight="1" x14ac:dyDescent="0.25">
      <c r="A9" s="108">
        <v>13</v>
      </c>
      <c r="B9" s="108" t="s">
        <v>412</v>
      </c>
      <c r="C9" s="108" t="s">
        <v>113</v>
      </c>
      <c r="D9" s="108" t="s">
        <v>262</v>
      </c>
      <c r="E9" s="108" t="s">
        <v>271</v>
      </c>
      <c r="F9" s="108">
        <v>2023</v>
      </c>
    </row>
    <row r="10" spans="1:6" ht="30" customHeight="1" x14ac:dyDescent="0.25">
      <c r="A10" s="108">
        <v>9</v>
      </c>
      <c r="B10" s="108" t="s">
        <v>242</v>
      </c>
      <c r="C10" s="108" t="s">
        <v>113</v>
      </c>
      <c r="D10" s="108" t="s">
        <v>262</v>
      </c>
      <c r="E10" s="108" t="s">
        <v>271</v>
      </c>
      <c r="F10" s="108">
        <v>2023</v>
      </c>
    </row>
    <row r="11" spans="1:6" ht="30" customHeight="1" x14ac:dyDescent="0.25">
      <c r="A11" s="108">
        <v>12</v>
      </c>
      <c r="B11" s="108" t="s">
        <v>413</v>
      </c>
      <c r="C11" s="108" t="s">
        <v>113</v>
      </c>
      <c r="D11" s="108" t="s">
        <v>262</v>
      </c>
      <c r="E11" s="108" t="s">
        <v>271</v>
      </c>
      <c r="F11" s="108">
        <v>2023</v>
      </c>
    </row>
    <row r="12" spans="1:6" ht="30" customHeight="1" x14ac:dyDescent="0.25">
      <c r="A12" s="108">
        <v>15</v>
      </c>
      <c r="B12" s="108" t="s">
        <v>407</v>
      </c>
      <c r="C12" s="108" t="s">
        <v>150</v>
      </c>
      <c r="D12" s="108" t="s">
        <v>410</v>
      </c>
      <c r="E12" s="108" t="s">
        <v>194</v>
      </c>
      <c r="F12" s="108">
        <v>2023</v>
      </c>
    </row>
    <row r="13" spans="1:6" ht="30" customHeight="1" x14ac:dyDescent="0.25">
      <c r="A13" s="108">
        <v>10</v>
      </c>
      <c r="B13" s="108" t="s">
        <v>209</v>
      </c>
      <c r="C13" s="108" t="s">
        <v>102</v>
      </c>
      <c r="D13" s="108" t="s">
        <v>103</v>
      </c>
      <c r="E13" s="108" t="s">
        <v>194</v>
      </c>
      <c r="F13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274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223</v>
      </c>
      <c r="B5" s="106" t="s">
        <v>224</v>
      </c>
      <c r="C5" s="106" t="s">
        <v>265</v>
      </c>
      <c r="D5" s="106" t="s">
        <v>231</v>
      </c>
      <c r="E5" s="106" t="s">
        <v>261</v>
      </c>
      <c r="F5" s="105" t="s">
        <v>270</v>
      </c>
    </row>
    <row r="6" spans="1:6" ht="30" customHeight="1" x14ac:dyDescent="0.25">
      <c r="A6" s="108">
        <v>10</v>
      </c>
      <c r="B6" s="108" t="s">
        <v>209</v>
      </c>
      <c r="C6" s="108" t="s">
        <v>194</v>
      </c>
      <c r="D6" s="108" t="s">
        <v>102</v>
      </c>
      <c r="E6" s="108" t="s">
        <v>103</v>
      </c>
      <c r="F6" s="108">
        <v>2023</v>
      </c>
    </row>
    <row r="7" spans="1:6" ht="30" customHeight="1" x14ac:dyDescent="0.25">
      <c r="A7" s="108">
        <v>5</v>
      </c>
      <c r="B7" s="108" t="s">
        <v>240</v>
      </c>
      <c r="C7" s="108" t="s">
        <v>271</v>
      </c>
      <c r="D7" s="108" t="s">
        <v>113</v>
      </c>
      <c r="E7" s="108" t="s">
        <v>262</v>
      </c>
      <c r="F7" s="108">
        <v>2023</v>
      </c>
    </row>
    <row r="8" spans="1:6" ht="30" customHeight="1" x14ac:dyDescent="0.25">
      <c r="A8" s="108">
        <v>2</v>
      </c>
      <c r="B8" s="108" t="s">
        <v>100</v>
      </c>
      <c r="C8" s="108" t="s">
        <v>271</v>
      </c>
      <c r="D8" s="108" t="s">
        <v>113</v>
      </c>
      <c r="E8" s="108" t="s">
        <v>262</v>
      </c>
      <c r="F8" s="108">
        <v>2023</v>
      </c>
    </row>
    <row r="9" spans="1:6" ht="30" customHeight="1" x14ac:dyDescent="0.25">
      <c r="A9" s="108">
        <v>9</v>
      </c>
      <c r="B9" s="108" t="s">
        <v>242</v>
      </c>
      <c r="C9" s="108" t="s">
        <v>271</v>
      </c>
      <c r="D9" s="108" t="s">
        <v>113</v>
      </c>
      <c r="E9" s="108" t="s">
        <v>262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275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223</v>
      </c>
      <c r="B5" s="106" t="s">
        <v>224</v>
      </c>
      <c r="C5" s="106" t="s">
        <v>283</v>
      </c>
      <c r="D5" s="106" t="s">
        <v>284</v>
      </c>
      <c r="E5" s="106" t="s">
        <v>285</v>
      </c>
      <c r="F5" s="106" t="s">
        <v>286</v>
      </c>
      <c r="G5" s="106" t="s">
        <v>287</v>
      </c>
      <c r="H5" s="106" t="s">
        <v>288</v>
      </c>
      <c r="I5" s="105" t="s">
        <v>289</v>
      </c>
    </row>
    <row r="6" spans="1:9" ht="30" customHeight="1" x14ac:dyDescent="0.25">
      <c r="A6" s="108">
        <v>5</v>
      </c>
      <c r="B6" s="108" t="s">
        <v>240</v>
      </c>
      <c r="C6" s="108" t="s">
        <v>276</v>
      </c>
      <c r="D6" s="108" t="s">
        <v>109</v>
      </c>
      <c r="E6" s="108" t="s">
        <v>277</v>
      </c>
      <c r="F6" s="108" t="s">
        <v>277</v>
      </c>
      <c r="G6" s="108" t="s">
        <v>278</v>
      </c>
      <c r="H6" s="108" t="s">
        <v>77</v>
      </c>
      <c r="I6" s="108" t="s">
        <v>40</v>
      </c>
    </row>
    <row r="7" spans="1:9" ht="30" customHeight="1" x14ac:dyDescent="0.25">
      <c r="A7" s="108">
        <v>10</v>
      </c>
      <c r="B7" s="108" t="s">
        <v>209</v>
      </c>
      <c r="C7" s="108" t="s">
        <v>279</v>
      </c>
      <c r="D7" s="108" t="s">
        <v>109</v>
      </c>
      <c r="E7" s="108" t="s">
        <v>280</v>
      </c>
      <c r="F7" s="108" t="s">
        <v>211</v>
      </c>
      <c r="G7" s="108" t="s">
        <v>110</v>
      </c>
      <c r="H7" s="108" t="s">
        <v>77</v>
      </c>
      <c r="I7" s="108" t="s">
        <v>40</v>
      </c>
    </row>
    <row r="8" spans="1:9" ht="30" customHeight="1" x14ac:dyDescent="0.25">
      <c r="A8" s="108">
        <v>2</v>
      </c>
      <c r="B8" s="108" t="s">
        <v>100</v>
      </c>
      <c r="C8" s="108" t="s">
        <v>279</v>
      </c>
      <c r="D8" s="108" t="s">
        <v>109</v>
      </c>
      <c r="E8" s="108" t="s">
        <v>277</v>
      </c>
      <c r="F8" s="108" t="s">
        <v>277</v>
      </c>
      <c r="G8" s="108" t="s">
        <v>110</v>
      </c>
      <c r="H8" s="108" t="s">
        <v>77</v>
      </c>
      <c r="I8" s="108" t="s">
        <v>40</v>
      </c>
    </row>
    <row r="9" spans="1:9" ht="30" customHeight="1" x14ac:dyDescent="0.25">
      <c r="A9" s="108">
        <v>3</v>
      </c>
      <c r="B9" s="108" t="s">
        <v>234</v>
      </c>
      <c r="C9" s="108" t="s">
        <v>279</v>
      </c>
      <c r="D9" s="108" t="s">
        <v>109</v>
      </c>
      <c r="E9" s="108" t="s">
        <v>277</v>
      </c>
      <c r="F9" s="108" t="s">
        <v>277</v>
      </c>
      <c r="G9" s="108" t="s">
        <v>110</v>
      </c>
      <c r="H9" s="108" t="s">
        <v>77</v>
      </c>
      <c r="I9" s="108" t="s">
        <v>40</v>
      </c>
    </row>
    <row r="10" spans="1:9" ht="30" customHeight="1" x14ac:dyDescent="0.25">
      <c r="A10" s="108">
        <v>9</v>
      </c>
      <c r="B10" s="108" t="s">
        <v>242</v>
      </c>
      <c r="C10" s="108" t="s">
        <v>281</v>
      </c>
      <c r="D10" s="108" t="s">
        <v>282</v>
      </c>
      <c r="E10" s="108" t="s">
        <v>244</v>
      </c>
      <c r="F10" s="108" t="s">
        <v>244</v>
      </c>
      <c r="G10" s="108" t="s">
        <v>110</v>
      </c>
      <c r="H10" s="108" t="s">
        <v>77</v>
      </c>
      <c r="I10" s="108" t="s">
        <v>40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4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290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223</v>
      </c>
      <c r="B5" s="106" t="s">
        <v>224</v>
      </c>
      <c r="C5" s="106" t="s">
        <v>294</v>
      </c>
      <c r="D5" s="106" t="s">
        <v>295</v>
      </c>
      <c r="E5" s="106" t="s">
        <v>296</v>
      </c>
      <c r="F5" s="106" t="s">
        <v>249</v>
      </c>
      <c r="G5" s="106" t="s">
        <v>248</v>
      </c>
      <c r="H5" s="106" t="s">
        <v>297</v>
      </c>
      <c r="I5" s="105" t="s">
        <v>227</v>
      </c>
    </row>
    <row r="6" spans="1:9" ht="30" customHeight="1" x14ac:dyDescent="0.25">
      <c r="A6" s="108">
        <v>5</v>
      </c>
      <c r="B6" s="108" t="s">
        <v>240</v>
      </c>
      <c r="C6" s="108" t="s">
        <v>65</v>
      </c>
      <c r="D6" s="108" t="s">
        <v>243</v>
      </c>
      <c r="E6" s="108" t="s">
        <v>291</v>
      </c>
      <c r="F6" s="108" t="s">
        <v>105</v>
      </c>
      <c r="G6" s="108" t="s">
        <v>105</v>
      </c>
      <c r="H6" s="108" t="s">
        <v>106</v>
      </c>
    </row>
    <row r="7" spans="1:9" ht="30" customHeight="1" x14ac:dyDescent="0.25">
      <c r="A7" s="108">
        <v>9</v>
      </c>
      <c r="B7" s="108" t="s">
        <v>242</v>
      </c>
      <c r="C7" s="108" t="s">
        <v>49</v>
      </c>
      <c r="D7" s="108" t="s">
        <v>243</v>
      </c>
      <c r="E7" s="108" t="s">
        <v>291</v>
      </c>
      <c r="F7" s="108" t="s">
        <v>105</v>
      </c>
      <c r="G7" s="108" t="s">
        <v>105</v>
      </c>
      <c r="H7" s="108" t="s">
        <v>106</v>
      </c>
    </row>
    <row r="8" spans="1:9" ht="30" customHeight="1" x14ac:dyDescent="0.25">
      <c r="A8" s="108">
        <v>3</v>
      </c>
      <c r="B8" s="108" t="s">
        <v>234</v>
      </c>
      <c r="C8" s="108" t="s">
        <v>65</v>
      </c>
      <c r="D8" s="108" t="s">
        <v>243</v>
      </c>
      <c r="E8" s="108" t="s">
        <v>291</v>
      </c>
      <c r="F8" s="108" t="s">
        <v>105</v>
      </c>
      <c r="G8" s="108" t="s">
        <v>105</v>
      </c>
      <c r="H8" s="108" t="s">
        <v>106</v>
      </c>
    </row>
    <row r="9" spans="1:9" ht="30" customHeight="1" x14ac:dyDescent="0.25">
      <c r="A9" s="108">
        <v>2</v>
      </c>
      <c r="B9" s="108" t="s">
        <v>100</v>
      </c>
      <c r="C9" s="108" t="s">
        <v>67</v>
      </c>
      <c r="D9" s="108" t="s">
        <v>104</v>
      </c>
      <c r="E9" s="108" t="s">
        <v>292</v>
      </c>
      <c r="F9" s="108" t="s">
        <v>105</v>
      </c>
      <c r="G9" s="108" t="s">
        <v>105</v>
      </c>
      <c r="H9" s="108" t="s">
        <v>106</v>
      </c>
    </row>
    <row r="10" spans="1:9" ht="30" customHeight="1" x14ac:dyDescent="0.25">
      <c r="A10" s="108">
        <v>10</v>
      </c>
      <c r="B10" s="108" t="s">
        <v>209</v>
      </c>
      <c r="C10" s="108" t="s">
        <v>55</v>
      </c>
      <c r="D10" s="108" t="s">
        <v>214</v>
      </c>
      <c r="E10" s="108" t="s">
        <v>293</v>
      </c>
      <c r="F10" s="108" t="s">
        <v>215</v>
      </c>
      <c r="G10" s="108" t="s">
        <v>215</v>
      </c>
      <c r="H10" s="108" t="s">
        <v>385</v>
      </c>
      <c r="I10" s="108" t="s">
        <v>246</v>
      </c>
    </row>
    <row r="11" spans="1:9" ht="30" customHeight="1" x14ac:dyDescent="0.25">
      <c r="A11" s="108">
        <v>15</v>
      </c>
      <c r="B11" s="108" t="s">
        <v>407</v>
      </c>
      <c r="C11" s="108" t="s">
        <v>49</v>
      </c>
      <c r="D11" s="108" t="s">
        <v>409</v>
      </c>
      <c r="E11" s="108" t="s">
        <v>414</v>
      </c>
      <c r="F11" s="108" t="s">
        <v>105</v>
      </c>
      <c r="G11" s="108" t="s">
        <v>244</v>
      </c>
      <c r="H11" s="108" t="s">
        <v>415</v>
      </c>
    </row>
    <row r="12" spans="1:9" ht="30" customHeight="1" x14ac:dyDescent="0.25">
      <c r="A12" s="108">
        <v>14</v>
      </c>
      <c r="B12" s="108" t="s">
        <v>411</v>
      </c>
      <c r="C12" s="108" t="s">
        <v>50</v>
      </c>
      <c r="D12" s="108" t="s">
        <v>416</v>
      </c>
      <c r="E12" s="108" t="s">
        <v>417</v>
      </c>
      <c r="F12" s="108" t="s">
        <v>418</v>
      </c>
      <c r="G12" s="108" t="s">
        <v>419</v>
      </c>
      <c r="H12" s="108" t="s">
        <v>420</v>
      </c>
    </row>
    <row r="13" spans="1:9" ht="30" customHeight="1" x14ac:dyDescent="0.25">
      <c r="A13" s="108">
        <v>13</v>
      </c>
      <c r="B13" s="108" t="s">
        <v>412</v>
      </c>
      <c r="C13" s="108" t="s">
        <v>49</v>
      </c>
      <c r="D13" s="108" t="s">
        <v>421</v>
      </c>
      <c r="E13" s="108" t="s">
        <v>422</v>
      </c>
      <c r="F13" s="108" t="s">
        <v>105</v>
      </c>
      <c r="G13" s="108" t="s">
        <v>244</v>
      </c>
      <c r="H13" s="108" t="s">
        <v>244</v>
      </c>
    </row>
    <row r="14" spans="1:9" ht="30" customHeight="1" x14ac:dyDescent="0.25">
      <c r="A14" s="108">
        <v>12</v>
      </c>
      <c r="B14" s="108" t="s">
        <v>413</v>
      </c>
      <c r="C14" s="108" t="s">
        <v>50</v>
      </c>
      <c r="D14" s="108" t="s">
        <v>423</v>
      </c>
      <c r="E14" s="108" t="s">
        <v>424</v>
      </c>
      <c r="F14" s="108" t="s">
        <v>425</v>
      </c>
      <c r="G14" s="108" t="s">
        <v>426</v>
      </c>
      <c r="H14" s="108" t="s">
        <v>427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298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318</v>
      </c>
      <c r="G4" s="286"/>
      <c r="H4" s="286"/>
      <c r="I4" s="287"/>
    </row>
    <row r="5" spans="1:9" x14ac:dyDescent="0.25">
      <c r="A5" s="105" t="s">
        <v>319</v>
      </c>
      <c r="B5" s="106" t="s">
        <v>309</v>
      </c>
      <c r="C5" s="106" t="s">
        <v>310</v>
      </c>
      <c r="D5" s="106" t="s">
        <v>311</v>
      </c>
      <c r="E5" s="106" t="s">
        <v>317</v>
      </c>
      <c r="F5" s="106" t="s">
        <v>312</v>
      </c>
      <c r="G5" s="106" t="s">
        <v>313</v>
      </c>
      <c r="H5" s="106" t="s">
        <v>314</v>
      </c>
      <c r="I5" s="105" t="s">
        <v>315</v>
      </c>
    </row>
    <row r="6" spans="1:9" ht="30" customHeight="1" x14ac:dyDescent="0.25">
      <c r="A6" s="108" t="s">
        <v>299</v>
      </c>
      <c r="B6" s="113">
        <v>350</v>
      </c>
      <c r="C6" s="113">
        <v>0</v>
      </c>
      <c r="D6" s="113">
        <v>40.479999999999997</v>
      </c>
      <c r="E6" s="113">
        <v>390.48</v>
      </c>
      <c r="F6" s="113">
        <v>390.48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300</v>
      </c>
      <c r="B7" s="113">
        <v>350</v>
      </c>
      <c r="C7" s="113">
        <v>0</v>
      </c>
      <c r="D7" s="113">
        <v>36.619999999999997</v>
      </c>
      <c r="E7" s="113">
        <v>386.62</v>
      </c>
      <c r="F7" s="113">
        <v>0</v>
      </c>
      <c r="G7" s="113">
        <v>386.62</v>
      </c>
      <c r="H7" s="113">
        <v>0</v>
      </c>
      <c r="I7" s="113">
        <v>0</v>
      </c>
    </row>
    <row r="8" spans="1:9" ht="30" customHeight="1" x14ac:dyDescent="0.25">
      <c r="B8" s="113"/>
      <c r="C8" s="113"/>
      <c r="D8" s="113"/>
      <c r="E8" s="113"/>
      <c r="F8" s="113"/>
      <c r="G8" s="113"/>
      <c r="H8" s="113"/>
      <c r="I8" s="113"/>
    </row>
    <row r="9" spans="1:9" ht="30" customHeight="1" x14ac:dyDescent="0.25">
      <c r="B9" s="113"/>
      <c r="C9" s="113"/>
      <c r="D9" s="113"/>
      <c r="E9" s="113"/>
      <c r="F9" s="113"/>
      <c r="G9" s="113"/>
      <c r="H9" s="113"/>
      <c r="I9" s="113"/>
    </row>
    <row r="10" spans="1:9" ht="30" customHeight="1" x14ac:dyDescent="0.25">
      <c r="B10" s="113"/>
      <c r="C10" s="113"/>
      <c r="D10" s="113"/>
      <c r="E10" s="113"/>
      <c r="F10" s="113"/>
      <c r="G10" s="113"/>
      <c r="H10" s="113"/>
      <c r="I10" s="113"/>
    </row>
    <row r="11" spans="1:9" ht="30" customHeight="1" x14ac:dyDescent="0.25">
      <c r="B11" s="113"/>
      <c r="C11" s="113"/>
      <c r="D11" s="113"/>
      <c r="E11" s="113"/>
      <c r="F11" s="113"/>
      <c r="G11" s="113"/>
      <c r="H11" s="113"/>
      <c r="I11" s="113"/>
    </row>
    <row r="12" spans="1:9" ht="30" customHeight="1" x14ac:dyDescent="0.25">
      <c r="B12" s="113"/>
      <c r="C12" s="113"/>
      <c r="D12" s="113"/>
      <c r="E12" s="113"/>
      <c r="F12" s="113"/>
      <c r="G12" s="113"/>
      <c r="H12" s="113"/>
      <c r="I12" s="113"/>
    </row>
    <row r="13" spans="1:9" ht="30" customHeight="1" x14ac:dyDescent="0.25">
      <c r="B13" s="113"/>
      <c r="C13" s="113"/>
      <c r="D13" s="113"/>
      <c r="E13" s="113"/>
      <c r="F13" s="113"/>
      <c r="G13" s="113"/>
      <c r="H13" s="113"/>
      <c r="I13" s="113"/>
    </row>
    <row r="14" spans="1:9" ht="30" customHeight="1" x14ac:dyDescent="0.25">
      <c r="B14" s="113"/>
      <c r="C14" s="113"/>
      <c r="D14" s="113"/>
      <c r="E14" s="113"/>
      <c r="F14" s="113"/>
      <c r="G14" s="113"/>
      <c r="H14" s="113"/>
      <c r="I14" s="113"/>
    </row>
    <row r="15" spans="1:9" ht="30" customHeight="1" x14ac:dyDescent="0.25">
      <c r="B15" s="113"/>
      <c r="C15" s="113"/>
      <c r="D15" s="113"/>
      <c r="E15" s="113"/>
      <c r="F15" s="113"/>
      <c r="G15" s="113"/>
      <c r="H15" s="113"/>
      <c r="I15" s="113"/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316</v>
      </c>
      <c r="B18" s="115">
        <f>SUM(B6:B17)</f>
        <v>700</v>
      </c>
      <c r="C18" s="115">
        <f t="shared" ref="C18:I18" si="0">SUM(C6:C17)</f>
        <v>0</v>
      </c>
      <c r="D18" s="115">
        <f t="shared" si="0"/>
        <v>77.099999999999994</v>
      </c>
      <c r="E18" s="115">
        <f t="shared" si="0"/>
        <v>777.1</v>
      </c>
      <c r="F18" s="115">
        <f t="shared" si="0"/>
        <v>390.48</v>
      </c>
      <c r="G18" s="115">
        <f t="shared" si="0"/>
        <v>386.62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320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319</v>
      </c>
      <c r="B21" s="106" t="s">
        <v>309</v>
      </c>
      <c r="C21" s="106" t="s">
        <v>310</v>
      </c>
      <c r="D21" s="106" t="s">
        <v>311</v>
      </c>
      <c r="E21" s="106" t="s">
        <v>321</v>
      </c>
      <c r="F21" s="106" t="s">
        <v>322</v>
      </c>
      <c r="G21"/>
      <c r="H21"/>
      <c r="I21"/>
    </row>
    <row r="22" spans="1:9" ht="30" customHeight="1" x14ac:dyDescent="0.25">
      <c r="A22" s="108" t="s">
        <v>299</v>
      </c>
      <c r="B22" s="113">
        <v>0</v>
      </c>
      <c r="C22" s="113">
        <v>0</v>
      </c>
      <c r="D22" s="113">
        <v>0</v>
      </c>
      <c r="E22" s="113">
        <v>0</v>
      </c>
      <c r="F22" s="108">
        <v>0</v>
      </c>
      <c r="G22"/>
      <c r="H22"/>
      <c r="I22"/>
    </row>
    <row r="23" spans="1:9" ht="30" customHeight="1" x14ac:dyDescent="0.25">
      <c r="A23" s="108" t="s">
        <v>300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301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302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303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304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305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306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307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323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324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308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316</v>
      </c>
      <c r="B34" s="115">
        <f>SUM(B22:B33)</f>
        <v>0</v>
      </c>
      <c r="C34" s="115">
        <f t="shared" ref="C34" si="1">SUM(C22:C33)</f>
        <v>0</v>
      </c>
      <c r="D34" s="115">
        <f t="shared" ref="D34" si="2">SUM(D22:D33)</f>
        <v>0</v>
      </c>
      <c r="E34" s="115">
        <f t="shared" ref="E34" si="3">SUM(E22:E33)</f>
        <v>0</v>
      </c>
      <c r="F34" s="116">
        <f t="shared" ref="F34" si="4">SUM(F22:F33)</f>
        <v>0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338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339</v>
      </c>
      <c r="C5" s="119">
        <f>SUMIFS(C9:C10001,O9:O10001,1)</f>
        <v>390.48</v>
      </c>
      <c r="D5" s="119">
        <f t="shared" ref="D5:N5" si="0">SUMIFS(D9:D10001,P9:P10001,1)</f>
        <v>386.62</v>
      </c>
      <c r="E5" s="119">
        <f t="shared" si="0"/>
        <v>0</v>
      </c>
      <c r="F5" s="119">
        <f t="shared" si="0"/>
        <v>0</v>
      </c>
      <c r="G5" s="119">
        <f t="shared" si="0"/>
        <v>0</v>
      </c>
      <c r="H5" s="119">
        <f t="shared" si="0"/>
        <v>0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119">
        <f t="shared" si="0"/>
        <v>0</v>
      </c>
      <c r="M5" s="119">
        <f t="shared" si="0"/>
        <v>0</v>
      </c>
      <c r="N5" s="119">
        <f t="shared" si="0"/>
        <v>0</v>
      </c>
    </row>
    <row r="6" spans="1:27" s="65" customFormat="1" ht="24.95" customHeight="1" x14ac:dyDescent="0.25">
      <c r="B6" s="117" t="s">
        <v>340</v>
      </c>
      <c r="C6" s="120">
        <f>SUMIFS(C9:C10001,O9:O10001,"&lt;&gt;"&amp;1)</f>
        <v>669.4</v>
      </c>
      <c r="D6" s="120">
        <f t="shared" ref="D6:N6" si="1">SUMIFS(D9:D10001,P9:P10001,"&lt;&gt;"&amp;1)</f>
        <v>656.22</v>
      </c>
      <c r="E6" s="120">
        <f t="shared" si="1"/>
        <v>1039.01</v>
      </c>
      <c r="F6" s="120">
        <f t="shared" si="1"/>
        <v>1025.5</v>
      </c>
      <c r="G6" s="120">
        <f t="shared" si="1"/>
        <v>1018.53</v>
      </c>
      <c r="H6" s="120">
        <f t="shared" si="1"/>
        <v>1002.13</v>
      </c>
      <c r="I6" s="120">
        <f t="shared" si="1"/>
        <v>995.33</v>
      </c>
      <c r="J6" s="120">
        <f t="shared" si="1"/>
        <v>978.79</v>
      </c>
      <c r="K6" s="120">
        <f t="shared" si="1"/>
        <v>969.09999999999991</v>
      </c>
      <c r="L6" s="120">
        <f t="shared" si="1"/>
        <v>959.5</v>
      </c>
      <c r="M6" s="120">
        <f t="shared" si="1"/>
        <v>825</v>
      </c>
      <c r="N6" s="120">
        <f t="shared" si="1"/>
        <v>825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325</v>
      </c>
      <c r="B8" s="106" t="s">
        <v>224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</row>
    <row r="9" spans="1:27" ht="27.95" customHeight="1" x14ac:dyDescent="0.25">
      <c r="A9" s="108">
        <v>12</v>
      </c>
      <c r="B9" s="113" t="s">
        <v>413</v>
      </c>
      <c r="C9" s="113">
        <v>334.7</v>
      </c>
      <c r="D9" s="113">
        <v>328.11</v>
      </c>
      <c r="E9" s="113">
        <v>328.11</v>
      </c>
      <c r="F9" s="113">
        <v>321.64</v>
      </c>
      <c r="G9" s="113">
        <v>321.64</v>
      </c>
      <c r="H9" s="113">
        <v>315.3</v>
      </c>
      <c r="I9" s="113">
        <v>312.18</v>
      </c>
      <c r="J9" s="113">
        <v>309.08999999999997</v>
      </c>
      <c r="K9" s="113">
        <v>306.02999999999997</v>
      </c>
      <c r="L9" s="113">
        <v>303</v>
      </c>
      <c r="M9" s="113">
        <v>240</v>
      </c>
      <c r="N9" s="113">
        <v>240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123</v>
      </c>
    </row>
    <row r="10" spans="1:27" ht="27.95" customHeight="1" x14ac:dyDescent="0.25">
      <c r="A10" s="108">
        <v>14</v>
      </c>
      <c r="B10" s="113" t="s">
        <v>411</v>
      </c>
      <c r="C10" s="113">
        <v>334.7</v>
      </c>
      <c r="D10" s="113">
        <v>328.11</v>
      </c>
      <c r="E10" s="113">
        <v>328.11</v>
      </c>
      <c r="F10" s="113">
        <v>324.86</v>
      </c>
      <c r="G10" s="113">
        <v>321.64</v>
      </c>
      <c r="H10" s="113">
        <v>315.3</v>
      </c>
      <c r="I10" s="113">
        <v>315.3</v>
      </c>
      <c r="J10" s="113">
        <v>309.08999999999997</v>
      </c>
      <c r="K10" s="113">
        <v>306.02999999999997</v>
      </c>
      <c r="L10" s="113">
        <v>303</v>
      </c>
      <c r="M10" s="113">
        <v>270</v>
      </c>
      <c r="N10" s="113">
        <v>270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123</v>
      </c>
    </row>
    <row r="11" spans="1:27" ht="27.95" customHeight="1" x14ac:dyDescent="0.25">
      <c r="A11" s="108">
        <v>15</v>
      </c>
      <c r="B11" s="113" t="s">
        <v>407</v>
      </c>
      <c r="C11" s="113">
        <v>390.48</v>
      </c>
      <c r="D11" s="113">
        <v>386.62</v>
      </c>
      <c r="E11" s="113">
        <v>382.79</v>
      </c>
      <c r="F11" s="113">
        <v>379</v>
      </c>
      <c r="G11" s="113">
        <v>375.25</v>
      </c>
      <c r="H11" s="113">
        <v>371.53</v>
      </c>
      <c r="I11" s="113">
        <v>367.85</v>
      </c>
      <c r="J11" s="113">
        <v>360.61</v>
      </c>
      <c r="K11" s="113">
        <v>357.04</v>
      </c>
      <c r="L11" s="113">
        <v>353.5</v>
      </c>
      <c r="M11" s="113">
        <v>315</v>
      </c>
      <c r="N11" s="113">
        <v>315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123</v>
      </c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342</v>
      </c>
      <c r="C2" s="149" t="s">
        <v>123</v>
      </c>
      <c r="D2" s="127" t="s">
        <v>343</v>
      </c>
      <c r="E2" s="128"/>
      <c r="F2" s="128"/>
      <c r="G2" s="128" t="s">
        <v>344</v>
      </c>
      <c r="H2" s="129" t="s">
        <v>344</v>
      </c>
      <c r="I2" s="130"/>
      <c r="J2" s="130"/>
      <c r="K2" s="131" t="s">
        <v>345</v>
      </c>
      <c r="L2" s="128" t="s">
        <v>345</v>
      </c>
      <c r="M2" s="128"/>
      <c r="N2" s="128"/>
      <c r="O2" s="128" t="s">
        <v>346</v>
      </c>
      <c r="P2" s="129" t="s">
        <v>346</v>
      </c>
      <c r="Q2" s="130"/>
      <c r="R2" s="130"/>
      <c r="S2" s="131"/>
      <c r="T2" s="145" t="s">
        <v>347</v>
      </c>
      <c r="U2" s="153"/>
      <c r="V2" s="132" t="s">
        <v>348</v>
      </c>
      <c r="W2" s="133"/>
      <c r="X2" s="133"/>
      <c r="Y2" s="134"/>
      <c r="Z2" s="135"/>
    </row>
    <row r="3" spans="1:34" ht="20.25" customHeight="1" x14ac:dyDescent="0.25">
      <c r="B3" s="136" t="s">
        <v>349</v>
      </c>
      <c r="C3" s="150" t="s">
        <v>150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357</v>
      </c>
      <c r="U3" s="313" t="s">
        <v>379</v>
      </c>
      <c r="V3" s="318" t="s">
        <v>350</v>
      </c>
      <c r="W3" s="316" t="s">
        <v>351</v>
      </c>
      <c r="X3" s="318" t="s">
        <v>352</v>
      </c>
      <c r="Y3" s="321" t="s">
        <v>353</v>
      </c>
      <c r="Z3" s="318" t="s">
        <v>354</v>
      </c>
    </row>
    <row r="4" spans="1:34" ht="20.25" customHeight="1" x14ac:dyDescent="0.25">
      <c r="B4" s="137" t="s">
        <v>265</v>
      </c>
      <c r="C4" s="150" t="s">
        <v>194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261</v>
      </c>
      <c r="C5" s="151" t="s">
        <v>410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355</v>
      </c>
      <c r="B7" s="138" t="s">
        <v>356</v>
      </c>
      <c r="C7" s="139" t="s">
        <v>224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247</v>
      </c>
    </row>
    <row r="8" spans="1:34" s="65" customFormat="1" ht="20.100000000000001" customHeight="1" x14ac:dyDescent="0.25">
      <c r="A8" s="65" t="s">
        <v>1</v>
      </c>
      <c r="B8" s="104">
        <v>15</v>
      </c>
      <c r="C8" s="65" t="s">
        <v>407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7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2</v>
      </c>
      <c r="B9" s="104">
        <v>15</v>
      </c>
      <c r="C9" s="65" t="s">
        <v>407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2</v>
      </c>
      <c r="V9" s="142" t="str">
        <f>IF(AND(SUM(D9:G9)&gt;0,B9&lt;&gt;""),ROUND(IF(media_bi="MÉDIA",AVERAGE(D9:G9),SUM(D9:G9)),1),"")</f>
        <v/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3</v>
      </c>
      <c r="B10" s="104">
        <v>15</v>
      </c>
      <c r="C10" s="65" t="s">
        <v>407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6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5</v>
      </c>
      <c r="B11" s="104">
        <v>15</v>
      </c>
      <c r="C11" s="65" t="s">
        <v>407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7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6</v>
      </c>
      <c r="B12" s="104">
        <v>15</v>
      </c>
      <c r="C12" s="65" t="s">
        <v>407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3</v>
      </c>
      <c r="V12" s="142" t="str">
        <f t="shared" si="0"/>
        <v/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 t="str">
        <f t="shared" si="5"/>
        <v/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7</v>
      </c>
      <c r="B13" s="104">
        <v>15</v>
      </c>
      <c r="C13" s="65" t="s">
        <v>407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6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15</v>
      </c>
      <c r="C14" s="65" t="s">
        <v>407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6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15</v>
      </c>
      <c r="C15" s="65" t="s">
        <v>407</v>
      </c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2</v>
      </c>
      <c r="V15" s="142" t="str">
        <f t="shared" si="0"/>
        <v/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 t="str">
        <f t="shared" si="5"/>
        <v/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10</v>
      </c>
      <c r="B16" s="104">
        <v>15</v>
      </c>
      <c r="C16" s="65" t="s">
        <v>407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7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2:27" s="65" customFormat="1" ht="20.100000000000001" customHeight="1" x14ac:dyDescent="0.25">
      <c r="B17" s="104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/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/>
      </c>
    </row>
    <row r="18" spans="2:27" s="65" customFormat="1" ht="20.100000000000001" customHeight="1" x14ac:dyDescent="0.25">
      <c r="B18" s="104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/>
      <c r="V18" s="142" t="str">
        <f t="shared" si="0"/>
        <v/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 t="str">
        <f t="shared" si="5"/>
        <v/>
      </c>
      <c r="AA18" s="104" t="str">
        <f t="shared" si="4"/>
        <v/>
      </c>
    </row>
    <row r="19" spans="2:27" s="65" customFormat="1" ht="20.100000000000001" customHeight="1" x14ac:dyDescent="0.25">
      <c r="B19" s="104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/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/>
      </c>
    </row>
    <row r="20" spans="2:27" s="65" customFormat="1" ht="20.100000000000001" customHeight="1" x14ac:dyDescent="0.25">
      <c r="B20" s="104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/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/>
      </c>
    </row>
    <row r="21" spans="2:27" s="65" customFormat="1" ht="20.100000000000001" customHeight="1" x14ac:dyDescent="0.25">
      <c r="B21" s="104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/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/>
      </c>
    </row>
    <row r="22" spans="2:27" s="65" customFormat="1" ht="20.100000000000001" customHeight="1" x14ac:dyDescent="0.25">
      <c r="B22" s="104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54"/>
      <c r="V22" s="142" t="str">
        <f t="shared" si="0"/>
        <v/>
      </c>
      <c r="W22" s="142" t="str">
        <f t="shared" si="1"/>
        <v/>
      </c>
      <c r="X22" s="142" t="str">
        <f t="shared" si="2"/>
        <v/>
      </c>
      <c r="Y22" s="142" t="str">
        <f t="shared" si="3"/>
        <v/>
      </c>
      <c r="Z22" s="142" t="str">
        <f t="shared" si="5"/>
        <v/>
      </c>
      <c r="AA22" s="104" t="str">
        <f t="shared" si="4"/>
        <v/>
      </c>
    </row>
    <row r="23" spans="2:27" s="65" customFormat="1" ht="20.100000000000001" customHeight="1" x14ac:dyDescent="0.25">
      <c r="B23" s="104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/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/>
      </c>
    </row>
    <row r="24" spans="2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2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2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2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2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2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2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2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2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dl1wIdRo5lrpK0XjHtOyT+QneoG//iEoUCyK3vuaDXdkozy/+l4kZcQ+aesXIAlIZsswnTCeoXx4bxBT7op9hg==" saltValue="cBn9ImrTosOqJQqOZAhmwg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358</v>
      </c>
      <c r="B1" s="146" t="s">
        <v>359</v>
      </c>
      <c r="C1" s="146" t="s">
        <v>360</v>
      </c>
      <c r="D1" s="146" t="s">
        <v>361</v>
      </c>
      <c r="E1" s="146" t="s">
        <v>362</v>
      </c>
      <c r="F1" s="146" t="s">
        <v>363</v>
      </c>
      <c r="G1" s="146" t="s">
        <v>364</v>
      </c>
      <c r="H1" s="146" t="s">
        <v>365</v>
      </c>
      <c r="I1" s="146" t="s">
        <v>366</v>
      </c>
      <c r="J1" s="146" t="s">
        <v>367</v>
      </c>
      <c r="K1" s="146" t="s">
        <v>368</v>
      </c>
      <c r="L1" s="146" t="s">
        <v>369</v>
      </c>
      <c r="M1" s="146" t="s">
        <v>370</v>
      </c>
      <c r="N1" s="146" t="s">
        <v>371</v>
      </c>
    </row>
    <row r="2" spans="1:15" ht="21.75" customHeight="1" x14ac:dyDescent="0.25">
      <c r="A2" s="148" t="s">
        <v>348</v>
      </c>
      <c r="B2" s="148" t="s">
        <v>348</v>
      </c>
      <c r="C2" s="148">
        <v>7</v>
      </c>
      <c r="D2" s="148">
        <v>5</v>
      </c>
      <c r="E2" s="148">
        <v>2</v>
      </c>
      <c r="F2" s="148" t="s">
        <v>372</v>
      </c>
      <c r="G2" s="148" t="s">
        <v>373</v>
      </c>
      <c r="H2" s="148" t="s">
        <v>374</v>
      </c>
      <c r="I2" s="148" t="s">
        <v>375</v>
      </c>
      <c r="J2" s="148" t="s">
        <v>376</v>
      </c>
      <c r="K2" s="148" t="s">
        <v>377</v>
      </c>
      <c r="L2" s="148" t="s">
        <v>378</v>
      </c>
      <c r="M2" s="148" t="s">
        <v>124</v>
      </c>
      <c r="N2" s="148" t="s">
        <v>357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380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339</v>
      </c>
      <c r="C5" s="119">
        <f>SUM(O9:O10001)</f>
        <v>390.48</v>
      </c>
      <c r="D5" s="119">
        <f t="shared" ref="D5:N5" si="0">SUM(P9:P10001)</f>
        <v>386.62</v>
      </c>
      <c r="E5" s="119">
        <f t="shared" si="0"/>
        <v>0</v>
      </c>
      <c r="F5" s="119">
        <f t="shared" si="0"/>
        <v>0</v>
      </c>
      <c r="G5" s="119">
        <f t="shared" si="0"/>
        <v>0</v>
      </c>
      <c r="H5" s="119">
        <f t="shared" si="0"/>
        <v>0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119">
        <f t="shared" si="0"/>
        <v>0</v>
      </c>
      <c r="M5" s="119">
        <f t="shared" si="0"/>
        <v>0</v>
      </c>
      <c r="N5" s="119">
        <f t="shared" si="0"/>
        <v>0</v>
      </c>
    </row>
    <row r="6" spans="1:39" s="65" customFormat="1" ht="24.95" customHeight="1" x14ac:dyDescent="0.25">
      <c r="B6" s="117" t="s">
        <v>340</v>
      </c>
      <c r="C6" s="120">
        <f>SUM(AA9:AA10001)</f>
        <v>669.4</v>
      </c>
      <c r="D6" s="120">
        <f t="shared" ref="D6:N6" si="1">SUM(AB9:AB10001)</f>
        <v>656.22</v>
      </c>
      <c r="E6" s="120">
        <f t="shared" si="1"/>
        <v>1039.0100000000002</v>
      </c>
      <c r="F6" s="120">
        <f t="shared" si="1"/>
        <v>1025.5</v>
      </c>
      <c r="G6" s="120">
        <f t="shared" si="1"/>
        <v>1018.53</v>
      </c>
      <c r="H6" s="120">
        <f t="shared" si="1"/>
        <v>1002.1299999999999</v>
      </c>
      <c r="I6" s="120">
        <f t="shared" si="1"/>
        <v>995.33000000000015</v>
      </c>
      <c r="J6" s="120">
        <f t="shared" si="1"/>
        <v>978.79</v>
      </c>
      <c r="K6" s="120">
        <f t="shared" si="1"/>
        <v>969.09999999999991</v>
      </c>
      <c r="L6" s="120">
        <f t="shared" si="1"/>
        <v>959.5</v>
      </c>
      <c r="M6" s="120">
        <f t="shared" si="1"/>
        <v>825</v>
      </c>
      <c r="N6" s="120">
        <f t="shared" si="1"/>
        <v>825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325</v>
      </c>
      <c r="B8" s="106" t="s">
        <v>224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  <c r="Z8" s="103"/>
    </row>
    <row r="9" spans="1:39" ht="27.95" customHeight="1" x14ac:dyDescent="0.25">
      <c r="A9" s="108" t="s">
        <v>414</v>
      </c>
      <c r="B9" s="113" t="s">
        <v>409</v>
      </c>
      <c r="C9" s="113">
        <v>390.48</v>
      </c>
      <c r="D9" s="113">
        <v>386.62</v>
      </c>
      <c r="E9" s="113">
        <v>382.79</v>
      </c>
      <c r="F9" s="113">
        <v>379</v>
      </c>
      <c r="G9" s="113">
        <v>375.25</v>
      </c>
      <c r="H9" s="113">
        <v>371.53</v>
      </c>
      <c r="I9" s="113">
        <v>367.85</v>
      </c>
      <c r="J9" s="113">
        <v>360.61</v>
      </c>
      <c r="K9" s="113">
        <v>357.04</v>
      </c>
      <c r="L9" s="113">
        <v>353.5</v>
      </c>
      <c r="M9" s="113">
        <v>315</v>
      </c>
      <c r="N9" s="113">
        <v>315</v>
      </c>
      <c r="O9">
        <v>390.48</v>
      </c>
      <c r="P9">
        <v>386.62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382.79</v>
      </c>
      <c r="AD9">
        <v>379</v>
      </c>
      <c r="AE9">
        <v>375.25</v>
      </c>
      <c r="AF9">
        <v>371.53</v>
      </c>
      <c r="AG9">
        <v>367.85</v>
      </c>
      <c r="AH9">
        <v>360.61</v>
      </c>
      <c r="AI9">
        <v>357.04</v>
      </c>
      <c r="AJ9">
        <v>353.5</v>
      </c>
      <c r="AK9">
        <v>315</v>
      </c>
      <c r="AL9">
        <v>315</v>
      </c>
      <c r="AM9" t="s">
        <v>123</v>
      </c>
    </row>
    <row r="10" spans="1:39" ht="27.95" customHeight="1" x14ac:dyDescent="0.25">
      <c r="A10" s="108" t="s">
        <v>417</v>
      </c>
      <c r="B10" s="113" t="s">
        <v>416</v>
      </c>
      <c r="C10" s="113">
        <v>334.7</v>
      </c>
      <c r="D10" s="113">
        <v>328.11</v>
      </c>
      <c r="E10" s="113">
        <v>328.11</v>
      </c>
      <c r="F10" s="113">
        <v>324.86</v>
      </c>
      <c r="G10" s="113">
        <v>321.64</v>
      </c>
      <c r="H10" s="113">
        <v>315.3</v>
      </c>
      <c r="I10" s="113">
        <v>315.3</v>
      </c>
      <c r="J10" s="113">
        <v>309.08999999999997</v>
      </c>
      <c r="K10" s="113">
        <v>306.02999999999997</v>
      </c>
      <c r="L10" s="113">
        <v>303</v>
      </c>
      <c r="M10" s="113">
        <v>270</v>
      </c>
      <c r="N10" s="113">
        <v>270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334.7</v>
      </c>
      <c r="AB10">
        <v>328.11</v>
      </c>
      <c r="AC10">
        <v>328.11</v>
      </c>
      <c r="AD10">
        <v>324.86</v>
      </c>
      <c r="AE10">
        <v>321.64</v>
      </c>
      <c r="AF10">
        <v>315.3</v>
      </c>
      <c r="AG10">
        <v>315.3</v>
      </c>
      <c r="AH10">
        <v>309.08999999999997</v>
      </c>
      <c r="AI10">
        <v>306.02999999999997</v>
      </c>
      <c r="AJ10">
        <v>303</v>
      </c>
      <c r="AK10">
        <v>270</v>
      </c>
      <c r="AL10">
        <v>270</v>
      </c>
      <c r="AM10" t="s">
        <v>123</v>
      </c>
    </row>
    <row r="11" spans="1:39" ht="27.95" customHeight="1" x14ac:dyDescent="0.25">
      <c r="A11" s="108" t="s">
        <v>424</v>
      </c>
      <c r="B11" s="113" t="s">
        <v>423</v>
      </c>
      <c r="C11" s="113">
        <v>334.7</v>
      </c>
      <c r="D11" s="113">
        <v>328.11</v>
      </c>
      <c r="E11" s="113">
        <v>328.11</v>
      </c>
      <c r="F11" s="113">
        <v>321.64</v>
      </c>
      <c r="G11" s="113">
        <v>321.64</v>
      </c>
      <c r="H11" s="113">
        <v>315.3</v>
      </c>
      <c r="I11" s="113">
        <v>312.18</v>
      </c>
      <c r="J11" s="113">
        <v>309.08999999999997</v>
      </c>
      <c r="K11" s="113">
        <v>306.02999999999997</v>
      </c>
      <c r="L11" s="113">
        <v>303</v>
      </c>
      <c r="M11" s="113">
        <v>240</v>
      </c>
      <c r="N11" s="113">
        <v>240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334.7</v>
      </c>
      <c r="AB11">
        <v>328.11</v>
      </c>
      <c r="AC11">
        <v>328.11</v>
      </c>
      <c r="AD11">
        <v>321.64</v>
      </c>
      <c r="AE11">
        <v>321.64</v>
      </c>
      <c r="AF11">
        <v>315.3</v>
      </c>
      <c r="AG11">
        <v>312.18</v>
      </c>
      <c r="AH11">
        <v>309.08999999999997</v>
      </c>
      <c r="AI11">
        <v>306.02999999999997</v>
      </c>
      <c r="AJ11">
        <v>303</v>
      </c>
      <c r="AK11">
        <v>240</v>
      </c>
      <c r="AL11">
        <v>240</v>
      </c>
      <c r="AM11" t="s">
        <v>123</v>
      </c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341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339</v>
      </c>
      <c r="C5" s="119">
        <f>SUM(O9:O10001)</f>
        <v>390.48</v>
      </c>
      <c r="D5" s="119">
        <f t="shared" ref="D5:N5" si="0">SUM(P9:P10001)</f>
        <v>386.62</v>
      </c>
      <c r="E5" s="119">
        <f t="shared" si="0"/>
        <v>0</v>
      </c>
      <c r="F5" s="119">
        <f t="shared" si="0"/>
        <v>0</v>
      </c>
      <c r="G5" s="119">
        <f t="shared" si="0"/>
        <v>0</v>
      </c>
      <c r="H5" s="119">
        <f t="shared" si="0"/>
        <v>0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119">
        <f t="shared" si="0"/>
        <v>0</v>
      </c>
      <c r="M5" s="119">
        <f t="shared" si="0"/>
        <v>0</v>
      </c>
      <c r="N5" s="119">
        <f t="shared" si="0"/>
        <v>0</v>
      </c>
    </row>
    <row r="6" spans="1:39" s="65" customFormat="1" ht="24.95" customHeight="1" x14ac:dyDescent="0.25">
      <c r="B6" s="117" t="s">
        <v>340</v>
      </c>
      <c r="C6" s="120">
        <f>SUM(AA9:AA10001)</f>
        <v>669.4</v>
      </c>
      <c r="D6" s="120">
        <f t="shared" ref="D6:N6" si="1">SUM(AB9:AB10001)</f>
        <v>656.22</v>
      </c>
      <c r="E6" s="120">
        <f t="shared" si="1"/>
        <v>1039.01</v>
      </c>
      <c r="F6" s="120">
        <f t="shared" si="1"/>
        <v>1025.5</v>
      </c>
      <c r="G6" s="120">
        <f t="shared" si="1"/>
        <v>1018.53</v>
      </c>
      <c r="H6" s="120">
        <f t="shared" si="1"/>
        <v>1002.13</v>
      </c>
      <c r="I6" s="120">
        <f t="shared" si="1"/>
        <v>995.33</v>
      </c>
      <c r="J6" s="120">
        <f t="shared" si="1"/>
        <v>978.79</v>
      </c>
      <c r="K6" s="120">
        <f t="shared" si="1"/>
        <v>969.09999999999991</v>
      </c>
      <c r="L6" s="120">
        <f t="shared" si="1"/>
        <v>959.5</v>
      </c>
      <c r="M6" s="120">
        <f t="shared" si="1"/>
        <v>825</v>
      </c>
      <c r="N6" s="120">
        <f t="shared" si="1"/>
        <v>825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261</v>
      </c>
      <c r="B8" s="106" t="s">
        <v>231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  <c r="Z8" s="103"/>
    </row>
    <row r="9" spans="1:39" ht="27.95" customHeight="1" x14ac:dyDescent="0.25">
      <c r="A9" s="108" t="s">
        <v>262</v>
      </c>
      <c r="B9" s="113" t="s">
        <v>113</v>
      </c>
      <c r="C9" s="113">
        <v>669.4</v>
      </c>
      <c r="D9" s="113">
        <v>656.22</v>
      </c>
      <c r="E9" s="113">
        <v>656.22</v>
      </c>
      <c r="F9" s="113">
        <v>646.5</v>
      </c>
      <c r="G9" s="113">
        <v>643.28</v>
      </c>
      <c r="H9" s="113">
        <v>630.6</v>
      </c>
      <c r="I9" s="113">
        <v>627.48</v>
      </c>
      <c r="J9" s="113">
        <v>618.17999999999995</v>
      </c>
      <c r="K9" s="113">
        <v>612.05999999999995</v>
      </c>
      <c r="L9" s="113">
        <v>606</v>
      </c>
      <c r="M9" s="113">
        <v>510</v>
      </c>
      <c r="N9" s="113">
        <v>510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669.4</v>
      </c>
      <c r="AB9">
        <v>656.22</v>
      </c>
      <c r="AC9">
        <v>656.22</v>
      </c>
      <c r="AD9">
        <v>646.5</v>
      </c>
      <c r="AE9">
        <v>643.28</v>
      </c>
      <c r="AF9">
        <v>630.6</v>
      </c>
      <c r="AG9">
        <v>627.48</v>
      </c>
      <c r="AH9">
        <v>618.17999999999995</v>
      </c>
      <c r="AI9">
        <v>612.05999999999995</v>
      </c>
      <c r="AJ9">
        <v>606</v>
      </c>
      <c r="AK9">
        <v>510</v>
      </c>
      <c r="AL9">
        <v>510</v>
      </c>
      <c r="AM9" t="s">
        <v>123</v>
      </c>
    </row>
    <row r="10" spans="1:39" ht="27.95" customHeight="1" x14ac:dyDescent="0.25">
      <c r="A10" s="108" t="s">
        <v>410</v>
      </c>
      <c r="B10" s="113" t="s">
        <v>150</v>
      </c>
      <c r="C10" s="113">
        <v>390.48</v>
      </c>
      <c r="D10" s="113">
        <v>386.62</v>
      </c>
      <c r="E10" s="113">
        <v>382.79</v>
      </c>
      <c r="F10" s="113">
        <v>379</v>
      </c>
      <c r="G10" s="113">
        <v>375.25</v>
      </c>
      <c r="H10" s="113">
        <v>371.53</v>
      </c>
      <c r="I10" s="113">
        <v>367.85</v>
      </c>
      <c r="J10" s="113">
        <v>360.61</v>
      </c>
      <c r="K10" s="113">
        <v>357.04</v>
      </c>
      <c r="L10" s="113">
        <v>353.5</v>
      </c>
      <c r="M10" s="113">
        <v>315</v>
      </c>
      <c r="N10" s="113">
        <v>315</v>
      </c>
      <c r="O10">
        <v>390.48</v>
      </c>
      <c r="P10">
        <v>386.62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382.79</v>
      </c>
      <c r="AD10">
        <v>379</v>
      </c>
      <c r="AE10">
        <v>375.25</v>
      </c>
      <c r="AF10">
        <v>371.53</v>
      </c>
      <c r="AG10">
        <v>367.85</v>
      </c>
      <c r="AH10">
        <v>360.61</v>
      </c>
      <c r="AI10">
        <v>357.04</v>
      </c>
      <c r="AJ10">
        <v>353.5</v>
      </c>
      <c r="AK10">
        <v>315</v>
      </c>
      <c r="AL10">
        <v>315</v>
      </c>
      <c r="AM10" t="s">
        <v>123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203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204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218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162</v>
      </c>
      <c r="BY5" s="84"/>
      <c r="BZ5" s="84"/>
    </row>
    <row r="6" spans="1:78" ht="21.95" customHeight="1" x14ac:dyDescent="0.2">
      <c r="A6" s="89"/>
      <c r="B6" s="8" t="s">
        <v>217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164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168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169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170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171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172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176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177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219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111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178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175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208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74</v>
      </c>
      <c r="AL12" s="335"/>
      <c r="AM12" s="335"/>
      <c r="AN12" s="335"/>
      <c r="AO12" s="335"/>
      <c r="AP12" s="8" t="s">
        <v>174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75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76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78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221</v>
      </c>
      <c r="C15" s="8"/>
      <c r="AJ15" s="8" t="s">
        <v>220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182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222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127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02/12/2023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213</vt:i4>
      </vt:variant>
    </vt:vector>
  </HeadingPairs>
  <TitlesOfParts>
    <vt:vector size="214" baseType="lpstr">
      <vt:lpstr>Abertura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especializacao</vt:lpstr>
      <vt:lpstr>id_profissional</vt:lpstr>
      <vt:lpstr>id_usuario</vt:lpstr>
      <vt:lpstr>media_bi</vt:lpstr>
      <vt:lpstr>media_final</vt:lpstr>
      <vt:lpstr>meta_aprov</vt:lpstr>
      <vt:lpstr>meta_recup</vt:lpstr>
      <vt:lpstr>nivel_acesso</vt:lpstr>
      <vt:lpstr>Declaração!Nome_8</vt:lpstr>
      <vt:lpstr>'Declaração de Conclusão'!Nome_8</vt:lpstr>
      <vt:lpstr>Declaração!Nome_9</vt:lpstr>
      <vt:lpstr>'Declaração de Conclusão'!Nome_9</vt:lpstr>
      <vt:lpstr>nome_completo</vt:lpstr>
      <vt:lpstr>Declaração!NomeDaIgreja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nota!teste_de_area</vt:lpstr>
      <vt:lpstr>tipo_usuario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  <vt:lpstr>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2023-12-02T12:03:56Z</cp:lastPrinted>
  <dcterms:created xsi:type="dcterms:W3CDTF">2015-06-05T18:19:34Z</dcterms:created>
  <dcterms:modified xsi:type="dcterms:W3CDTF">2023-12-02T14:55:11Z</dcterms:modified>
</cp:coreProperties>
</file>