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6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1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1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2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2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2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ocuments\projetos\pae\"/>
    </mc:Choice>
  </mc:AlternateContent>
  <xr:revisionPtr revIDLastSave="0" documentId="8_{04952BE5-9A5E-4D0B-B1F6-0ABC9594E722}" xr6:coauthVersionLast="47" xr6:coauthVersionMax="47" xr10:uidLastSave="{00000000-0000-0000-0000-000000000000}"/>
  <bookViews>
    <workbookView xWindow="21480" yWindow="-105" windowWidth="21840" windowHeight="13140" xr2:uid="{00000000-000D-0000-FFFF-FFFF00000000}"/>
  </bookViews>
  <sheets>
    <sheet name="Tela Inicial" sheetId="1" r:id="rId1"/>
    <sheet name="indice" sheetId="2" state="veryHidden" r:id="rId2"/>
    <sheet name="matricula" sheetId="4" state="veryHidden" r:id="rId3"/>
    <sheet name="grade" sheetId="3" state="veryHidden" r:id="rId4"/>
    <sheet name="Ficha" sheetId="10" state="veryHidden" r:id="rId5"/>
    <sheet name="historia" sheetId="9" state="veryHidden" r:id="rId6"/>
    <sheet name="Carteirinha" sheetId="5" state="veryHidden" r:id="rId7"/>
    <sheet name="Recado" sheetId="27" state="veryHidden" r:id="rId8"/>
    <sheet name="Declaração" sheetId="6" state="veryHidden" r:id="rId9"/>
    <sheet name="Declaração de Conclusão" sheetId="7" state="veryHidden" r:id="rId10"/>
    <sheet name="Boletim" sheetId="8" state="veryHidden" r:id="rId11"/>
    <sheet name="Livro de Matricula" sheetId="12" state="veryHidden" r:id="rId12"/>
    <sheet name="Lista de Renovações" sheetId="14" state="veryHidden" r:id="rId13"/>
    <sheet name="Lista de Turmas" sheetId="15" state="veryHidden" r:id="rId14"/>
    <sheet name="Lista de Professores" sheetId="13" state="veryHidden" r:id="rId15"/>
    <sheet name="Alunos por Modalidade" sheetId="16" state="veryHidden" r:id="rId16"/>
    <sheet name="Alunos por Turno" sheetId="17" state="veryHidden" r:id="rId17"/>
    <sheet name="Alunos por Endereço" sheetId="18" state="veryHidden" r:id="rId18"/>
    <sheet name="Alunos por Responsaveis" sheetId="19" state="veryHidden" r:id="rId19"/>
    <sheet name="Resumo de Mensalidade" sheetId="20" state="veryHidden" r:id="rId20"/>
    <sheet name="Mensalidade por Alunos" sheetId="21" state="veryHidden" r:id="rId21"/>
    <sheet name="nota" sheetId="25" state="veryHidden" r:id="rId22"/>
    <sheet name="config" sheetId="26" state="veryHidden" r:id="rId23"/>
    <sheet name="Mensalidade por Responsaveis" sheetId="22" state="veryHidden" r:id="rId24"/>
    <sheet name="Mensalidade por Turma" sheetId="23" state="veryHidden" r:id="rId25"/>
    <sheet name="Ficha Prof" sheetId="11" state="veryHidden" r:id="rId26"/>
  </sheets>
  <functionGroups builtInGroupCount="19"/>
  <definedNames>
    <definedName name="_xlnm._FilterDatabase" localSheetId="17" hidden="1">'Alunos por Endereço'!$A$5:$I$5</definedName>
    <definedName name="_xlnm._FilterDatabase" localSheetId="15" hidden="1">'Alunos por Modalidade'!$A$5:$F$5</definedName>
    <definedName name="_xlnm._FilterDatabase" localSheetId="18" hidden="1">'Alunos por Responsaveis'!$A$5:$I$5</definedName>
    <definedName name="_xlnm._FilterDatabase" localSheetId="16" hidden="1">'Alunos por Turno'!$A$5:$F$5</definedName>
    <definedName name="_xlnm._FilterDatabase" localSheetId="12" hidden="1">'Lista de Renovações'!$A$5:$I$5</definedName>
    <definedName name="_xlnm._FilterDatabase" localSheetId="13" hidden="1">'Lista de Turmas'!$A$5:$I$5</definedName>
    <definedName name="_xlnm._FilterDatabase" localSheetId="11" hidden="1">'Livro de Matricula'!$A$5:$K$5</definedName>
    <definedName name="_xlnm._FilterDatabase" localSheetId="20" hidden="1">'Mensalidade por Alunos'!$A$8:$N$10</definedName>
    <definedName name="_xlnm._FilterDatabase" localSheetId="23" hidden="1">'Mensalidade por Responsaveis'!$A$8:$N$10</definedName>
    <definedName name="_xlnm._FilterDatabase" localSheetId="24" hidden="1">'Mensalidade por Turma'!$A$8:$N$8</definedName>
    <definedName name="_xlnm._FilterDatabase" localSheetId="21" hidden="1">nota!$A$7:$C$203</definedName>
    <definedName name="_xlnm._FilterDatabase" localSheetId="19" hidden="1">'Resumo de Mensalidade'!$A$5:$I$5</definedName>
    <definedName name="area_da_declaracao">Declaração!$A$1:$J$32</definedName>
    <definedName name="_xlnm.Print_Area" localSheetId="10">Boletim!$A$1:$H$36</definedName>
    <definedName name="_xlnm.Print_Area" localSheetId="6">Carteirinha!$B$5:$BK$21</definedName>
    <definedName name="_xlnm.Print_Area" localSheetId="8">Declaração!$A$1:$J$48</definedName>
    <definedName name="_xlnm.Print_Area" localSheetId="9">'Declaração de Conclusão'!$A$1:$J$46</definedName>
    <definedName name="_xlnm.Print_Area" localSheetId="4">Ficha!$A$1:$BN$46</definedName>
    <definedName name="_xlnm.Print_Area" localSheetId="25">'Ficha Prof'!$A$1:$BN$47</definedName>
    <definedName name="_xlnm.Print_Area" localSheetId="5">historia!$A$1:$AR$41</definedName>
    <definedName name="_xlnm.Print_Area" localSheetId="21">OFFSET(nota!$A$1,0,0,COUNTA(nota!$B$1:$B$2000)+2,27)</definedName>
    <definedName name="_xlnm.Print_Area" localSheetId="7">Recado!$B$5:$BK$21</definedName>
    <definedName name="area_de_notas" localSheetId="21">nota!$B$8:$T$203</definedName>
    <definedName name="avaliacoes_bi">config!$E$2</definedName>
    <definedName name="cel_ano_letivo">nota!$C$2</definedName>
    <definedName name="cel_canto_sup">nota!$A$8</definedName>
    <definedName name="cel_modEnsino">nota!$C$3</definedName>
    <definedName name="cel_turma">nota!$C$5</definedName>
    <definedName name="cel_turno">nota!$C$4</definedName>
    <definedName name="celAnoL">Ficha!$BQ$1</definedName>
    <definedName name="CelAnoLBol">Boletim!$J$4</definedName>
    <definedName name="CelAnoLDec_2">'Declaração de Conclusão'!$B$19</definedName>
    <definedName name="celAreaAlunosEnd" localSheetId="17">'Alunos por Endereço'!$A$6:$I$10000</definedName>
    <definedName name="celAreaAlunosMod" localSheetId="15">'Alunos por Modalidade'!$A$6:$F$10000</definedName>
    <definedName name="celAreaAlunosResp" localSheetId="18">'Alunos por Responsaveis'!$A$6:$I$10000</definedName>
    <definedName name="celAreaAlunosTurno" localSheetId="16">'Alunos por Turno'!$A$6:$F$10000</definedName>
    <definedName name="celAreaDaListaProf" localSheetId="14">'Lista de Professores'!$A$6:$F$10000</definedName>
    <definedName name="celAreaDaListaRenovacao" localSheetId="12">'Lista de Renovações'!$A$6:$I$10000</definedName>
    <definedName name="celAreaDaListaTurma" localSheetId="13">'Lista de Turmas'!$A$6:$I$10000</definedName>
    <definedName name="celAreaDoLivroMatricula">'Livro de Matricula'!$A$6:$K$10000</definedName>
    <definedName name="celAreaMensAluno" localSheetId="20">'Mensalidade por Alunos'!$A$9:$AB$10003</definedName>
    <definedName name="celAreaMensResp" localSheetId="23">'Mensalidade por Responsaveis'!$A$9:$AO$10003</definedName>
    <definedName name="celAreaMensTurma" localSheetId="24">'Mensalidade por Turma'!$A$9:$AO$10003</definedName>
    <definedName name="celAreaResumoMensPend">'Resumo de Mensalidade'!$A$22:$F$33</definedName>
    <definedName name="celAreaResumoMensPg" localSheetId="19">'Resumo de Mensalidade'!$A$6:$I$17</definedName>
    <definedName name="celAssuntoRec">Recado!$E$18</definedName>
    <definedName name="celAssuntoRecado">indice!$BA$2</definedName>
    <definedName name="celAssuntoRecadoProf">indice!$BB$2</definedName>
    <definedName name="celBairroAL">Ficha!$H$12</definedName>
    <definedName name="CelBairroPCart">Carteirinha!$AT$9</definedName>
    <definedName name="celBairroProf" localSheetId="25">'Ficha Prof'!$H$13</definedName>
    <definedName name="celBairroR">Ficha!$H$27</definedName>
    <definedName name="celBolsa">Ficha!$Y$19</definedName>
    <definedName name="celCantoAlunosEnd" localSheetId="17">'Alunos por Endereço'!$A$6</definedName>
    <definedName name="celCantoAlunosMod" localSheetId="15">'Alunos por Modalidade'!$A$6</definedName>
    <definedName name="celCantoAlunosResp" localSheetId="18">'Alunos por Responsaveis'!$A$6</definedName>
    <definedName name="celCantoAlunosTurno" localSheetId="16">'Alunos por Turno'!$A$6</definedName>
    <definedName name="celCantoListaProf" localSheetId="14">'Lista de Professores'!$A$6</definedName>
    <definedName name="celCantoListaRenovacao" localSheetId="12">'Lista de Renovações'!$A$6</definedName>
    <definedName name="celCantoListaTurma" localSheetId="13">'Lista de Turmas'!$A$6</definedName>
    <definedName name="celCantoLivroMatricula">'Livro de Matricula'!$A$6</definedName>
    <definedName name="celCantoMensAluno" localSheetId="20">'Mensalidade por Alunos'!$A$9</definedName>
    <definedName name="celCantoMensResp" localSheetId="23">'Mensalidade por Responsaveis'!$A$9</definedName>
    <definedName name="celCantoMensTurma" localSheetId="24">'Mensalidade por Turma'!$A$9</definedName>
    <definedName name="celCantoResumoMensPend">'Resumo de Mensalidade'!$A$22</definedName>
    <definedName name="celCantoResumoMensPg" localSheetId="19">'Resumo de Mensalidade'!$A$6</definedName>
    <definedName name="CelCelPCart">Carteirinha!$W$17</definedName>
    <definedName name="celCelProf" localSheetId="25">'Ficha Prof'!$BB$10</definedName>
    <definedName name="celCelR">Ficha!$K$24</definedName>
    <definedName name="celCEPAL">Ficha!$BC$10</definedName>
    <definedName name="celCEPProf" localSheetId="25">'Ficha Prof'!$BC$11</definedName>
    <definedName name="celCEPR">Ficha!$H$26</definedName>
    <definedName name="celCertNasc">Ficha!$D$31</definedName>
    <definedName name="celCidAL">Ficha!$AG$12</definedName>
    <definedName name="CelCidPCart">Carteirinha!$AN$10</definedName>
    <definedName name="celCidProf" localSheetId="25">'Ficha Prof'!$AG$13</definedName>
    <definedName name="celCidR">Ficha!$AJ$27</definedName>
    <definedName name="celCompAL">Ficha!$AI$11</definedName>
    <definedName name="celCompProf" localSheetId="25">'Ficha Prof'!$AX$12</definedName>
    <definedName name="celCompR">Ficha!$AI$26</definedName>
    <definedName name="celCompResid">Ficha!$D$35</definedName>
    <definedName name="CelConcDec_2">'Declaração de Conclusão'!$H$19</definedName>
    <definedName name="celCopiaCPF">Ficha!$D$33</definedName>
    <definedName name="celCorpoRec">Recado!$AJ$9</definedName>
    <definedName name="celCorpoRecado">indice!$BA$1</definedName>
    <definedName name="celCorpoRecadoProf">indice!$BB$1</definedName>
    <definedName name="celCPFProf" localSheetId="25">'Ficha Prof'!$AC$10</definedName>
    <definedName name="celCPFR">Ficha!$AZ$23</definedName>
    <definedName name="CelDataBol">Boletim!$F$35</definedName>
    <definedName name="CelDataDec_1">Declaração!$E$32</definedName>
    <definedName name="CelDataDec_2">'Declaração de Conclusão'!$E$37</definedName>
    <definedName name="CelDataHist">historia!$B$39</definedName>
    <definedName name="celDestinatarios">indice!$BD$1</definedName>
    <definedName name="celDia">Ficha!$BO$1</definedName>
    <definedName name="celDiscHab">'Ficha Prof'!$D$17</definedName>
    <definedName name="celDiscHabTodas">'Ficha Prof'!$D$17:$AB$36</definedName>
    <definedName name="celDiscLec">'Ficha Prof'!$AL$17</definedName>
    <definedName name="celDiscLecTodas">'Ficha Prof'!$AL$17:$BJ$36</definedName>
    <definedName name="celDispHabTodas">'Ficha Prof'!$D$17:$AB$36</definedName>
    <definedName name="celDispLec">'Ficha Prof'!$AL$17</definedName>
    <definedName name="celDtMat">Ficha!$N$18</definedName>
    <definedName name="CelDtMatCart">Carteirinha!$AU$12</definedName>
    <definedName name="celDtNasc">'Ficha Prof'!#REF!</definedName>
    <definedName name="celDtNascAL">Ficha!$X$9</definedName>
    <definedName name="CelDtNascCart">Carteirinha!$X$13</definedName>
    <definedName name="CelDtNascHist">historia!$AO$6</definedName>
    <definedName name="celDtNascProf" localSheetId="25">'Ficha Prof'!$V$9</definedName>
    <definedName name="celDtNascR">Ficha!$M$23</definedName>
    <definedName name="celDtRenov">Ficha!$AK$18</definedName>
    <definedName name="celDtVenc">Ficha!$BI$18</definedName>
    <definedName name="CelEmailPCart">Carteirinha!$I$18</definedName>
    <definedName name="celEmailProf" localSheetId="25">'Ficha Prof'!$Q$11</definedName>
    <definedName name="celEmailR">Ficha!$H$25</definedName>
    <definedName name="CelFreqBol">Boletim!$H$27</definedName>
    <definedName name="celHist">Ficha!$AF$33</definedName>
    <definedName name="celIdentProf" localSheetId="25">'Ficha Prof'!$S$10</definedName>
    <definedName name="celIdentR">Ficha!$AH$23</definedName>
    <definedName name="celMat">Ficha!$R$8</definedName>
    <definedName name="CelMatBol">Boletim!$G$6</definedName>
    <definedName name="CelMatCart">Carteirinha!$K$13</definedName>
    <definedName name="CelMatDec_1">Declaração!$I$9</definedName>
    <definedName name="CelMatDec_2">'Declaração de Conclusão'!$I$9</definedName>
    <definedName name="CelMatHist">historia!$AG$6</definedName>
    <definedName name="celMatProf" localSheetId="25">'Ficha Prof'!$R$8</definedName>
    <definedName name="celmedico">Ficha!$AF$31</definedName>
    <definedName name="celMês">Ficha!$BP$1</definedName>
    <definedName name="celModEns">Ficha!$X$17</definedName>
    <definedName name="CelModEnsBol">Boletim!$B$6</definedName>
    <definedName name="CelModEnsCart">Carteirinha!$H$15</definedName>
    <definedName name="CelModEnsDec_1">Declaração!$A$19</definedName>
    <definedName name="CelModEnsDec_2">'Declaração de Conclusão'!$D$17</definedName>
    <definedName name="celMotivoBolsa">Ficha!$AM$19</definedName>
    <definedName name="celNacAL">Ficha!$AY$9</definedName>
    <definedName name="celNacProf" localSheetId="25">'Ficha Prof'!$BD$9</definedName>
    <definedName name="celNatAL">Ficha!$AL$9</definedName>
    <definedName name="celNatProf" localSheetId="25">'Ficha Prof'!$AO$9</definedName>
    <definedName name="celNome">Ficha!$AA$8</definedName>
    <definedName name="CelNomeBol">Boletim!$B$5</definedName>
    <definedName name="CelNomeCart">Carteirinha!$I$14</definedName>
    <definedName name="CelNomeDec_1">Declaração!$B$11</definedName>
    <definedName name="CelNomeDec_2">'Declaração de Conclusão'!$B$11</definedName>
    <definedName name="celNomeEscola">Declaração!$C$1</definedName>
    <definedName name="CelNomeHist">historia!$AG$4</definedName>
    <definedName name="celNomeM">Ficha!$L$14</definedName>
    <definedName name="CelNomeMDec_1">Declaração!$B$15</definedName>
    <definedName name="CelNomeMDec_2">'Declaração de Conclusão'!$B$15</definedName>
    <definedName name="CelNomeMHist">historia!$AG$10</definedName>
    <definedName name="celNomeP">Ficha!$L$13</definedName>
    <definedName name="CelNomePCart">Carteirinha!$H$16</definedName>
    <definedName name="CelNomePDec_1">Declaração!$B$13</definedName>
    <definedName name="CelNomePDec_2">'Declaração de Conclusão'!$B$13</definedName>
    <definedName name="CelNomePHist">historia!$AG$8</definedName>
    <definedName name="celNomeProf" localSheetId="25">'Ficha Prof'!$AA$8</definedName>
    <definedName name="celNomeProfOuAlunoRec">Recado!$E$16</definedName>
    <definedName name="celNomeR">Ficha!$AA$22</definedName>
    <definedName name="celNomeRespRec">Recado!$E$14</definedName>
    <definedName name="celNumAL">Ficha!$O$11</definedName>
    <definedName name="CelNumPCart">Carteirinha!$AL$9</definedName>
    <definedName name="celNumProf" localSheetId="25">'Ficha Prof'!$AL$12</definedName>
    <definedName name="celNumR">Ficha!$S$26</definedName>
    <definedName name="celObs">Ficha!$D$39</definedName>
    <definedName name="celObsProf" localSheetId="25">'Ficha Prof'!$D$40</definedName>
    <definedName name="celRuaAL">Ficha!$P$10</definedName>
    <definedName name="CelRuaPCart">Carteirinha!$AP$8</definedName>
    <definedName name="celRuaProf" localSheetId="25">'Ficha Prof'!$K$12</definedName>
    <definedName name="celRuaR">Ficha!$AM$25</definedName>
    <definedName name="celSangue">Ficha!$AF$35</definedName>
    <definedName name="celSexo">Ficha!$BI$8</definedName>
    <definedName name="CelSexoBol">Boletim!$J$1</definedName>
    <definedName name="CelSexoDec_1">Declaração!$O$1</definedName>
    <definedName name="CelSexoDec_2">'Declaração de Conclusão'!$O$1</definedName>
    <definedName name="CelSexoHist">historia!$AT$2</definedName>
    <definedName name="celSexoProf" localSheetId="25">'Ficha Prof'!$BI$8</definedName>
    <definedName name="celSit">Ficha!$AN$5</definedName>
    <definedName name="CelSitAluno">Boletim!$A$29</definedName>
    <definedName name="celSitProf" localSheetId="25">'Ficha Prof'!$AP$5</definedName>
    <definedName name="celTelEmergencia">Ficha!$AX$24</definedName>
    <definedName name="CelTelEscCart">Carteirinha!$M$10</definedName>
    <definedName name="CelTelPCart">Carteirinha!$J$17</definedName>
    <definedName name="celTelProf" localSheetId="25">'Ficha Prof'!$AN$10</definedName>
    <definedName name="celTelR">Ficha!$AD$24</definedName>
    <definedName name="celTurma">Ficha!$AU$17</definedName>
    <definedName name="CelTurmaCart">Carteirinha!$Y$15</definedName>
    <definedName name="celTurno">Ficha!$BF$17</definedName>
    <definedName name="celUFAL">Ficha!$BI$12</definedName>
    <definedName name="CelUFPCart">Carteirinha!$BG$10</definedName>
    <definedName name="celUFProf" localSheetId="25">'Ficha Prof'!$BI$13</definedName>
    <definedName name="celUFR">Ficha!$BI$27</definedName>
    <definedName name="celVinc">Ficha!$I$22</definedName>
    <definedName name="celVlMens">Ficha!$L$19</definedName>
    <definedName name="media_bi">config!$A$2</definedName>
    <definedName name="media_final">config!$B$2</definedName>
    <definedName name="meta_aprov">config!$C$2</definedName>
    <definedName name="meta_recup">config!$D$2</definedName>
    <definedName name="Nome_8" localSheetId="8">Declaração!$B$11</definedName>
    <definedName name="Nome_8" localSheetId="9">'Declaração de Conclusão'!$B$11</definedName>
    <definedName name="Nome_9" localSheetId="8">Declaração!$B$11</definedName>
    <definedName name="Nome_9" localSheetId="9">'Declaração de Conclusão'!$B$11</definedName>
    <definedName name="NomeDaIgreja" localSheetId="8">Declaração!$C$21</definedName>
    <definedName name="recup">config!$J$2</definedName>
    <definedName name="termo_aprovado">config!$K$2</definedName>
    <definedName name="termo_cursando">config!$M$2</definedName>
    <definedName name="termo_recup">config!$N$2</definedName>
    <definedName name="termo_reprovado">config!$L$2</definedName>
    <definedName name="teste_de_area" localSheetId="21">nota!$B$8:$F$10</definedName>
    <definedName name="_xlnm.Print_Titles" localSheetId="17">'Alunos por Endereço'!$1:$5</definedName>
    <definedName name="_xlnm.Print_Titles" localSheetId="15">'Alunos por Modalidade'!$1:$5</definedName>
    <definedName name="_xlnm.Print_Titles" localSheetId="18">'Alunos por Responsaveis'!$1:$5</definedName>
    <definedName name="_xlnm.Print_Titles" localSheetId="16">'Alunos por Turno'!$1:$5</definedName>
    <definedName name="_xlnm.Print_Titles" localSheetId="14">'Lista de Professores'!$1:$5</definedName>
    <definedName name="_xlnm.Print_Titles" localSheetId="12">'Lista de Renovações'!$1:$5</definedName>
    <definedName name="_xlnm.Print_Titles" localSheetId="13">'Lista de Turmas'!$1:$5</definedName>
    <definedName name="_xlnm.Print_Titles" localSheetId="11">'Livro de Matricula'!$1:$5</definedName>
    <definedName name="_xlnm.Print_Titles" localSheetId="20">'Mensalidade por Alunos'!$1:$8</definedName>
    <definedName name="_xlnm.Print_Titles" localSheetId="23">'Mensalidade por Responsaveis'!$1:$8</definedName>
    <definedName name="_xlnm.Print_Titles" localSheetId="24">'Mensalidade por Turma'!$1:$8</definedName>
    <definedName name="_xlnm.Print_Titles" localSheetId="21">nota!$1:$7</definedName>
    <definedName name="_xlnm.Print_Titles" localSheetId="19">'Resumo de Mensalidade'!$1:$5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18" i="27" l="1"/>
  <c r="J11" i="27"/>
  <c r="J9" i="27"/>
  <c r="J7" i="27"/>
  <c r="V649" i="25"/>
  <c r="W649" i="25"/>
  <c r="X649" i="25"/>
  <c r="Y649" i="25"/>
  <c r="AA649" i="25"/>
  <c r="V650" i="25"/>
  <c r="W650" i="25"/>
  <c r="X650" i="25"/>
  <c r="Y650" i="25"/>
  <c r="AA650" i="25"/>
  <c r="V651" i="25"/>
  <c r="W651" i="25"/>
  <c r="X651" i="25"/>
  <c r="Y651" i="25"/>
  <c r="AA651" i="25"/>
  <c r="V652" i="25"/>
  <c r="W652" i="25"/>
  <c r="X652" i="25"/>
  <c r="Y652" i="25"/>
  <c r="AA652" i="25"/>
  <c r="V653" i="25"/>
  <c r="W653" i="25"/>
  <c r="X653" i="25"/>
  <c r="Y653" i="25"/>
  <c r="AA653" i="25"/>
  <c r="V654" i="25"/>
  <c r="W654" i="25"/>
  <c r="X654" i="25"/>
  <c r="Y654" i="25"/>
  <c r="AA654" i="25"/>
  <c r="V655" i="25"/>
  <c r="W655" i="25"/>
  <c r="Z655" i="25" s="1"/>
  <c r="X655" i="25"/>
  <c r="Y655" i="25"/>
  <c r="AA655" i="25"/>
  <c r="V656" i="25"/>
  <c r="W656" i="25"/>
  <c r="X656" i="25"/>
  <c r="Y656" i="25"/>
  <c r="AA656" i="25"/>
  <c r="V657" i="25"/>
  <c r="W657" i="25"/>
  <c r="X657" i="25"/>
  <c r="Y657" i="25"/>
  <c r="AA657" i="25"/>
  <c r="V658" i="25"/>
  <c r="W658" i="25"/>
  <c r="X658" i="25"/>
  <c r="Y658" i="25"/>
  <c r="AA658" i="25"/>
  <c r="V659" i="25"/>
  <c r="W659" i="25"/>
  <c r="Z659" i="25" s="1"/>
  <c r="X659" i="25"/>
  <c r="Y659" i="25"/>
  <c r="AA659" i="25"/>
  <c r="V660" i="25"/>
  <c r="W660" i="25"/>
  <c r="X660" i="25"/>
  <c r="Y660" i="25"/>
  <c r="AA660" i="25"/>
  <c r="V661" i="25"/>
  <c r="W661" i="25"/>
  <c r="X661" i="25"/>
  <c r="Y661" i="25"/>
  <c r="AA661" i="25"/>
  <c r="V662" i="25"/>
  <c r="W662" i="25"/>
  <c r="X662" i="25"/>
  <c r="Y662" i="25"/>
  <c r="AA662" i="25"/>
  <c r="V663" i="25"/>
  <c r="W663" i="25"/>
  <c r="Z663" i="25" s="1"/>
  <c r="X663" i="25"/>
  <c r="Y663" i="25"/>
  <c r="AA663" i="25"/>
  <c r="V664" i="25"/>
  <c r="W664" i="25"/>
  <c r="X664" i="25"/>
  <c r="Y664" i="25"/>
  <c r="AA664" i="25"/>
  <c r="V665" i="25"/>
  <c r="W665" i="25"/>
  <c r="X665" i="25"/>
  <c r="Y665" i="25"/>
  <c r="AA665" i="25"/>
  <c r="V666" i="25"/>
  <c r="W666" i="25"/>
  <c r="X666" i="25"/>
  <c r="Y666" i="25"/>
  <c r="AA666" i="25"/>
  <c r="V667" i="25"/>
  <c r="W667" i="25"/>
  <c r="Z667" i="25" s="1"/>
  <c r="X667" i="25"/>
  <c r="Y667" i="25"/>
  <c r="AA667" i="25"/>
  <c r="V668" i="25"/>
  <c r="W668" i="25"/>
  <c r="X668" i="25"/>
  <c r="Y668" i="25"/>
  <c r="AA668" i="25"/>
  <c r="V669" i="25"/>
  <c r="W669" i="25"/>
  <c r="X669" i="25"/>
  <c r="Y669" i="25"/>
  <c r="AA669" i="25"/>
  <c r="V670" i="25"/>
  <c r="W670" i="25"/>
  <c r="X670" i="25"/>
  <c r="Y670" i="25"/>
  <c r="AA670" i="25"/>
  <c r="V671" i="25"/>
  <c r="W671" i="25"/>
  <c r="Z671" i="25" s="1"/>
  <c r="X671" i="25"/>
  <c r="Y671" i="25"/>
  <c r="AA671" i="25"/>
  <c r="V672" i="25"/>
  <c r="W672" i="25"/>
  <c r="X672" i="25"/>
  <c r="Y672" i="25"/>
  <c r="AA672" i="25"/>
  <c r="V673" i="25"/>
  <c r="W673" i="25"/>
  <c r="X673" i="25"/>
  <c r="Y673" i="25"/>
  <c r="AA673" i="25"/>
  <c r="V674" i="25"/>
  <c r="W674" i="25"/>
  <c r="X674" i="25"/>
  <c r="Y674" i="25"/>
  <c r="AA674" i="25"/>
  <c r="V675" i="25"/>
  <c r="W675" i="25"/>
  <c r="Z675" i="25" s="1"/>
  <c r="X675" i="25"/>
  <c r="Y675" i="25"/>
  <c r="AA675" i="25"/>
  <c r="V676" i="25"/>
  <c r="W676" i="25"/>
  <c r="X676" i="25"/>
  <c r="Y676" i="25"/>
  <c r="AA676" i="25"/>
  <c r="V677" i="25"/>
  <c r="W677" i="25"/>
  <c r="X677" i="25"/>
  <c r="Y677" i="25"/>
  <c r="AA677" i="25"/>
  <c r="V678" i="25"/>
  <c r="W678" i="25"/>
  <c r="X678" i="25"/>
  <c r="Y678" i="25"/>
  <c r="AA678" i="25"/>
  <c r="V679" i="25"/>
  <c r="W679" i="25"/>
  <c r="Z679" i="25" s="1"/>
  <c r="X679" i="25"/>
  <c r="Y679" i="25"/>
  <c r="AA679" i="25"/>
  <c r="V680" i="25"/>
  <c r="W680" i="25"/>
  <c r="X680" i="25"/>
  <c r="Y680" i="25"/>
  <c r="AA680" i="25"/>
  <c r="V681" i="25"/>
  <c r="W681" i="25"/>
  <c r="X681" i="25"/>
  <c r="Y681" i="25"/>
  <c r="AA681" i="25"/>
  <c r="V682" i="25"/>
  <c r="W682" i="25"/>
  <c r="X682" i="25"/>
  <c r="Y682" i="25"/>
  <c r="AA682" i="25"/>
  <c r="V683" i="25"/>
  <c r="W683" i="25"/>
  <c r="Z683" i="25" s="1"/>
  <c r="X683" i="25"/>
  <c r="Y683" i="25"/>
  <c r="AA683" i="25"/>
  <c r="V684" i="25"/>
  <c r="W684" i="25"/>
  <c r="X684" i="25"/>
  <c r="Y684" i="25"/>
  <c r="AA684" i="25"/>
  <c r="V685" i="25"/>
  <c r="W685" i="25"/>
  <c r="X685" i="25"/>
  <c r="Y685" i="25"/>
  <c r="AA685" i="25"/>
  <c r="V686" i="25"/>
  <c r="W686" i="25"/>
  <c r="X686" i="25"/>
  <c r="Y686" i="25"/>
  <c r="AA686" i="25"/>
  <c r="V687" i="25"/>
  <c r="W687" i="25"/>
  <c r="Z687" i="25" s="1"/>
  <c r="X687" i="25"/>
  <c r="Y687" i="25"/>
  <c r="AA687" i="25"/>
  <c r="V688" i="25"/>
  <c r="W688" i="25"/>
  <c r="X688" i="25"/>
  <c r="Y688" i="25"/>
  <c r="AA688" i="25"/>
  <c r="V689" i="25"/>
  <c r="W689" i="25"/>
  <c r="X689" i="25"/>
  <c r="Y689" i="25"/>
  <c r="AA689" i="25"/>
  <c r="V690" i="25"/>
  <c r="W690" i="25"/>
  <c r="X690" i="25"/>
  <c r="Y690" i="25"/>
  <c r="AA690" i="25"/>
  <c r="V691" i="25"/>
  <c r="W691" i="25"/>
  <c r="Z691" i="25" s="1"/>
  <c r="X691" i="25"/>
  <c r="Y691" i="25"/>
  <c r="AA691" i="25"/>
  <c r="V692" i="25"/>
  <c r="W692" i="25"/>
  <c r="X692" i="25"/>
  <c r="Y692" i="25"/>
  <c r="AA692" i="25"/>
  <c r="V693" i="25"/>
  <c r="W693" i="25"/>
  <c r="X693" i="25"/>
  <c r="Y693" i="25"/>
  <c r="AA693" i="25"/>
  <c r="V694" i="25"/>
  <c r="W694" i="25"/>
  <c r="X694" i="25"/>
  <c r="Y694" i="25"/>
  <c r="AA694" i="25"/>
  <c r="V695" i="25"/>
  <c r="W695" i="25"/>
  <c r="Z695" i="25" s="1"/>
  <c r="X695" i="25"/>
  <c r="Y695" i="25"/>
  <c r="AA695" i="25"/>
  <c r="V696" i="25"/>
  <c r="W696" i="25"/>
  <c r="X696" i="25"/>
  <c r="Y696" i="25"/>
  <c r="AA696" i="25"/>
  <c r="V697" i="25"/>
  <c r="W697" i="25"/>
  <c r="X697" i="25"/>
  <c r="Y697" i="25"/>
  <c r="AA697" i="25"/>
  <c r="V698" i="25"/>
  <c r="W698" i="25"/>
  <c r="X698" i="25"/>
  <c r="Y698" i="25"/>
  <c r="AA698" i="25"/>
  <c r="V699" i="25"/>
  <c r="W699" i="25"/>
  <c r="Z699" i="25" s="1"/>
  <c r="X699" i="25"/>
  <c r="Y699" i="25"/>
  <c r="AA699" i="25"/>
  <c r="V700" i="25"/>
  <c r="W700" i="25"/>
  <c r="X700" i="25"/>
  <c r="Y700" i="25"/>
  <c r="AA700" i="25"/>
  <c r="V701" i="25"/>
  <c r="W701" i="25"/>
  <c r="X701" i="25"/>
  <c r="Y701" i="25"/>
  <c r="AA701" i="25"/>
  <c r="V702" i="25"/>
  <c r="W702" i="25"/>
  <c r="X702" i="25"/>
  <c r="Y702" i="25"/>
  <c r="AA702" i="25"/>
  <c r="V703" i="25"/>
  <c r="W703" i="25"/>
  <c r="Z703" i="25" s="1"/>
  <c r="X703" i="25"/>
  <c r="Y703" i="25"/>
  <c r="AA703" i="25"/>
  <c r="V704" i="25"/>
  <c r="W704" i="25"/>
  <c r="X704" i="25"/>
  <c r="Y704" i="25"/>
  <c r="AA704" i="25"/>
  <c r="V705" i="25"/>
  <c r="W705" i="25"/>
  <c r="X705" i="25"/>
  <c r="Y705" i="25"/>
  <c r="AA705" i="25"/>
  <c r="V706" i="25"/>
  <c r="W706" i="25"/>
  <c r="X706" i="25"/>
  <c r="Y706" i="25"/>
  <c r="AA706" i="25"/>
  <c r="V707" i="25"/>
  <c r="W707" i="25"/>
  <c r="Z707" i="25" s="1"/>
  <c r="X707" i="25"/>
  <c r="Y707" i="25"/>
  <c r="AA707" i="25"/>
  <c r="V708" i="25"/>
  <c r="W708" i="25"/>
  <c r="X708" i="25"/>
  <c r="Y708" i="25"/>
  <c r="AA708" i="25"/>
  <c r="V709" i="25"/>
  <c r="W709" i="25"/>
  <c r="X709" i="25"/>
  <c r="Y709" i="25"/>
  <c r="AA709" i="25"/>
  <c r="V710" i="25"/>
  <c r="W710" i="25"/>
  <c r="X710" i="25"/>
  <c r="Y710" i="25"/>
  <c r="AA710" i="25"/>
  <c r="V711" i="25"/>
  <c r="W711" i="25"/>
  <c r="Z711" i="25" s="1"/>
  <c r="X711" i="25"/>
  <c r="Y711" i="25"/>
  <c r="AA711" i="25"/>
  <c r="V712" i="25"/>
  <c r="W712" i="25"/>
  <c r="X712" i="25"/>
  <c r="Y712" i="25"/>
  <c r="AA712" i="25"/>
  <c r="V713" i="25"/>
  <c r="W713" i="25"/>
  <c r="X713" i="25"/>
  <c r="Y713" i="25"/>
  <c r="AA713" i="25"/>
  <c r="V714" i="25"/>
  <c r="W714" i="25"/>
  <c r="X714" i="25"/>
  <c r="Y714" i="25"/>
  <c r="AA714" i="25"/>
  <c r="V715" i="25"/>
  <c r="W715" i="25"/>
  <c r="Z715" i="25" s="1"/>
  <c r="X715" i="25"/>
  <c r="Y715" i="25"/>
  <c r="AA715" i="25"/>
  <c r="V716" i="25"/>
  <c r="W716" i="25"/>
  <c r="X716" i="25"/>
  <c r="Y716" i="25"/>
  <c r="AA716" i="25"/>
  <c r="V717" i="25"/>
  <c r="W717" i="25"/>
  <c r="X717" i="25"/>
  <c r="Y717" i="25"/>
  <c r="AA717" i="25"/>
  <c r="V718" i="25"/>
  <c r="W718" i="25"/>
  <c r="X718" i="25"/>
  <c r="Y718" i="25"/>
  <c r="AA718" i="25"/>
  <c r="V719" i="25"/>
  <c r="W719" i="25"/>
  <c r="Z719" i="25" s="1"/>
  <c r="X719" i="25"/>
  <c r="Y719" i="25"/>
  <c r="AA719" i="25"/>
  <c r="V720" i="25"/>
  <c r="W720" i="25"/>
  <c r="X720" i="25"/>
  <c r="Y720" i="25"/>
  <c r="AA720" i="25"/>
  <c r="V721" i="25"/>
  <c r="W721" i="25"/>
  <c r="X721" i="25"/>
  <c r="Y721" i="25"/>
  <c r="AA721" i="25"/>
  <c r="V722" i="25"/>
  <c r="W722" i="25"/>
  <c r="X722" i="25"/>
  <c r="Y722" i="25"/>
  <c r="AA722" i="25"/>
  <c r="V723" i="25"/>
  <c r="W723" i="25"/>
  <c r="Z723" i="25" s="1"/>
  <c r="X723" i="25"/>
  <c r="Y723" i="25"/>
  <c r="AA723" i="25"/>
  <c r="V724" i="25"/>
  <c r="W724" i="25"/>
  <c r="X724" i="25"/>
  <c r="Y724" i="25"/>
  <c r="AA724" i="25"/>
  <c r="V725" i="25"/>
  <c r="W725" i="25"/>
  <c r="X725" i="25"/>
  <c r="Y725" i="25"/>
  <c r="AA725" i="25"/>
  <c r="V726" i="25"/>
  <c r="W726" i="25"/>
  <c r="X726" i="25"/>
  <c r="Y726" i="25"/>
  <c r="AA726" i="25"/>
  <c r="V727" i="25"/>
  <c r="W727" i="25"/>
  <c r="Z727" i="25" s="1"/>
  <c r="X727" i="25"/>
  <c r="Y727" i="25"/>
  <c r="AA727" i="25"/>
  <c r="V728" i="25"/>
  <c r="W728" i="25"/>
  <c r="X728" i="25"/>
  <c r="Y728" i="25"/>
  <c r="AA728" i="25"/>
  <c r="V729" i="25"/>
  <c r="W729" i="25"/>
  <c r="X729" i="25"/>
  <c r="Y729" i="25"/>
  <c r="AA729" i="25"/>
  <c r="V730" i="25"/>
  <c r="W730" i="25"/>
  <c r="X730" i="25"/>
  <c r="Y730" i="25"/>
  <c r="AA730" i="25"/>
  <c r="V731" i="25"/>
  <c r="W731" i="25"/>
  <c r="Z731" i="25" s="1"/>
  <c r="X731" i="25"/>
  <c r="Y731" i="25"/>
  <c r="AA731" i="25"/>
  <c r="V732" i="25"/>
  <c r="W732" i="25"/>
  <c r="X732" i="25"/>
  <c r="Y732" i="25"/>
  <c r="AA732" i="25"/>
  <c r="V733" i="25"/>
  <c r="W733" i="25"/>
  <c r="X733" i="25"/>
  <c r="Y733" i="25"/>
  <c r="AA733" i="25"/>
  <c r="V734" i="25"/>
  <c r="W734" i="25"/>
  <c r="X734" i="25"/>
  <c r="Y734" i="25"/>
  <c r="AA734" i="25"/>
  <c r="V735" i="25"/>
  <c r="W735" i="25"/>
  <c r="Z735" i="25" s="1"/>
  <c r="X735" i="25"/>
  <c r="Y735" i="25"/>
  <c r="AA735" i="25"/>
  <c r="V736" i="25"/>
  <c r="W736" i="25"/>
  <c r="X736" i="25"/>
  <c r="Y736" i="25"/>
  <c r="AA736" i="25"/>
  <c r="V737" i="25"/>
  <c r="W737" i="25"/>
  <c r="X737" i="25"/>
  <c r="Y737" i="25"/>
  <c r="AA737" i="25"/>
  <c r="V738" i="25"/>
  <c r="W738" i="25"/>
  <c r="X738" i="25"/>
  <c r="Y738" i="25"/>
  <c r="AA738" i="25"/>
  <c r="V739" i="25"/>
  <c r="W739" i="25"/>
  <c r="Z739" i="25" s="1"/>
  <c r="X739" i="25"/>
  <c r="Y739" i="25"/>
  <c r="AA739" i="25"/>
  <c r="V740" i="25"/>
  <c r="W740" i="25"/>
  <c r="X740" i="25"/>
  <c r="Y740" i="25"/>
  <c r="AA740" i="25"/>
  <c r="V741" i="25"/>
  <c r="W741" i="25"/>
  <c r="X741" i="25"/>
  <c r="Y741" i="25"/>
  <c r="AA741" i="25"/>
  <c r="V742" i="25"/>
  <c r="W742" i="25"/>
  <c r="X742" i="25"/>
  <c r="Y742" i="25"/>
  <c r="AA742" i="25"/>
  <c r="V743" i="25"/>
  <c r="W743" i="25"/>
  <c r="Z743" i="25" s="1"/>
  <c r="X743" i="25"/>
  <c r="Y743" i="25"/>
  <c r="AA743" i="25"/>
  <c r="V744" i="25"/>
  <c r="W744" i="25"/>
  <c r="X744" i="25"/>
  <c r="Y744" i="25"/>
  <c r="AA744" i="25"/>
  <c r="V745" i="25"/>
  <c r="W745" i="25"/>
  <c r="X745" i="25"/>
  <c r="Y745" i="25"/>
  <c r="AA745" i="25"/>
  <c r="V746" i="25"/>
  <c r="W746" i="25"/>
  <c r="X746" i="25"/>
  <c r="Y746" i="25"/>
  <c r="AA746" i="25"/>
  <c r="V747" i="25"/>
  <c r="W747" i="25"/>
  <c r="Z747" i="25" s="1"/>
  <c r="X747" i="25"/>
  <c r="Y747" i="25"/>
  <c r="AA747" i="25"/>
  <c r="V748" i="25"/>
  <c r="W748" i="25"/>
  <c r="X748" i="25"/>
  <c r="Y748" i="25"/>
  <c r="AA748" i="25"/>
  <c r="V749" i="25"/>
  <c r="W749" i="25"/>
  <c r="X749" i="25"/>
  <c r="Y749" i="25"/>
  <c r="AA749" i="25"/>
  <c r="V750" i="25"/>
  <c r="W750" i="25"/>
  <c r="X750" i="25"/>
  <c r="Y750" i="25"/>
  <c r="AA750" i="25"/>
  <c r="V751" i="25"/>
  <c r="W751" i="25"/>
  <c r="Z751" i="25" s="1"/>
  <c r="X751" i="25"/>
  <c r="Y751" i="25"/>
  <c r="AA751" i="25"/>
  <c r="V752" i="25"/>
  <c r="W752" i="25"/>
  <c r="X752" i="25"/>
  <c r="Y752" i="25"/>
  <c r="AA752" i="25"/>
  <c r="V753" i="25"/>
  <c r="W753" i="25"/>
  <c r="X753" i="25"/>
  <c r="Y753" i="25"/>
  <c r="AA753" i="25"/>
  <c r="V754" i="25"/>
  <c r="W754" i="25"/>
  <c r="X754" i="25"/>
  <c r="Y754" i="25"/>
  <c r="AA754" i="25"/>
  <c r="V755" i="25"/>
  <c r="W755" i="25"/>
  <c r="Z755" i="25" s="1"/>
  <c r="X755" i="25"/>
  <c r="Y755" i="25"/>
  <c r="AA755" i="25"/>
  <c r="V756" i="25"/>
  <c r="W756" i="25"/>
  <c r="X756" i="25"/>
  <c r="Y756" i="25"/>
  <c r="AA756" i="25"/>
  <c r="V757" i="25"/>
  <c r="W757" i="25"/>
  <c r="X757" i="25"/>
  <c r="Y757" i="25"/>
  <c r="AA757" i="25"/>
  <c r="V758" i="25"/>
  <c r="W758" i="25"/>
  <c r="X758" i="25"/>
  <c r="Y758" i="25"/>
  <c r="AA758" i="25"/>
  <c r="V759" i="25"/>
  <c r="W759" i="25"/>
  <c r="Z759" i="25" s="1"/>
  <c r="X759" i="25"/>
  <c r="Y759" i="25"/>
  <c r="AA759" i="25"/>
  <c r="V760" i="25"/>
  <c r="W760" i="25"/>
  <c r="X760" i="25"/>
  <c r="Y760" i="25"/>
  <c r="AA760" i="25"/>
  <c r="V761" i="25"/>
  <c r="W761" i="25"/>
  <c r="X761" i="25"/>
  <c r="Y761" i="25"/>
  <c r="AA761" i="25"/>
  <c r="V762" i="25"/>
  <c r="W762" i="25"/>
  <c r="X762" i="25"/>
  <c r="Y762" i="25"/>
  <c r="AA762" i="25"/>
  <c r="V763" i="25"/>
  <c r="W763" i="25"/>
  <c r="Z763" i="25" s="1"/>
  <c r="X763" i="25"/>
  <c r="Y763" i="25"/>
  <c r="AA763" i="25"/>
  <c r="V764" i="25"/>
  <c r="W764" i="25"/>
  <c r="X764" i="25"/>
  <c r="Y764" i="25"/>
  <c r="AA764" i="25"/>
  <c r="V765" i="25"/>
  <c r="W765" i="25"/>
  <c r="X765" i="25"/>
  <c r="Y765" i="25"/>
  <c r="AA765" i="25"/>
  <c r="V766" i="25"/>
  <c r="W766" i="25"/>
  <c r="X766" i="25"/>
  <c r="Y766" i="25"/>
  <c r="AA766" i="25"/>
  <c r="V767" i="25"/>
  <c r="W767" i="25"/>
  <c r="Z767" i="25" s="1"/>
  <c r="X767" i="25"/>
  <c r="Y767" i="25"/>
  <c r="AA767" i="25"/>
  <c r="V768" i="25"/>
  <c r="W768" i="25"/>
  <c r="X768" i="25"/>
  <c r="Y768" i="25"/>
  <c r="AA768" i="25"/>
  <c r="V769" i="25"/>
  <c r="W769" i="25"/>
  <c r="X769" i="25"/>
  <c r="Y769" i="25"/>
  <c r="AA769" i="25"/>
  <c r="V770" i="25"/>
  <c r="W770" i="25"/>
  <c r="X770" i="25"/>
  <c r="Y770" i="25"/>
  <c r="AA770" i="25"/>
  <c r="V771" i="25"/>
  <c r="W771" i="25"/>
  <c r="Z771" i="25" s="1"/>
  <c r="X771" i="25"/>
  <c r="Y771" i="25"/>
  <c r="AA771" i="25"/>
  <c r="V772" i="25"/>
  <c r="W772" i="25"/>
  <c r="X772" i="25"/>
  <c r="Y772" i="25"/>
  <c r="AA772" i="25"/>
  <c r="V773" i="25"/>
  <c r="W773" i="25"/>
  <c r="X773" i="25"/>
  <c r="Y773" i="25"/>
  <c r="AA773" i="25"/>
  <c r="V774" i="25"/>
  <c r="W774" i="25"/>
  <c r="X774" i="25"/>
  <c r="Y774" i="25"/>
  <c r="AA774" i="25"/>
  <c r="V775" i="25"/>
  <c r="W775" i="25"/>
  <c r="Z775" i="25" s="1"/>
  <c r="X775" i="25"/>
  <c r="Y775" i="25"/>
  <c r="AA775" i="25"/>
  <c r="V776" i="25"/>
  <c r="W776" i="25"/>
  <c r="X776" i="25"/>
  <c r="Y776" i="25"/>
  <c r="AA776" i="25"/>
  <c r="V777" i="25"/>
  <c r="W777" i="25"/>
  <c r="X777" i="25"/>
  <c r="Y777" i="25"/>
  <c r="AA777" i="25"/>
  <c r="V778" i="25"/>
  <c r="W778" i="25"/>
  <c r="X778" i="25"/>
  <c r="Y778" i="25"/>
  <c r="AA778" i="25"/>
  <c r="V779" i="25"/>
  <c r="W779" i="25"/>
  <c r="Z779" i="25" s="1"/>
  <c r="X779" i="25"/>
  <c r="Y779" i="25"/>
  <c r="AA779" i="25"/>
  <c r="V780" i="25"/>
  <c r="W780" i="25"/>
  <c r="X780" i="25"/>
  <c r="Y780" i="25"/>
  <c r="AA780" i="25"/>
  <c r="V781" i="25"/>
  <c r="W781" i="25"/>
  <c r="X781" i="25"/>
  <c r="Y781" i="25"/>
  <c r="AA781" i="25"/>
  <c r="V782" i="25"/>
  <c r="W782" i="25"/>
  <c r="X782" i="25"/>
  <c r="Y782" i="25"/>
  <c r="AA782" i="25"/>
  <c r="V783" i="25"/>
  <c r="W783" i="25"/>
  <c r="Z783" i="25" s="1"/>
  <c r="X783" i="25"/>
  <c r="Y783" i="25"/>
  <c r="AA783" i="25"/>
  <c r="V784" i="25"/>
  <c r="W784" i="25"/>
  <c r="X784" i="25"/>
  <c r="Y784" i="25"/>
  <c r="AA784" i="25"/>
  <c r="V785" i="25"/>
  <c r="W785" i="25"/>
  <c r="X785" i="25"/>
  <c r="Y785" i="25"/>
  <c r="AA785" i="25"/>
  <c r="V786" i="25"/>
  <c r="W786" i="25"/>
  <c r="X786" i="25"/>
  <c r="Y786" i="25"/>
  <c r="AA786" i="25"/>
  <c r="V787" i="25"/>
  <c r="W787" i="25"/>
  <c r="Z787" i="25" s="1"/>
  <c r="X787" i="25"/>
  <c r="Y787" i="25"/>
  <c r="AA787" i="25"/>
  <c r="V788" i="25"/>
  <c r="W788" i="25"/>
  <c r="X788" i="25"/>
  <c r="Y788" i="25"/>
  <c r="AA788" i="25"/>
  <c r="V789" i="25"/>
  <c r="W789" i="25"/>
  <c r="X789" i="25"/>
  <c r="Y789" i="25"/>
  <c r="AA789" i="25"/>
  <c r="V790" i="25"/>
  <c r="W790" i="25"/>
  <c r="X790" i="25"/>
  <c r="Y790" i="25"/>
  <c r="AA790" i="25"/>
  <c r="V791" i="25"/>
  <c r="W791" i="25"/>
  <c r="X791" i="25"/>
  <c r="Y791" i="25"/>
  <c r="AA791" i="25"/>
  <c r="V792" i="25"/>
  <c r="W792" i="25"/>
  <c r="X792" i="25"/>
  <c r="Y792" i="25"/>
  <c r="AA792" i="25"/>
  <c r="V793" i="25"/>
  <c r="W793" i="25"/>
  <c r="X793" i="25"/>
  <c r="Y793" i="25"/>
  <c r="Z793" i="25" s="1"/>
  <c r="AA793" i="25"/>
  <c r="V794" i="25"/>
  <c r="W794" i="25"/>
  <c r="X794" i="25"/>
  <c r="Y794" i="25"/>
  <c r="AA794" i="25"/>
  <c r="V795" i="25"/>
  <c r="W795" i="25"/>
  <c r="Z795" i="25" s="1"/>
  <c r="X795" i="25"/>
  <c r="Y795" i="25"/>
  <c r="AA795" i="25"/>
  <c r="V796" i="25"/>
  <c r="W796" i="25"/>
  <c r="X796" i="25"/>
  <c r="Y796" i="25"/>
  <c r="AA796" i="25"/>
  <c r="V797" i="25"/>
  <c r="W797" i="25"/>
  <c r="X797" i="25"/>
  <c r="Y797" i="25"/>
  <c r="AA797" i="25"/>
  <c r="V798" i="25"/>
  <c r="W798" i="25"/>
  <c r="X798" i="25"/>
  <c r="Y798" i="25"/>
  <c r="AA798" i="25"/>
  <c r="V799" i="25"/>
  <c r="W799" i="25"/>
  <c r="X799" i="25"/>
  <c r="Y799" i="25"/>
  <c r="AA799" i="25"/>
  <c r="V800" i="25"/>
  <c r="W800" i="25"/>
  <c r="X800" i="25"/>
  <c r="Y800" i="25"/>
  <c r="AA800" i="25"/>
  <c r="V801" i="25"/>
  <c r="W801" i="25"/>
  <c r="X801" i="25"/>
  <c r="Y801" i="25"/>
  <c r="AA801" i="25"/>
  <c r="V802" i="25"/>
  <c r="W802" i="25"/>
  <c r="X802" i="25"/>
  <c r="Y802" i="25"/>
  <c r="AA802" i="25"/>
  <c r="V803" i="25"/>
  <c r="W803" i="25"/>
  <c r="Z803" i="25" s="1"/>
  <c r="X803" i="25"/>
  <c r="Y803" i="25"/>
  <c r="AA803" i="25"/>
  <c r="V804" i="25"/>
  <c r="W804" i="25"/>
  <c r="X804" i="25"/>
  <c r="Y804" i="25"/>
  <c r="AA804" i="25"/>
  <c r="V805" i="25"/>
  <c r="W805" i="25"/>
  <c r="X805" i="25"/>
  <c r="Y805" i="25"/>
  <c r="AA805" i="25"/>
  <c r="V806" i="25"/>
  <c r="W806" i="25"/>
  <c r="X806" i="25"/>
  <c r="Y806" i="25"/>
  <c r="AA806" i="25"/>
  <c r="V807" i="25"/>
  <c r="W807" i="25"/>
  <c r="X807" i="25"/>
  <c r="Y807" i="25"/>
  <c r="AA807" i="25"/>
  <c r="V808" i="25"/>
  <c r="W808" i="25"/>
  <c r="X808" i="25"/>
  <c r="Y808" i="25"/>
  <c r="AA808" i="25"/>
  <c r="V809" i="25"/>
  <c r="W809" i="25"/>
  <c r="X809" i="25"/>
  <c r="Y809" i="25"/>
  <c r="AA809" i="25"/>
  <c r="V810" i="25"/>
  <c r="W810" i="25"/>
  <c r="X810" i="25"/>
  <c r="Y810" i="25"/>
  <c r="AA810" i="25"/>
  <c r="V811" i="25"/>
  <c r="W811" i="25"/>
  <c r="X811" i="25"/>
  <c r="Y811" i="25"/>
  <c r="AA811" i="25"/>
  <c r="V812" i="25"/>
  <c r="W812" i="25"/>
  <c r="X812" i="25"/>
  <c r="Y812" i="25"/>
  <c r="AA812" i="25"/>
  <c r="V813" i="25"/>
  <c r="W813" i="25"/>
  <c r="X813" i="25"/>
  <c r="Y813" i="25"/>
  <c r="AA813" i="25"/>
  <c r="V814" i="25"/>
  <c r="W814" i="25"/>
  <c r="X814" i="25"/>
  <c r="Y814" i="25"/>
  <c r="AA814" i="25"/>
  <c r="V815" i="25"/>
  <c r="W815" i="25"/>
  <c r="X815" i="25"/>
  <c r="Y815" i="25"/>
  <c r="AA815" i="25"/>
  <c r="V816" i="25"/>
  <c r="W816" i="25"/>
  <c r="X816" i="25"/>
  <c r="Y816" i="25"/>
  <c r="AA816" i="25"/>
  <c r="V817" i="25"/>
  <c r="W817" i="25"/>
  <c r="X817" i="25"/>
  <c r="Y817" i="25"/>
  <c r="AA817" i="25"/>
  <c r="V818" i="25"/>
  <c r="W818" i="25"/>
  <c r="X818" i="25"/>
  <c r="Y818" i="25"/>
  <c r="AA818" i="25"/>
  <c r="V819" i="25"/>
  <c r="W819" i="25"/>
  <c r="X819" i="25"/>
  <c r="Y819" i="25"/>
  <c r="AA819" i="25"/>
  <c r="V820" i="25"/>
  <c r="W820" i="25"/>
  <c r="X820" i="25"/>
  <c r="Y820" i="25"/>
  <c r="AA820" i="25"/>
  <c r="V821" i="25"/>
  <c r="W821" i="25"/>
  <c r="X821" i="25"/>
  <c r="Y821" i="25"/>
  <c r="AA821" i="25"/>
  <c r="V822" i="25"/>
  <c r="W822" i="25"/>
  <c r="X822" i="25"/>
  <c r="Y822" i="25"/>
  <c r="AA822" i="25"/>
  <c r="V823" i="25"/>
  <c r="W823" i="25"/>
  <c r="Z823" i="25" s="1"/>
  <c r="X823" i="25"/>
  <c r="Y823" i="25"/>
  <c r="AA823" i="25"/>
  <c r="V824" i="25"/>
  <c r="W824" i="25"/>
  <c r="X824" i="25"/>
  <c r="Y824" i="25"/>
  <c r="AA824" i="25"/>
  <c r="V825" i="25"/>
  <c r="W825" i="25"/>
  <c r="X825" i="25"/>
  <c r="Y825" i="25"/>
  <c r="AA825" i="25"/>
  <c r="V826" i="25"/>
  <c r="W826" i="25"/>
  <c r="X826" i="25"/>
  <c r="Y826" i="25"/>
  <c r="AA826" i="25"/>
  <c r="V827" i="25"/>
  <c r="W827" i="25"/>
  <c r="X827" i="25"/>
  <c r="Y827" i="25"/>
  <c r="AA827" i="25"/>
  <c r="V828" i="25"/>
  <c r="W828" i="25"/>
  <c r="X828" i="25"/>
  <c r="Y828" i="25"/>
  <c r="AA828" i="25"/>
  <c r="V829" i="25"/>
  <c r="W829" i="25"/>
  <c r="X829" i="25"/>
  <c r="Y829" i="25"/>
  <c r="AA829" i="25"/>
  <c r="V830" i="25"/>
  <c r="W830" i="25"/>
  <c r="X830" i="25"/>
  <c r="Y830" i="25"/>
  <c r="AA830" i="25"/>
  <c r="V831" i="25"/>
  <c r="W831" i="25"/>
  <c r="X831" i="25"/>
  <c r="Y831" i="25"/>
  <c r="AA831" i="25"/>
  <c r="V832" i="25"/>
  <c r="W832" i="25"/>
  <c r="X832" i="25"/>
  <c r="Y832" i="25"/>
  <c r="AA832" i="25"/>
  <c r="V833" i="25"/>
  <c r="W833" i="25"/>
  <c r="X833" i="25"/>
  <c r="Y833" i="25"/>
  <c r="AA833" i="25"/>
  <c r="V834" i="25"/>
  <c r="W834" i="25"/>
  <c r="X834" i="25"/>
  <c r="Y834" i="25"/>
  <c r="AA834" i="25"/>
  <c r="V835" i="25"/>
  <c r="W835" i="25"/>
  <c r="X835" i="25"/>
  <c r="Y835" i="25"/>
  <c r="AA835" i="25"/>
  <c r="V836" i="25"/>
  <c r="W836" i="25"/>
  <c r="X836" i="25"/>
  <c r="Y836" i="25"/>
  <c r="AA836" i="25"/>
  <c r="V837" i="25"/>
  <c r="W837" i="25"/>
  <c r="X837" i="25"/>
  <c r="Y837" i="25"/>
  <c r="AA837" i="25"/>
  <c r="V838" i="25"/>
  <c r="W838" i="25"/>
  <c r="X838" i="25"/>
  <c r="Y838" i="25"/>
  <c r="AA838" i="25"/>
  <c r="V839" i="25"/>
  <c r="W839" i="25"/>
  <c r="X839" i="25"/>
  <c r="Y839" i="25"/>
  <c r="AA839" i="25"/>
  <c r="V840" i="25"/>
  <c r="W840" i="25"/>
  <c r="X840" i="25"/>
  <c r="Y840" i="25"/>
  <c r="AA840" i="25"/>
  <c r="V841" i="25"/>
  <c r="W841" i="25"/>
  <c r="X841" i="25"/>
  <c r="Y841" i="25"/>
  <c r="AA841" i="25"/>
  <c r="V842" i="25"/>
  <c r="W842" i="25"/>
  <c r="X842" i="25"/>
  <c r="Y842" i="25"/>
  <c r="AA842" i="25"/>
  <c r="V843" i="25"/>
  <c r="W843" i="25"/>
  <c r="X843" i="25"/>
  <c r="Y843" i="25"/>
  <c r="AA843" i="25"/>
  <c r="V844" i="25"/>
  <c r="W844" i="25"/>
  <c r="X844" i="25"/>
  <c r="Y844" i="25"/>
  <c r="AA844" i="25"/>
  <c r="V845" i="25"/>
  <c r="W845" i="25"/>
  <c r="X845" i="25"/>
  <c r="Y845" i="25"/>
  <c r="AA845" i="25"/>
  <c r="V846" i="25"/>
  <c r="W846" i="25"/>
  <c r="X846" i="25"/>
  <c r="Y846" i="25"/>
  <c r="AA846" i="25"/>
  <c r="V847" i="25"/>
  <c r="W847" i="25"/>
  <c r="X847" i="25"/>
  <c r="Y847" i="25"/>
  <c r="AA847" i="25"/>
  <c r="V848" i="25"/>
  <c r="W848" i="25"/>
  <c r="X848" i="25"/>
  <c r="Y848" i="25"/>
  <c r="AA848" i="25"/>
  <c r="V849" i="25"/>
  <c r="W849" i="25"/>
  <c r="X849" i="25"/>
  <c r="Y849" i="25"/>
  <c r="AA849" i="25"/>
  <c r="V850" i="25"/>
  <c r="W850" i="25"/>
  <c r="X850" i="25"/>
  <c r="Y850" i="25"/>
  <c r="AA850" i="25"/>
  <c r="V851" i="25"/>
  <c r="W851" i="25"/>
  <c r="X851" i="25"/>
  <c r="Y851" i="25"/>
  <c r="AA851" i="25"/>
  <c r="V852" i="25"/>
  <c r="W852" i="25"/>
  <c r="X852" i="25"/>
  <c r="Y852" i="25"/>
  <c r="AA852" i="25"/>
  <c r="V853" i="25"/>
  <c r="W853" i="25"/>
  <c r="X853" i="25"/>
  <c r="Y853" i="25"/>
  <c r="AA853" i="25"/>
  <c r="V854" i="25"/>
  <c r="W854" i="25"/>
  <c r="X854" i="25"/>
  <c r="Y854" i="25"/>
  <c r="AA854" i="25"/>
  <c r="V855" i="25"/>
  <c r="W855" i="25"/>
  <c r="X855" i="25"/>
  <c r="Y855" i="25"/>
  <c r="AA855" i="25"/>
  <c r="V856" i="25"/>
  <c r="W856" i="25"/>
  <c r="X856" i="25"/>
  <c r="Y856" i="25"/>
  <c r="AA856" i="25"/>
  <c r="V857" i="25"/>
  <c r="W857" i="25"/>
  <c r="X857" i="25"/>
  <c r="Y857" i="25"/>
  <c r="AA857" i="25"/>
  <c r="V858" i="25"/>
  <c r="W858" i="25"/>
  <c r="X858" i="25"/>
  <c r="Y858" i="25"/>
  <c r="AA858" i="25"/>
  <c r="V859" i="25"/>
  <c r="W859" i="25"/>
  <c r="X859" i="25"/>
  <c r="Y859" i="25"/>
  <c r="AA859" i="25"/>
  <c r="V860" i="25"/>
  <c r="W860" i="25"/>
  <c r="X860" i="25"/>
  <c r="Y860" i="25"/>
  <c r="AA860" i="25"/>
  <c r="V861" i="25"/>
  <c r="W861" i="25"/>
  <c r="X861" i="25"/>
  <c r="Y861" i="25"/>
  <c r="AA861" i="25"/>
  <c r="V862" i="25"/>
  <c r="W862" i="25"/>
  <c r="X862" i="25"/>
  <c r="Y862" i="25"/>
  <c r="AA862" i="25"/>
  <c r="V863" i="25"/>
  <c r="W863" i="25"/>
  <c r="Z863" i="25" s="1"/>
  <c r="X863" i="25"/>
  <c r="Y863" i="25"/>
  <c r="AA863" i="25"/>
  <c r="V864" i="25"/>
  <c r="W864" i="25"/>
  <c r="X864" i="25"/>
  <c r="Y864" i="25"/>
  <c r="AA864" i="25"/>
  <c r="V865" i="25"/>
  <c r="W865" i="25"/>
  <c r="X865" i="25"/>
  <c r="Y865" i="25"/>
  <c r="AA865" i="25"/>
  <c r="V866" i="25"/>
  <c r="W866" i="25"/>
  <c r="X866" i="25"/>
  <c r="Y866" i="25"/>
  <c r="AA866" i="25"/>
  <c r="V867" i="25"/>
  <c r="W867" i="25"/>
  <c r="X867" i="25"/>
  <c r="Y867" i="25"/>
  <c r="AA867" i="25"/>
  <c r="V868" i="25"/>
  <c r="W868" i="25"/>
  <c r="X868" i="25"/>
  <c r="Y868" i="25"/>
  <c r="AA868" i="25"/>
  <c r="V869" i="25"/>
  <c r="W869" i="25"/>
  <c r="X869" i="25"/>
  <c r="Y869" i="25"/>
  <c r="AA869" i="25"/>
  <c r="V870" i="25"/>
  <c r="W870" i="25"/>
  <c r="X870" i="25"/>
  <c r="Y870" i="25"/>
  <c r="AA870" i="25"/>
  <c r="V871" i="25"/>
  <c r="W871" i="25"/>
  <c r="X871" i="25"/>
  <c r="Y871" i="25"/>
  <c r="AA871" i="25"/>
  <c r="V872" i="25"/>
  <c r="W872" i="25"/>
  <c r="X872" i="25"/>
  <c r="Y872" i="25"/>
  <c r="AA872" i="25"/>
  <c r="V873" i="25"/>
  <c r="W873" i="25"/>
  <c r="X873" i="25"/>
  <c r="Y873" i="25"/>
  <c r="AA873" i="25"/>
  <c r="V874" i="25"/>
  <c r="W874" i="25"/>
  <c r="X874" i="25"/>
  <c r="Y874" i="25"/>
  <c r="AA874" i="25"/>
  <c r="V875" i="25"/>
  <c r="W875" i="25"/>
  <c r="X875" i="25"/>
  <c r="Y875" i="25"/>
  <c r="AA875" i="25"/>
  <c r="V876" i="25"/>
  <c r="W876" i="25"/>
  <c r="X876" i="25"/>
  <c r="Y876" i="25"/>
  <c r="AA876" i="25"/>
  <c r="V877" i="25"/>
  <c r="W877" i="25"/>
  <c r="X877" i="25"/>
  <c r="Y877" i="25"/>
  <c r="AA877" i="25"/>
  <c r="V878" i="25"/>
  <c r="W878" i="25"/>
  <c r="X878" i="25"/>
  <c r="Y878" i="25"/>
  <c r="AA878" i="25"/>
  <c r="V879" i="25"/>
  <c r="W879" i="25"/>
  <c r="X879" i="25"/>
  <c r="Y879" i="25"/>
  <c r="AA879" i="25"/>
  <c r="V880" i="25"/>
  <c r="W880" i="25"/>
  <c r="X880" i="25"/>
  <c r="Y880" i="25"/>
  <c r="AA880" i="25"/>
  <c r="V881" i="25"/>
  <c r="W881" i="25"/>
  <c r="X881" i="25"/>
  <c r="Y881" i="25"/>
  <c r="AA881" i="25"/>
  <c r="V882" i="25"/>
  <c r="W882" i="25"/>
  <c r="X882" i="25"/>
  <c r="Y882" i="25"/>
  <c r="AA882" i="25"/>
  <c r="V883" i="25"/>
  <c r="W883" i="25"/>
  <c r="X883" i="25"/>
  <c r="Y883" i="25"/>
  <c r="AA883" i="25"/>
  <c r="V884" i="25"/>
  <c r="W884" i="25"/>
  <c r="X884" i="25"/>
  <c r="Y884" i="25"/>
  <c r="AA884" i="25"/>
  <c r="V885" i="25"/>
  <c r="W885" i="25"/>
  <c r="X885" i="25"/>
  <c r="Y885" i="25"/>
  <c r="AA885" i="25"/>
  <c r="V886" i="25"/>
  <c r="W886" i="25"/>
  <c r="X886" i="25"/>
  <c r="Y886" i="25"/>
  <c r="AA886" i="25"/>
  <c r="V887" i="25"/>
  <c r="W887" i="25"/>
  <c r="X887" i="25"/>
  <c r="Y887" i="25"/>
  <c r="AA887" i="25"/>
  <c r="V888" i="25"/>
  <c r="W888" i="25"/>
  <c r="X888" i="25"/>
  <c r="Y888" i="25"/>
  <c r="AA888" i="25"/>
  <c r="V889" i="25"/>
  <c r="W889" i="25"/>
  <c r="X889" i="25"/>
  <c r="Y889" i="25"/>
  <c r="AA889" i="25"/>
  <c r="V890" i="25"/>
  <c r="W890" i="25"/>
  <c r="X890" i="25"/>
  <c r="Y890" i="25"/>
  <c r="AA890" i="25"/>
  <c r="V891" i="25"/>
  <c r="W891" i="25"/>
  <c r="X891" i="25"/>
  <c r="Y891" i="25"/>
  <c r="AA891" i="25"/>
  <c r="V892" i="25"/>
  <c r="W892" i="25"/>
  <c r="X892" i="25"/>
  <c r="Y892" i="25"/>
  <c r="AA892" i="25"/>
  <c r="V893" i="25"/>
  <c r="W893" i="25"/>
  <c r="X893" i="25"/>
  <c r="Y893" i="25"/>
  <c r="AA893" i="25"/>
  <c r="V894" i="25"/>
  <c r="W894" i="25"/>
  <c r="X894" i="25"/>
  <c r="Y894" i="25"/>
  <c r="AA894" i="25"/>
  <c r="V895" i="25"/>
  <c r="W895" i="25"/>
  <c r="X895" i="25"/>
  <c r="Y895" i="25"/>
  <c r="AA895" i="25"/>
  <c r="V896" i="25"/>
  <c r="W896" i="25"/>
  <c r="X896" i="25"/>
  <c r="Y896" i="25"/>
  <c r="AA896" i="25"/>
  <c r="V897" i="25"/>
  <c r="W897" i="25"/>
  <c r="X897" i="25"/>
  <c r="Y897" i="25"/>
  <c r="AA897" i="25"/>
  <c r="V898" i="25"/>
  <c r="W898" i="25"/>
  <c r="X898" i="25"/>
  <c r="Y898" i="25"/>
  <c r="AA898" i="25"/>
  <c r="V899" i="25"/>
  <c r="W899" i="25"/>
  <c r="X899" i="25"/>
  <c r="Y899" i="25"/>
  <c r="AA899" i="25"/>
  <c r="V900" i="25"/>
  <c r="W900" i="25"/>
  <c r="X900" i="25"/>
  <c r="Y900" i="25"/>
  <c r="AA900" i="25"/>
  <c r="V901" i="25"/>
  <c r="W901" i="25"/>
  <c r="X901" i="25"/>
  <c r="Y901" i="25"/>
  <c r="AA901" i="25"/>
  <c r="V902" i="25"/>
  <c r="W902" i="25"/>
  <c r="X902" i="25"/>
  <c r="Y902" i="25"/>
  <c r="AA902" i="25"/>
  <c r="V903" i="25"/>
  <c r="W903" i="25"/>
  <c r="X903" i="25"/>
  <c r="Y903" i="25"/>
  <c r="AA903" i="25"/>
  <c r="V904" i="25"/>
  <c r="W904" i="25"/>
  <c r="X904" i="25"/>
  <c r="Y904" i="25"/>
  <c r="AA904" i="25"/>
  <c r="V905" i="25"/>
  <c r="W905" i="25"/>
  <c r="X905" i="25"/>
  <c r="Z905" i="25" s="1"/>
  <c r="Y905" i="25"/>
  <c r="AA905" i="25"/>
  <c r="V906" i="25"/>
  <c r="W906" i="25"/>
  <c r="X906" i="25"/>
  <c r="Y906" i="25"/>
  <c r="AA906" i="25"/>
  <c r="V907" i="25"/>
  <c r="W907" i="25"/>
  <c r="X907" i="25"/>
  <c r="Y907" i="25"/>
  <c r="AA907" i="25"/>
  <c r="V908" i="25"/>
  <c r="W908" i="25"/>
  <c r="X908" i="25"/>
  <c r="Y908" i="25"/>
  <c r="AA908" i="25"/>
  <c r="V909" i="25"/>
  <c r="W909" i="25"/>
  <c r="X909" i="25"/>
  <c r="Z909" i="25" s="1"/>
  <c r="Y909" i="25"/>
  <c r="AA909" i="25"/>
  <c r="V910" i="25"/>
  <c r="W910" i="25"/>
  <c r="X910" i="25"/>
  <c r="Y910" i="25"/>
  <c r="AA910" i="25"/>
  <c r="V911" i="25"/>
  <c r="W911" i="25"/>
  <c r="X911" i="25"/>
  <c r="Y911" i="25"/>
  <c r="AA911" i="25"/>
  <c r="V912" i="25"/>
  <c r="W912" i="25"/>
  <c r="X912" i="25"/>
  <c r="Y912" i="25"/>
  <c r="AA912" i="25"/>
  <c r="V913" i="25"/>
  <c r="W913" i="25"/>
  <c r="X913" i="25"/>
  <c r="Y913" i="25"/>
  <c r="AA913" i="25"/>
  <c r="V914" i="25"/>
  <c r="W914" i="25"/>
  <c r="X914" i="25"/>
  <c r="Y914" i="25"/>
  <c r="AA914" i="25"/>
  <c r="V915" i="25"/>
  <c r="W915" i="25"/>
  <c r="X915" i="25"/>
  <c r="Y915" i="25"/>
  <c r="AA915" i="25"/>
  <c r="V916" i="25"/>
  <c r="W916" i="25"/>
  <c r="X916" i="25"/>
  <c r="Y916" i="25"/>
  <c r="AA916" i="25"/>
  <c r="V917" i="25"/>
  <c r="W917" i="25"/>
  <c r="X917" i="25"/>
  <c r="Y917" i="25"/>
  <c r="AA917" i="25"/>
  <c r="V918" i="25"/>
  <c r="W918" i="25"/>
  <c r="X918" i="25"/>
  <c r="Y918" i="25"/>
  <c r="AA918" i="25"/>
  <c r="V919" i="25"/>
  <c r="W919" i="25"/>
  <c r="X919" i="25"/>
  <c r="Y919" i="25"/>
  <c r="AA919" i="25"/>
  <c r="V920" i="25"/>
  <c r="W920" i="25"/>
  <c r="X920" i="25"/>
  <c r="Y920" i="25"/>
  <c r="AA920" i="25"/>
  <c r="V921" i="25"/>
  <c r="W921" i="25"/>
  <c r="X921" i="25"/>
  <c r="Y921" i="25"/>
  <c r="AA921" i="25"/>
  <c r="V922" i="25"/>
  <c r="W922" i="25"/>
  <c r="X922" i="25"/>
  <c r="Y922" i="25"/>
  <c r="AA922" i="25"/>
  <c r="V923" i="25"/>
  <c r="W923" i="25"/>
  <c r="X923" i="25"/>
  <c r="Y923" i="25"/>
  <c r="AA923" i="25"/>
  <c r="V924" i="25"/>
  <c r="W924" i="25"/>
  <c r="X924" i="25"/>
  <c r="Y924" i="25"/>
  <c r="AA924" i="25"/>
  <c r="V925" i="25"/>
  <c r="W925" i="25"/>
  <c r="X925" i="25"/>
  <c r="Y925" i="25"/>
  <c r="AA925" i="25"/>
  <c r="V926" i="25"/>
  <c r="W926" i="25"/>
  <c r="X926" i="25"/>
  <c r="Y926" i="25"/>
  <c r="AA926" i="25"/>
  <c r="V927" i="25"/>
  <c r="W927" i="25"/>
  <c r="X927" i="25"/>
  <c r="Y927" i="25"/>
  <c r="AA927" i="25"/>
  <c r="V928" i="25"/>
  <c r="W928" i="25"/>
  <c r="X928" i="25"/>
  <c r="Y928" i="25"/>
  <c r="AA928" i="25"/>
  <c r="V929" i="25"/>
  <c r="W929" i="25"/>
  <c r="X929" i="25"/>
  <c r="Y929" i="25"/>
  <c r="AA929" i="25"/>
  <c r="V930" i="25"/>
  <c r="W930" i="25"/>
  <c r="X930" i="25"/>
  <c r="Y930" i="25"/>
  <c r="AA930" i="25"/>
  <c r="V931" i="25"/>
  <c r="W931" i="25"/>
  <c r="X931" i="25"/>
  <c r="Y931" i="25"/>
  <c r="AA931" i="25"/>
  <c r="V932" i="25"/>
  <c r="W932" i="25"/>
  <c r="X932" i="25"/>
  <c r="Y932" i="25"/>
  <c r="AA932" i="25"/>
  <c r="V933" i="25"/>
  <c r="W933" i="25"/>
  <c r="X933" i="25"/>
  <c r="Y933" i="25"/>
  <c r="AA933" i="25"/>
  <c r="V934" i="25"/>
  <c r="W934" i="25"/>
  <c r="X934" i="25"/>
  <c r="Y934" i="25"/>
  <c r="AA934" i="25"/>
  <c r="V935" i="25"/>
  <c r="W935" i="25"/>
  <c r="X935" i="25"/>
  <c r="Y935" i="25"/>
  <c r="AA935" i="25"/>
  <c r="V936" i="25"/>
  <c r="W936" i="25"/>
  <c r="X936" i="25"/>
  <c r="Y936" i="25"/>
  <c r="AA936" i="25"/>
  <c r="V937" i="25"/>
  <c r="W937" i="25"/>
  <c r="X937" i="25"/>
  <c r="Y937" i="25"/>
  <c r="AA937" i="25"/>
  <c r="V938" i="25"/>
  <c r="W938" i="25"/>
  <c r="X938" i="25"/>
  <c r="Y938" i="25"/>
  <c r="AA938" i="25"/>
  <c r="V939" i="25"/>
  <c r="W939" i="25"/>
  <c r="X939" i="25"/>
  <c r="Y939" i="25"/>
  <c r="AA939" i="25"/>
  <c r="V940" i="25"/>
  <c r="W940" i="25"/>
  <c r="X940" i="25"/>
  <c r="Y940" i="25"/>
  <c r="AA940" i="25"/>
  <c r="V941" i="25"/>
  <c r="W941" i="25"/>
  <c r="X941" i="25"/>
  <c r="Y941" i="25"/>
  <c r="AA941" i="25"/>
  <c r="V942" i="25"/>
  <c r="W942" i="25"/>
  <c r="X942" i="25"/>
  <c r="Y942" i="25"/>
  <c r="AA942" i="25"/>
  <c r="V943" i="25"/>
  <c r="W943" i="25"/>
  <c r="X943" i="25"/>
  <c r="Y943" i="25"/>
  <c r="AA943" i="25"/>
  <c r="V944" i="25"/>
  <c r="W944" i="25"/>
  <c r="X944" i="25"/>
  <c r="Y944" i="25"/>
  <c r="AA944" i="25"/>
  <c r="V945" i="25"/>
  <c r="W945" i="25"/>
  <c r="X945" i="25"/>
  <c r="Y945" i="25"/>
  <c r="AA945" i="25"/>
  <c r="V946" i="25"/>
  <c r="W946" i="25"/>
  <c r="X946" i="25"/>
  <c r="Y946" i="25"/>
  <c r="AA946" i="25"/>
  <c r="V947" i="25"/>
  <c r="W947" i="25"/>
  <c r="X947" i="25"/>
  <c r="Y947" i="25"/>
  <c r="AA947" i="25"/>
  <c r="V948" i="25"/>
  <c r="W948" i="25"/>
  <c r="X948" i="25"/>
  <c r="Y948" i="25"/>
  <c r="AA948" i="25"/>
  <c r="V949" i="25"/>
  <c r="W949" i="25"/>
  <c r="X949" i="25"/>
  <c r="Y949" i="25"/>
  <c r="AA949" i="25"/>
  <c r="V950" i="25"/>
  <c r="W950" i="25"/>
  <c r="X950" i="25"/>
  <c r="Y950" i="25"/>
  <c r="AA950" i="25"/>
  <c r="V951" i="25"/>
  <c r="W951" i="25"/>
  <c r="X951" i="25"/>
  <c r="Y951" i="25"/>
  <c r="AA951" i="25"/>
  <c r="V952" i="25"/>
  <c r="W952" i="25"/>
  <c r="X952" i="25"/>
  <c r="Y952" i="25"/>
  <c r="AA952" i="25"/>
  <c r="V953" i="25"/>
  <c r="W953" i="25"/>
  <c r="X953" i="25"/>
  <c r="Y953" i="25"/>
  <c r="AA953" i="25"/>
  <c r="V954" i="25"/>
  <c r="W954" i="25"/>
  <c r="X954" i="25"/>
  <c r="Y954" i="25"/>
  <c r="AA954" i="25"/>
  <c r="V955" i="25"/>
  <c r="W955" i="25"/>
  <c r="X955" i="25"/>
  <c r="Y955" i="25"/>
  <c r="AA955" i="25"/>
  <c r="V956" i="25"/>
  <c r="W956" i="25"/>
  <c r="X956" i="25"/>
  <c r="Y956" i="25"/>
  <c r="AA956" i="25"/>
  <c r="V957" i="25"/>
  <c r="W957" i="25"/>
  <c r="X957" i="25"/>
  <c r="Y957" i="25"/>
  <c r="AA957" i="25"/>
  <c r="V958" i="25"/>
  <c r="W958" i="25"/>
  <c r="X958" i="25"/>
  <c r="Y958" i="25"/>
  <c r="AA958" i="25"/>
  <c r="V959" i="25"/>
  <c r="W959" i="25"/>
  <c r="X959" i="25"/>
  <c r="Y959" i="25"/>
  <c r="AA959" i="25"/>
  <c r="V960" i="25"/>
  <c r="W960" i="25"/>
  <c r="X960" i="25"/>
  <c r="Y960" i="25"/>
  <c r="AA960" i="25"/>
  <c r="V961" i="25"/>
  <c r="W961" i="25"/>
  <c r="X961" i="25"/>
  <c r="Y961" i="25"/>
  <c r="AA961" i="25"/>
  <c r="V962" i="25"/>
  <c r="W962" i="25"/>
  <c r="X962" i="25"/>
  <c r="Y962" i="25"/>
  <c r="AA962" i="25"/>
  <c r="V963" i="25"/>
  <c r="W963" i="25"/>
  <c r="X963" i="25"/>
  <c r="Y963" i="25"/>
  <c r="AA963" i="25"/>
  <c r="V964" i="25"/>
  <c r="W964" i="25"/>
  <c r="X964" i="25"/>
  <c r="Y964" i="25"/>
  <c r="AA964" i="25"/>
  <c r="V965" i="25"/>
  <c r="W965" i="25"/>
  <c r="X965" i="25"/>
  <c r="Y965" i="25"/>
  <c r="AA965" i="25"/>
  <c r="V966" i="25"/>
  <c r="W966" i="25"/>
  <c r="X966" i="25"/>
  <c r="Y966" i="25"/>
  <c r="AA966" i="25"/>
  <c r="V967" i="25"/>
  <c r="W967" i="25"/>
  <c r="X967" i="25"/>
  <c r="Y967" i="25"/>
  <c r="AA967" i="25"/>
  <c r="V968" i="25"/>
  <c r="W968" i="25"/>
  <c r="X968" i="25"/>
  <c r="Y968" i="25"/>
  <c r="AA968" i="25"/>
  <c r="V969" i="25"/>
  <c r="W969" i="25"/>
  <c r="X969" i="25"/>
  <c r="Y969" i="25"/>
  <c r="AA969" i="25"/>
  <c r="V970" i="25"/>
  <c r="W970" i="25"/>
  <c r="X970" i="25"/>
  <c r="Y970" i="25"/>
  <c r="AA970" i="25"/>
  <c r="V971" i="25"/>
  <c r="W971" i="25"/>
  <c r="X971" i="25"/>
  <c r="Y971" i="25"/>
  <c r="AA971" i="25"/>
  <c r="V972" i="25"/>
  <c r="W972" i="25"/>
  <c r="X972" i="25"/>
  <c r="Y972" i="25"/>
  <c r="AA972" i="25"/>
  <c r="V973" i="25"/>
  <c r="W973" i="25"/>
  <c r="X973" i="25"/>
  <c r="Y973" i="25"/>
  <c r="AA973" i="25"/>
  <c r="V974" i="25"/>
  <c r="W974" i="25"/>
  <c r="X974" i="25"/>
  <c r="Y974" i="25"/>
  <c r="AA974" i="25"/>
  <c r="V975" i="25"/>
  <c r="W975" i="25"/>
  <c r="X975" i="25"/>
  <c r="Y975" i="25"/>
  <c r="AA975" i="25"/>
  <c r="V976" i="25"/>
  <c r="W976" i="25"/>
  <c r="X976" i="25"/>
  <c r="Y976" i="25"/>
  <c r="AA976" i="25"/>
  <c r="V977" i="25"/>
  <c r="W977" i="25"/>
  <c r="X977" i="25"/>
  <c r="Y977" i="25"/>
  <c r="AA977" i="25"/>
  <c r="V978" i="25"/>
  <c r="W978" i="25"/>
  <c r="X978" i="25"/>
  <c r="Y978" i="25"/>
  <c r="AA978" i="25"/>
  <c r="V979" i="25"/>
  <c r="W979" i="25"/>
  <c r="X979" i="25"/>
  <c r="Y979" i="25"/>
  <c r="AA979" i="25"/>
  <c r="V980" i="25"/>
  <c r="W980" i="25"/>
  <c r="X980" i="25"/>
  <c r="Y980" i="25"/>
  <c r="AA980" i="25"/>
  <c r="V981" i="25"/>
  <c r="W981" i="25"/>
  <c r="X981" i="25"/>
  <c r="Y981" i="25"/>
  <c r="AA981" i="25"/>
  <c r="V982" i="25"/>
  <c r="W982" i="25"/>
  <c r="X982" i="25"/>
  <c r="Y982" i="25"/>
  <c r="AA982" i="25"/>
  <c r="V983" i="25"/>
  <c r="W983" i="25"/>
  <c r="X983" i="25"/>
  <c r="Y983" i="25"/>
  <c r="AA983" i="25"/>
  <c r="V984" i="25"/>
  <c r="W984" i="25"/>
  <c r="X984" i="25"/>
  <c r="Y984" i="25"/>
  <c r="AA984" i="25"/>
  <c r="V985" i="25"/>
  <c r="W985" i="25"/>
  <c r="X985" i="25"/>
  <c r="Y985" i="25"/>
  <c r="AA985" i="25"/>
  <c r="V986" i="25"/>
  <c r="W986" i="25"/>
  <c r="X986" i="25"/>
  <c r="Y986" i="25"/>
  <c r="AA986" i="25"/>
  <c r="V987" i="25"/>
  <c r="W987" i="25"/>
  <c r="X987" i="25"/>
  <c r="Y987" i="25"/>
  <c r="AA987" i="25"/>
  <c r="V988" i="25"/>
  <c r="W988" i="25"/>
  <c r="X988" i="25"/>
  <c r="Y988" i="25"/>
  <c r="AA988" i="25"/>
  <c r="V989" i="25"/>
  <c r="W989" i="25"/>
  <c r="X989" i="25"/>
  <c r="Y989" i="25"/>
  <c r="AA989" i="25"/>
  <c r="V990" i="25"/>
  <c r="W990" i="25"/>
  <c r="X990" i="25"/>
  <c r="Y990" i="25"/>
  <c r="AA990" i="25"/>
  <c r="V991" i="25"/>
  <c r="W991" i="25"/>
  <c r="X991" i="25"/>
  <c r="Y991" i="25"/>
  <c r="AA991" i="25"/>
  <c r="V992" i="25"/>
  <c r="W992" i="25"/>
  <c r="X992" i="25"/>
  <c r="Y992" i="25"/>
  <c r="AA992" i="25"/>
  <c r="V993" i="25"/>
  <c r="W993" i="25"/>
  <c r="X993" i="25"/>
  <c r="Y993" i="25"/>
  <c r="AA993" i="25"/>
  <c r="V994" i="25"/>
  <c r="W994" i="25"/>
  <c r="X994" i="25"/>
  <c r="Y994" i="25"/>
  <c r="AA994" i="25"/>
  <c r="V995" i="25"/>
  <c r="W995" i="25"/>
  <c r="X995" i="25"/>
  <c r="Y995" i="25"/>
  <c r="AA995" i="25"/>
  <c r="V996" i="25"/>
  <c r="W996" i="25"/>
  <c r="X996" i="25"/>
  <c r="Y996" i="25"/>
  <c r="AA996" i="25"/>
  <c r="V997" i="25"/>
  <c r="W997" i="25"/>
  <c r="X997" i="25"/>
  <c r="Y997" i="25"/>
  <c r="AA997" i="25"/>
  <c r="V998" i="25"/>
  <c r="W998" i="25"/>
  <c r="X998" i="25"/>
  <c r="Y998" i="25"/>
  <c r="AA998" i="25"/>
  <c r="V999" i="25"/>
  <c r="W999" i="25"/>
  <c r="X999" i="25"/>
  <c r="Y999" i="25"/>
  <c r="AA999" i="25"/>
  <c r="V1000" i="25"/>
  <c r="W1000" i="25"/>
  <c r="X1000" i="25"/>
  <c r="Y1000" i="25"/>
  <c r="AA1000" i="25"/>
  <c r="V1001" i="25"/>
  <c r="W1001" i="25"/>
  <c r="X1001" i="25"/>
  <c r="Y1001" i="25"/>
  <c r="AA1001" i="25"/>
  <c r="V24" i="25"/>
  <c r="W24" i="25"/>
  <c r="X24" i="25"/>
  <c r="Y24" i="25"/>
  <c r="AA24" i="25"/>
  <c r="V25" i="25"/>
  <c r="W25" i="25"/>
  <c r="X25" i="25"/>
  <c r="Y25" i="25"/>
  <c r="AA25" i="25"/>
  <c r="V26" i="25"/>
  <c r="W26" i="25"/>
  <c r="X26" i="25"/>
  <c r="Y26" i="25"/>
  <c r="AA26" i="25"/>
  <c r="V27" i="25"/>
  <c r="W27" i="25"/>
  <c r="X27" i="25"/>
  <c r="Y27" i="25"/>
  <c r="AA27" i="25"/>
  <c r="V28" i="25"/>
  <c r="W28" i="25"/>
  <c r="X28" i="25"/>
  <c r="Y28" i="25"/>
  <c r="AA28" i="25"/>
  <c r="V29" i="25"/>
  <c r="W29" i="25"/>
  <c r="X29" i="25"/>
  <c r="Y29" i="25"/>
  <c r="AA29" i="25"/>
  <c r="V30" i="25"/>
  <c r="W30" i="25"/>
  <c r="X30" i="25"/>
  <c r="Y30" i="25"/>
  <c r="AA30" i="25"/>
  <c r="V31" i="25"/>
  <c r="W31" i="25"/>
  <c r="X31" i="25"/>
  <c r="Y31" i="25"/>
  <c r="AA31" i="25"/>
  <c r="V32" i="25"/>
  <c r="W32" i="25"/>
  <c r="X32" i="25"/>
  <c r="Y32" i="25"/>
  <c r="AA32" i="25"/>
  <c r="V33" i="25"/>
  <c r="W33" i="25"/>
  <c r="X33" i="25"/>
  <c r="Y33" i="25"/>
  <c r="AA33" i="25"/>
  <c r="V34" i="25"/>
  <c r="W34" i="25"/>
  <c r="X34" i="25"/>
  <c r="Y34" i="25"/>
  <c r="AA34" i="25"/>
  <c r="V35" i="25"/>
  <c r="W35" i="25"/>
  <c r="X35" i="25"/>
  <c r="Y35" i="25"/>
  <c r="AA35" i="25"/>
  <c r="V36" i="25"/>
  <c r="W36" i="25"/>
  <c r="X36" i="25"/>
  <c r="Y36" i="25"/>
  <c r="AA36" i="25"/>
  <c r="V37" i="25"/>
  <c r="W37" i="25"/>
  <c r="X37" i="25"/>
  <c r="Y37" i="25"/>
  <c r="AA37" i="25"/>
  <c r="V38" i="25"/>
  <c r="W38" i="25"/>
  <c r="X38" i="25"/>
  <c r="Y38" i="25"/>
  <c r="AA38" i="25"/>
  <c r="V39" i="25"/>
  <c r="W39" i="25"/>
  <c r="X39" i="25"/>
  <c r="Y39" i="25"/>
  <c r="AA39" i="25"/>
  <c r="V40" i="25"/>
  <c r="W40" i="25"/>
  <c r="X40" i="25"/>
  <c r="Y40" i="25"/>
  <c r="AA40" i="25"/>
  <c r="V41" i="25"/>
  <c r="W41" i="25"/>
  <c r="X41" i="25"/>
  <c r="Y41" i="25"/>
  <c r="AA41" i="25"/>
  <c r="V42" i="25"/>
  <c r="W42" i="25"/>
  <c r="X42" i="25"/>
  <c r="Y42" i="25"/>
  <c r="AA42" i="25"/>
  <c r="V43" i="25"/>
  <c r="W43" i="25"/>
  <c r="X43" i="25"/>
  <c r="Y43" i="25"/>
  <c r="AA43" i="25"/>
  <c r="V44" i="25"/>
  <c r="W44" i="25"/>
  <c r="X44" i="25"/>
  <c r="Y44" i="25"/>
  <c r="AA44" i="25"/>
  <c r="V45" i="25"/>
  <c r="W45" i="25"/>
  <c r="X45" i="25"/>
  <c r="Y45" i="25"/>
  <c r="AA45" i="25"/>
  <c r="V46" i="25"/>
  <c r="W46" i="25"/>
  <c r="X46" i="25"/>
  <c r="Y46" i="25"/>
  <c r="AA46" i="25"/>
  <c r="V47" i="25"/>
  <c r="W47" i="25"/>
  <c r="X47" i="25"/>
  <c r="Y47" i="25"/>
  <c r="AA47" i="25"/>
  <c r="V48" i="25"/>
  <c r="W48" i="25"/>
  <c r="X48" i="25"/>
  <c r="Y48" i="25"/>
  <c r="AA48" i="25"/>
  <c r="V49" i="25"/>
  <c r="W49" i="25"/>
  <c r="X49" i="25"/>
  <c r="Y49" i="25"/>
  <c r="AA49" i="25"/>
  <c r="V50" i="25"/>
  <c r="W50" i="25"/>
  <c r="X50" i="25"/>
  <c r="Y50" i="25"/>
  <c r="AA50" i="25"/>
  <c r="V51" i="25"/>
  <c r="W51" i="25"/>
  <c r="X51" i="25"/>
  <c r="Y51" i="25"/>
  <c r="AA51" i="25"/>
  <c r="V52" i="25"/>
  <c r="W52" i="25"/>
  <c r="X52" i="25"/>
  <c r="Y52" i="25"/>
  <c r="AA52" i="25"/>
  <c r="V53" i="25"/>
  <c r="W53" i="25"/>
  <c r="X53" i="25"/>
  <c r="Y53" i="25"/>
  <c r="AA53" i="25"/>
  <c r="V54" i="25"/>
  <c r="W54" i="25"/>
  <c r="X54" i="25"/>
  <c r="Y54" i="25"/>
  <c r="AA54" i="25"/>
  <c r="V55" i="25"/>
  <c r="W55" i="25"/>
  <c r="X55" i="25"/>
  <c r="Y55" i="25"/>
  <c r="AA55" i="25"/>
  <c r="V56" i="25"/>
  <c r="W56" i="25"/>
  <c r="X56" i="25"/>
  <c r="Y56" i="25"/>
  <c r="AA56" i="25"/>
  <c r="V57" i="25"/>
  <c r="W57" i="25"/>
  <c r="X57" i="25"/>
  <c r="Y57" i="25"/>
  <c r="AA57" i="25"/>
  <c r="V58" i="25"/>
  <c r="W58" i="25"/>
  <c r="X58" i="25"/>
  <c r="Y58" i="25"/>
  <c r="AA58" i="25"/>
  <c r="V59" i="25"/>
  <c r="W59" i="25"/>
  <c r="X59" i="25"/>
  <c r="Y59" i="25"/>
  <c r="AA59" i="25"/>
  <c r="V60" i="25"/>
  <c r="W60" i="25"/>
  <c r="X60" i="25"/>
  <c r="Y60" i="25"/>
  <c r="AA60" i="25"/>
  <c r="V61" i="25"/>
  <c r="W61" i="25"/>
  <c r="X61" i="25"/>
  <c r="Y61" i="25"/>
  <c r="AA61" i="25"/>
  <c r="V62" i="25"/>
  <c r="W62" i="25"/>
  <c r="X62" i="25"/>
  <c r="Y62" i="25"/>
  <c r="AA62" i="25"/>
  <c r="V63" i="25"/>
  <c r="W63" i="25"/>
  <c r="X63" i="25"/>
  <c r="Y63" i="25"/>
  <c r="AA63" i="25"/>
  <c r="V64" i="25"/>
  <c r="W64" i="25"/>
  <c r="X64" i="25"/>
  <c r="Y64" i="25"/>
  <c r="AA64" i="25"/>
  <c r="V65" i="25"/>
  <c r="W65" i="25"/>
  <c r="X65" i="25"/>
  <c r="Y65" i="25"/>
  <c r="AA65" i="25"/>
  <c r="V66" i="25"/>
  <c r="W66" i="25"/>
  <c r="X66" i="25"/>
  <c r="Y66" i="25"/>
  <c r="AA66" i="25"/>
  <c r="V67" i="25"/>
  <c r="W67" i="25"/>
  <c r="X67" i="25"/>
  <c r="Y67" i="25"/>
  <c r="AA67" i="25"/>
  <c r="V68" i="25"/>
  <c r="W68" i="25"/>
  <c r="X68" i="25"/>
  <c r="Y68" i="25"/>
  <c r="AA68" i="25"/>
  <c r="V69" i="25"/>
  <c r="W69" i="25"/>
  <c r="X69" i="25"/>
  <c r="Y69" i="25"/>
  <c r="AA69" i="25"/>
  <c r="V70" i="25"/>
  <c r="W70" i="25"/>
  <c r="X70" i="25"/>
  <c r="Y70" i="25"/>
  <c r="AA70" i="25"/>
  <c r="V71" i="25"/>
  <c r="W71" i="25"/>
  <c r="X71" i="25"/>
  <c r="Y71" i="25"/>
  <c r="AA71" i="25"/>
  <c r="V72" i="25"/>
  <c r="W72" i="25"/>
  <c r="X72" i="25"/>
  <c r="Y72" i="25"/>
  <c r="AA72" i="25"/>
  <c r="V73" i="25"/>
  <c r="W73" i="25"/>
  <c r="X73" i="25"/>
  <c r="Y73" i="25"/>
  <c r="AA73" i="25"/>
  <c r="V74" i="25"/>
  <c r="W74" i="25"/>
  <c r="X74" i="25"/>
  <c r="Y74" i="25"/>
  <c r="AA74" i="25"/>
  <c r="V75" i="25"/>
  <c r="W75" i="25"/>
  <c r="X75" i="25"/>
  <c r="Y75" i="25"/>
  <c r="AA75" i="25"/>
  <c r="V76" i="25"/>
  <c r="W76" i="25"/>
  <c r="X76" i="25"/>
  <c r="Y76" i="25"/>
  <c r="AA76" i="25"/>
  <c r="V77" i="25"/>
  <c r="W77" i="25"/>
  <c r="X77" i="25"/>
  <c r="Y77" i="25"/>
  <c r="AA77" i="25"/>
  <c r="V78" i="25"/>
  <c r="W78" i="25"/>
  <c r="X78" i="25"/>
  <c r="Y78" i="25"/>
  <c r="AA78" i="25"/>
  <c r="V79" i="25"/>
  <c r="W79" i="25"/>
  <c r="X79" i="25"/>
  <c r="Y79" i="25"/>
  <c r="AA79" i="25"/>
  <c r="V80" i="25"/>
  <c r="W80" i="25"/>
  <c r="X80" i="25"/>
  <c r="Y80" i="25"/>
  <c r="AA80" i="25"/>
  <c r="V81" i="25"/>
  <c r="W81" i="25"/>
  <c r="X81" i="25"/>
  <c r="Y81" i="25"/>
  <c r="AA81" i="25"/>
  <c r="V82" i="25"/>
  <c r="W82" i="25"/>
  <c r="X82" i="25"/>
  <c r="Y82" i="25"/>
  <c r="AA82" i="25"/>
  <c r="V83" i="25"/>
  <c r="W83" i="25"/>
  <c r="X83" i="25"/>
  <c r="Y83" i="25"/>
  <c r="AA83" i="25"/>
  <c r="V84" i="25"/>
  <c r="W84" i="25"/>
  <c r="X84" i="25"/>
  <c r="Y84" i="25"/>
  <c r="AA84" i="25"/>
  <c r="V85" i="25"/>
  <c r="W85" i="25"/>
  <c r="X85" i="25"/>
  <c r="Y85" i="25"/>
  <c r="AA85" i="25"/>
  <c r="V86" i="25"/>
  <c r="W86" i="25"/>
  <c r="X86" i="25"/>
  <c r="Y86" i="25"/>
  <c r="AA86" i="25"/>
  <c r="V87" i="25"/>
  <c r="W87" i="25"/>
  <c r="X87" i="25"/>
  <c r="Y87" i="25"/>
  <c r="AA87" i="25"/>
  <c r="V88" i="25"/>
  <c r="W88" i="25"/>
  <c r="X88" i="25"/>
  <c r="Y88" i="25"/>
  <c r="AA88" i="25"/>
  <c r="V89" i="25"/>
  <c r="W89" i="25"/>
  <c r="X89" i="25"/>
  <c r="Y89" i="25"/>
  <c r="AA89" i="25"/>
  <c r="V90" i="25"/>
  <c r="W90" i="25"/>
  <c r="X90" i="25"/>
  <c r="Y90" i="25"/>
  <c r="AA90" i="25"/>
  <c r="V91" i="25"/>
  <c r="W91" i="25"/>
  <c r="X91" i="25"/>
  <c r="Y91" i="25"/>
  <c r="AA91" i="25"/>
  <c r="V92" i="25"/>
  <c r="W92" i="25"/>
  <c r="X92" i="25"/>
  <c r="Y92" i="25"/>
  <c r="AA92" i="25"/>
  <c r="V93" i="25"/>
  <c r="W93" i="25"/>
  <c r="X93" i="25"/>
  <c r="Y93" i="25"/>
  <c r="AA93" i="25"/>
  <c r="V94" i="25"/>
  <c r="W94" i="25"/>
  <c r="X94" i="25"/>
  <c r="Y94" i="25"/>
  <c r="AA94" i="25"/>
  <c r="V95" i="25"/>
  <c r="W95" i="25"/>
  <c r="X95" i="25"/>
  <c r="Y95" i="25"/>
  <c r="AA95" i="25"/>
  <c r="V96" i="25"/>
  <c r="W96" i="25"/>
  <c r="X96" i="25"/>
  <c r="Y96" i="25"/>
  <c r="AA96" i="25"/>
  <c r="V97" i="25"/>
  <c r="W97" i="25"/>
  <c r="X97" i="25"/>
  <c r="Y97" i="25"/>
  <c r="AA97" i="25"/>
  <c r="V98" i="25"/>
  <c r="W98" i="25"/>
  <c r="X98" i="25"/>
  <c r="Y98" i="25"/>
  <c r="AA98" i="25"/>
  <c r="V99" i="25"/>
  <c r="W99" i="25"/>
  <c r="X99" i="25"/>
  <c r="Y99" i="25"/>
  <c r="AA99" i="25"/>
  <c r="V100" i="25"/>
  <c r="W100" i="25"/>
  <c r="X100" i="25"/>
  <c r="Y100" i="25"/>
  <c r="AA100" i="25"/>
  <c r="V101" i="25"/>
  <c r="W101" i="25"/>
  <c r="X101" i="25"/>
  <c r="Y101" i="25"/>
  <c r="AA101" i="25"/>
  <c r="V102" i="25"/>
  <c r="W102" i="25"/>
  <c r="X102" i="25"/>
  <c r="Y102" i="25"/>
  <c r="AA102" i="25"/>
  <c r="V103" i="25"/>
  <c r="W103" i="25"/>
  <c r="X103" i="25"/>
  <c r="Y103" i="25"/>
  <c r="AA103" i="25"/>
  <c r="V104" i="25"/>
  <c r="W104" i="25"/>
  <c r="X104" i="25"/>
  <c r="Y104" i="25"/>
  <c r="AA104" i="25"/>
  <c r="V105" i="25"/>
  <c r="W105" i="25"/>
  <c r="X105" i="25"/>
  <c r="Y105" i="25"/>
  <c r="AA105" i="25"/>
  <c r="V106" i="25"/>
  <c r="W106" i="25"/>
  <c r="X106" i="25"/>
  <c r="Y106" i="25"/>
  <c r="AA106" i="25"/>
  <c r="V107" i="25"/>
  <c r="W107" i="25"/>
  <c r="X107" i="25"/>
  <c r="Y107" i="25"/>
  <c r="AA107" i="25"/>
  <c r="V108" i="25"/>
  <c r="W108" i="25"/>
  <c r="X108" i="25"/>
  <c r="Y108" i="25"/>
  <c r="AA108" i="25"/>
  <c r="V109" i="25"/>
  <c r="W109" i="25"/>
  <c r="X109" i="25"/>
  <c r="Y109" i="25"/>
  <c r="AA109" i="25"/>
  <c r="V110" i="25"/>
  <c r="W110" i="25"/>
  <c r="X110" i="25"/>
  <c r="Y110" i="25"/>
  <c r="AA110" i="25"/>
  <c r="V111" i="25"/>
  <c r="W111" i="25"/>
  <c r="X111" i="25"/>
  <c r="Y111" i="25"/>
  <c r="AA111" i="25"/>
  <c r="V112" i="25"/>
  <c r="W112" i="25"/>
  <c r="X112" i="25"/>
  <c r="Y112" i="25"/>
  <c r="AA112" i="25"/>
  <c r="V113" i="25"/>
  <c r="W113" i="25"/>
  <c r="X113" i="25"/>
  <c r="Y113" i="25"/>
  <c r="AA113" i="25"/>
  <c r="V114" i="25"/>
  <c r="W114" i="25"/>
  <c r="X114" i="25"/>
  <c r="Y114" i="25"/>
  <c r="AA114" i="25"/>
  <c r="V115" i="25"/>
  <c r="W115" i="25"/>
  <c r="X115" i="25"/>
  <c r="Y115" i="25"/>
  <c r="AA115" i="25"/>
  <c r="V116" i="25"/>
  <c r="W116" i="25"/>
  <c r="X116" i="25"/>
  <c r="Y116" i="25"/>
  <c r="AA116" i="25"/>
  <c r="V117" i="25"/>
  <c r="W117" i="25"/>
  <c r="X117" i="25"/>
  <c r="Y117" i="25"/>
  <c r="AA117" i="25"/>
  <c r="V118" i="25"/>
  <c r="W118" i="25"/>
  <c r="X118" i="25"/>
  <c r="Y118" i="25"/>
  <c r="AA118" i="25"/>
  <c r="V119" i="25"/>
  <c r="W119" i="25"/>
  <c r="X119" i="25"/>
  <c r="Y119" i="25"/>
  <c r="AA119" i="25"/>
  <c r="V120" i="25"/>
  <c r="W120" i="25"/>
  <c r="X120" i="25"/>
  <c r="Y120" i="25"/>
  <c r="AA120" i="25"/>
  <c r="V121" i="25"/>
  <c r="W121" i="25"/>
  <c r="X121" i="25"/>
  <c r="Y121" i="25"/>
  <c r="AA121" i="25"/>
  <c r="V122" i="25"/>
  <c r="W122" i="25"/>
  <c r="X122" i="25"/>
  <c r="Y122" i="25"/>
  <c r="AA122" i="25"/>
  <c r="V123" i="25"/>
  <c r="W123" i="25"/>
  <c r="X123" i="25"/>
  <c r="Y123" i="25"/>
  <c r="AA123" i="25"/>
  <c r="V124" i="25"/>
  <c r="W124" i="25"/>
  <c r="X124" i="25"/>
  <c r="Y124" i="25"/>
  <c r="AA124" i="25"/>
  <c r="V125" i="25"/>
  <c r="W125" i="25"/>
  <c r="X125" i="25"/>
  <c r="Y125" i="25"/>
  <c r="AA125" i="25"/>
  <c r="V126" i="25"/>
  <c r="W126" i="25"/>
  <c r="X126" i="25"/>
  <c r="Y126" i="25"/>
  <c r="AA126" i="25"/>
  <c r="V127" i="25"/>
  <c r="W127" i="25"/>
  <c r="X127" i="25"/>
  <c r="Y127" i="25"/>
  <c r="AA127" i="25"/>
  <c r="V128" i="25"/>
  <c r="W128" i="25"/>
  <c r="X128" i="25"/>
  <c r="Y128" i="25"/>
  <c r="AA128" i="25"/>
  <c r="V129" i="25"/>
  <c r="W129" i="25"/>
  <c r="X129" i="25"/>
  <c r="Y129" i="25"/>
  <c r="AA129" i="25"/>
  <c r="V130" i="25"/>
  <c r="W130" i="25"/>
  <c r="X130" i="25"/>
  <c r="Y130" i="25"/>
  <c r="AA130" i="25"/>
  <c r="V131" i="25"/>
  <c r="W131" i="25"/>
  <c r="X131" i="25"/>
  <c r="Y131" i="25"/>
  <c r="AA131" i="25"/>
  <c r="V132" i="25"/>
  <c r="W132" i="25"/>
  <c r="X132" i="25"/>
  <c r="Y132" i="25"/>
  <c r="AA132" i="25"/>
  <c r="V133" i="25"/>
  <c r="W133" i="25"/>
  <c r="X133" i="25"/>
  <c r="Y133" i="25"/>
  <c r="AA133" i="25"/>
  <c r="V134" i="25"/>
  <c r="W134" i="25"/>
  <c r="X134" i="25"/>
  <c r="Y134" i="25"/>
  <c r="AA134" i="25"/>
  <c r="V135" i="25"/>
  <c r="W135" i="25"/>
  <c r="X135" i="25"/>
  <c r="Y135" i="25"/>
  <c r="AA135" i="25"/>
  <c r="V136" i="25"/>
  <c r="W136" i="25"/>
  <c r="X136" i="25"/>
  <c r="Y136" i="25"/>
  <c r="AA136" i="25"/>
  <c r="V137" i="25"/>
  <c r="W137" i="25"/>
  <c r="X137" i="25"/>
  <c r="Y137" i="25"/>
  <c r="AA137" i="25"/>
  <c r="V138" i="25"/>
  <c r="W138" i="25"/>
  <c r="X138" i="25"/>
  <c r="Y138" i="25"/>
  <c r="AA138" i="25"/>
  <c r="V139" i="25"/>
  <c r="W139" i="25"/>
  <c r="X139" i="25"/>
  <c r="Y139" i="25"/>
  <c r="AA139" i="25"/>
  <c r="V140" i="25"/>
  <c r="W140" i="25"/>
  <c r="X140" i="25"/>
  <c r="Y140" i="25"/>
  <c r="AA140" i="25"/>
  <c r="V141" i="25"/>
  <c r="W141" i="25"/>
  <c r="X141" i="25"/>
  <c r="Y141" i="25"/>
  <c r="AA141" i="25"/>
  <c r="V142" i="25"/>
  <c r="W142" i="25"/>
  <c r="X142" i="25"/>
  <c r="Y142" i="25"/>
  <c r="AA142" i="25"/>
  <c r="V143" i="25"/>
  <c r="W143" i="25"/>
  <c r="X143" i="25"/>
  <c r="Y143" i="25"/>
  <c r="AA143" i="25"/>
  <c r="V144" i="25"/>
  <c r="W144" i="25"/>
  <c r="X144" i="25"/>
  <c r="Y144" i="25"/>
  <c r="AA144" i="25"/>
  <c r="V145" i="25"/>
  <c r="W145" i="25"/>
  <c r="X145" i="25"/>
  <c r="Y145" i="25"/>
  <c r="AA145" i="25"/>
  <c r="V146" i="25"/>
  <c r="W146" i="25"/>
  <c r="X146" i="25"/>
  <c r="Y146" i="25"/>
  <c r="AA146" i="25"/>
  <c r="V147" i="25"/>
  <c r="W147" i="25"/>
  <c r="X147" i="25"/>
  <c r="Y147" i="25"/>
  <c r="AA147" i="25"/>
  <c r="V148" i="25"/>
  <c r="W148" i="25"/>
  <c r="X148" i="25"/>
  <c r="Y148" i="25"/>
  <c r="AA148" i="25"/>
  <c r="V149" i="25"/>
  <c r="W149" i="25"/>
  <c r="X149" i="25"/>
  <c r="Y149" i="25"/>
  <c r="AA149" i="25"/>
  <c r="V150" i="25"/>
  <c r="W150" i="25"/>
  <c r="X150" i="25"/>
  <c r="Y150" i="25"/>
  <c r="AA150" i="25"/>
  <c r="V151" i="25"/>
  <c r="W151" i="25"/>
  <c r="X151" i="25"/>
  <c r="Y151" i="25"/>
  <c r="AA151" i="25"/>
  <c r="V152" i="25"/>
  <c r="W152" i="25"/>
  <c r="X152" i="25"/>
  <c r="Y152" i="25"/>
  <c r="AA152" i="25"/>
  <c r="V153" i="25"/>
  <c r="W153" i="25"/>
  <c r="X153" i="25"/>
  <c r="Y153" i="25"/>
  <c r="AA153" i="25"/>
  <c r="V154" i="25"/>
  <c r="W154" i="25"/>
  <c r="X154" i="25"/>
  <c r="Y154" i="25"/>
  <c r="AA154" i="25"/>
  <c r="V155" i="25"/>
  <c r="W155" i="25"/>
  <c r="X155" i="25"/>
  <c r="Y155" i="25"/>
  <c r="AA155" i="25"/>
  <c r="V156" i="25"/>
  <c r="W156" i="25"/>
  <c r="X156" i="25"/>
  <c r="Y156" i="25"/>
  <c r="AA156" i="25"/>
  <c r="V157" i="25"/>
  <c r="W157" i="25"/>
  <c r="X157" i="25"/>
  <c r="Y157" i="25"/>
  <c r="AA157" i="25"/>
  <c r="V158" i="25"/>
  <c r="W158" i="25"/>
  <c r="X158" i="25"/>
  <c r="Y158" i="25"/>
  <c r="AA158" i="25"/>
  <c r="V159" i="25"/>
  <c r="W159" i="25"/>
  <c r="X159" i="25"/>
  <c r="Y159" i="25"/>
  <c r="AA159" i="25"/>
  <c r="V160" i="25"/>
  <c r="W160" i="25"/>
  <c r="X160" i="25"/>
  <c r="Y160" i="25"/>
  <c r="AA160" i="25"/>
  <c r="V161" i="25"/>
  <c r="W161" i="25"/>
  <c r="X161" i="25"/>
  <c r="Y161" i="25"/>
  <c r="AA161" i="25"/>
  <c r="V162" i="25"/>
  <c r="W162" i="25"/>
  <c r="X162" i="25"/>
  <c r="Y162" i="25"/>
  <c r="AA162" i="25"/>
  <c r="V163" i="25"/>
  <c r="W163" i="25"/>
  <c r="X163" i="25"/>
  <c r="Y163" i="25"/>
  <c r="AA163" i="25"/>
  <c r="V164" i="25"/>
  <c r="W164" i="25"/>
  <c r="X164" i="25"/>
  <c r="Y164" i="25"/>
  <c r="AA164" i="25"/>
  <c r="V165" i="25"/>
  <c r="W165" i="25"/>
  <c r="X165" i="25"/>
  <c r="Y165" i="25"/>
  <c r="AA165" i="25"/>
  <c r="V166" i="25"/>
  <c r="W166" i="25"/>
  <c r="X166" i="25"/>
  <c r="Y166" i="25"/>
  <c r="AA166" i="25"/>
  <c r="V167" i="25"/>
  <c r="W167" i="25"/>
  <c r="X167" i="25"/>
  <c r="Y167" i="25"/>
  <c r="AA167" i="25"/>
  <c r="V168" i="25"/>
  <c r="W168" i="25"/>
  <c r="X168" i="25"/>
  <c r="Y168" i="25"/>
  <c r="AA168" i="25"/>
  <c r="V169" i="25"/>
  <c r="W169" i="25"/>
  <c r="X169" i="25"/>
  <c r="Y169" i="25"/>
  <c r="AA169" i="25"/>
  <c r="V170" i="25"/>
  <c r="W170" i="25"/>
  <c r="X170" i="25"/>
  <c r="Y170" i="25"/>
  <c r="AA170" i="25"/>
  <c r="V171" i="25"/>
  <c r="W171" i="25"/>
  <c r="X171" i="25"/>
  <c r="Y171" i="25"/>
  <c r="AA171" i="25"/>
  <c r="V172" i="25"/>
  <c r="W172" i="25"/>
  <c r="X172" i="25"/>
  <c r="Y172" i="25"/>
  <c r="AA172" i="25"/>
  <c r="V173" i="25"/>
  <c r="W173" i="25"/>
  <c r="X173" i="25"/>
  <c r="Y173" i="25"/>
  <c r="AA173" i="25"/>
  <c r="V174" i="25"/>
  <c r="W174" i="25"/>
  <c r="X174" i="25"/>
  <c r="Y174" i="25"/>
  <c r="AA174" i="25"/>
  <c r="V175" i="25"/>
  <c r="W175" i="25"/>
  <c r="X175" i="25"/>
  <c r="Y175" i="25"/>
  <c r="AA175" i="25"/>
  <c r="V176" i="25"/>
  <c r="W176" i="25"/>
  <c r="X176" i="25"/>
  <c r="Y176" i="25"/>
  <c r="AA176" i="25"/>
  <c r="V177" i="25"/>
  <c r="W177" i="25"/>
  <c r="X177" i="25"/>
  <c r="Y177" i="25"/>
  <c r="AA177" i="25"/>
  <c r="V178" i="25"/>
  <c r="W178" i="25"/>
  <c r="X178" i="25"/>
  <c r="Y178" i="25"/>
  <c r="AA178" i="25"/>
  <c r="V179" i="25"/>
  <c r="W179" i="25"/>
  <c r="X179" i="25"/>
  <c r="Y179" i="25"/>
  <c r="AA179" i="25"/>
  <c r="V180" i="25"/>
  <c r="W180" i="25"/>
  <c r="X180" i="25"/>
  <c r="Y180" i="25"/>
  <c r="AA180" i="25"/>
  <c r="V181" i="25"/>
  <c r="W181" i="25"/>
  <c r="X181" i="25"/>
  <c r="Y181" i="25"/>
  <c r="AA181" i="25"/>
  <c r="V182" i="25"/>
  <c r="W182" i="25"/>
  <c r="X182" i="25"/>
  <c r="Y182" i="25"/>
  <c r="AA182" i="25"/>
  <c r="V183" i="25"/>
  <c r="W183" i="25"/>
  <c r="X183" i="25"/>
  <c r="Y183" i="25"/>
  <c r="AA183" i="25"/>
  <c r="V184" i="25"/>
  <c r="W184" i="25"/>
  <c r="X184" i="25"/>
  <c r="Y184" i="25"/>
  <c r="AA184" i="25"/>
  <c r="V185" i="25"/>
  <c r="W185" i="25"/>
  <c r="X185" i="25"/>
  <c r="Y185" i="25"/>
  <c r="AA185" i="25"/>
  <c r="V186" i="25"/>
  <c r="W186" i="25"/>
  <c r="X186" i="25"/>
  <c r="Y186" i="25"/>
  <c r="AA186" i="25"/>
  <c r="V187" i="25"/>
  <c r="W187" i="25"/>
  <c r="X187" i="25"/>
  <c r="Y187" i="25"/>
  <c r="AA187" i="25"/>
  <c r="V188" i="25"/>
  <c r="W188" i="25"/>
  <c r="X188" i="25"/>
  <c r="Y188" i="25"/>
  <c r="AA188" i="25"/>
  <c r="V189" i="25"/>
  <c r="W189" i="25"/>
  <c r="X189" i="25"/>
  <c r="Y189" i="25"/>
  <c r="AA189" i="25"/>
  <c r="V190" i="25"/>
  <c r="W190" i="25"/>
  <c r="X190" i="25"/>
  <c r="Y190" i="25"/>
  <c r="AA190" i="25"/>
  <c r="V191" i="25"/>
  <c r="W191" i="25"/>
  <c r="X191" i="25"/>
  <c r="Y191" i="25"/>
  <c r="AA191" i="25"/>
  <c r="V192" i="25"/>
  <c r="W192" i="25"/>
  <c r="X192" i="25"/>
  <c r="Y192" i="25"/>
  <c r="AA192" i="25"/>
  <c r="V193" i="25"/>
  <c r="W193" i="25"/>
  <c r="X193" i="25"/>
  <c r="Y193" i="25"/>
  <c r="AA193" i="25"/>
  <c r="V194" i="25"/>
  <c r="W194" i="25"/>
  <c r="X194" i="25"/>
  <c r="Y194" i="25"/>
  <c r="AA194" i="25"/>
  <c r="V195" i="25"/>
  <c r="W195" i="25"/>
  <c r="X195" i="25"/>
  <c r="Y195" i="25"/>
  <c r="AA195" i="25"/>
  <c r="V196" i="25"/>
  <c r="W196" i="25"/>
  <c r="X196" i="25"/>
  <c r="Y196" i="25"/>
  <c r="AA196" i="25"/>
  <c r="V197" i="25"/>
  <c r="W197" i="25"/>
  <c r="X197" i="25"/>
  <c r="Y197" i="25"/>
  <c r="AA197" i="25"/>
  <c r="V198" i="25"/>
  <c r="W198" i="25"/>
  <c r="X198" i="25"/>
  <c r="Y198" i="25"/>
  <c r="AA198" i="25"/>
  <c r="V199" i="25"/>
  <c r="W199" i="25"/>
  <c r="X199" i="25"/>
  <c r="Y199" i="25"/>
  <c r="AA199" i="25"/>
  <c r="V200" i="25"/>
  <c r="W200" i="25"/>
  <c r="X200" i="25"/>
  <c r="Y200" i="25"/>
  <c r="AA200" i="25"/>
  <c r="V201" i="25"/>
  <c r="W201" i="25"/>
  <c r="X201" i="25"/>
  <c r="Y201" i="25"/>
  <c r="AA201" i="25"/>
  <c r="V202" i="25"/>
  <c r="W202" i="25"/>
  <c r="X202" i="25"/>
  <c r="Y202" i="25"/>
  <c r="AA202" i="25"/>
  <c r="V203" i="25"/>
  <c r="W203" i="25"/>
  <c r="X203" i="25"/>
  <c r="Y203" i="25"/>
  <c r="AA203" i="25"/>
  <c r="V204" i="25"/>
  <c r="W204" i="25"/>
  <c r="X204" i="25"/>
  <c r="Y204" i="25"/>
  <c r="AA204" i="25"/>
  <c r="V205" i="25"/>
  <c r="W205" i="25"/>
  <c r="X205" i="25"/>
  <c r="Y205" i="25"/>
  <c r="AA205" i="25"/>
  <c r="V206" i="25"/>
  <c r="W206" i="25"/>
  <c r="X206" i="25"/>
  <c r="Y206" i="25"/>
  <c r="AA206" i="25"/>
  <c r="V207" i="25"/>
  <c r="W207" i="25"/>
  <c r="X207" i="25"/>
  <c r="Y207" i="25"/>
  <c r="AA207" i="25"/>
  <c r="V208" i="25"/>
  <c r="W208" i="25"/>
  <c r="X208" i="25"/>
  <c r="Y208" i="25"/>
  <c r="AA208" i="25"/>
  <c r="V209" i="25"/>
  <c r="W209" i="25"/>
  <c r="X209" i="25"/>
  <c r="Y209" i="25"/>
  <c r="AA209" i="25"/>
  <c r="V210" i="25"/>
  <c r="W210" i="25"/>
  <c r="X210" i="25"/>
  <c r="Y210" i="25"/>
  <c r="AA210" i="25"/>
  <c r="V211" i="25"/>
  <c r="W211" i="25"/>
  <c r="X211" i="25"/>
  <c r="Y211" i="25"/>
  <c r="AA211" i="25"/>
  <c r="V212" i="25"/>
  <c r="W212" i="25"/>
  <c r="X212" i="25"/>
  <c r="Y212" i="25"/>
  <c r="AA212" i="25"/>
  <c r="V213" i="25"/>
  <c r="W213" i="25"/>
  <c r="X213" i="25"/>
  <c r="Y213" i="25"/>
  <c r="AA213" i="25"/>
  <c r="V214" i="25"/>
  <c r="W214" i="25"/>
  <c r="X214" i="25"/>
  <c r="Y214" i="25"/>
  <c r="AA214" i="25"/>
  <c r="V215" i="25"/>
  <c r="W215" i="25"/>
  <c r="X215" i="25"/>
  <c r="Y215" i="25"/>
  <c r="AA215" i="25"/>
  <c r="V216" i="25"/>
  <c r="W216" i="25"/>
  <c r="X216" i="25"/>
  <c r="Y216" i="25"/>
  <c r="AA216" i="25"/>
  <c r="V217" i="25"/>
  <c r="W217" i="25"/>
  <c r="X217" i="25"/>
  <c r="Y217" i="25"/>
  <c r="AA217" i="25"/>
  <c r="V218" i="25"/>
  <c r="W218" i="25"/>
  <c r="X218" i="25"/>
  <c r="Y218" i="25"/>
  <c r="AA218" i="25"/>
  <c r="V219" i="25"/>
  <c r="W219" i="25"/>
  <c r="X219" i="25"/>
  <c r="Y219" i="25"/>
  <c r="AA219" i="25"/>
  <c r="V220" i="25"/>
  <c r="W220" i="25"/>
  <c r="X220" i="25"/>
  <c r="Y220" i="25"/>
  <c r="AA220" i="25"/>
  <c r="V221" i="25"/>
  <c r="W221" i="25"/>
  <c r="X221" i="25"/>
  <c r="Y221" i="25"/>
  <c r="AA221" i="25"/>
  <c r="V222" i="25"/>
  <c r="W222" i="25"/>
  <c r="X222" i="25"/>
  <c r="Y222" i="25"/>
  <c r="AA222" i="25"/>
  <c r="V223" i="25"/>
  <c r="W223" i="25"/>
  <c r="X223" i="25"/>
  <c r="Y223" i="25"/>
  <c r="AA223" i="25"/>
  <c r="V224" i="25"/>
  <c r="W224" i="25"/>
  <c r="X224" i="25"/>
  <c r="Y224" i="25"/>
  <c r="AA224" i="25"/>
  <c r="V225" i="25"/>
  <c r="W225" i="25"/>
  <c r="X225" i="25"/>
  <c r="Y225" i="25"/>
  <c r="AA225" i="25"/>
  <c r="V226" i="25"/>
  <c r="W226" i="25"/>
  <c r="X226" i="25"/>
  <c r="Y226" i="25"/>
  <c r="AA226" i="25"/>
  <c r="V227" i="25"/>
  <c r="W227" i="25"/>
  <c r="X227" i="25"/>
  <c r="Y227" i="25"/>
  <c r="AA227" i="25"/>
  <c r="V228" i="25"/>
  <c r="W228" i="25"/>
  <c r="X228" i="25"/>
  <c r="Y228" i="25"/>
  <c r="AA228" i="25"/>
  <c r="V229" i="25"/>
  <c r="W229" i="25"/>
  <c r="X229" i="25"/>
  <c r="Y229" i="25"/>
  <c r="AA229" i="25"/>
  <c r="V230" i="25"/>
  <c r="W230" i="25"/>
  <c r="X230" i="25"/>
  <c r="Y230" i="25"/>
  <c r="AA230" i="25"/>
  <c r="V231" i="25"/>
  <c r="W231" i="25"/>
  <c r="X231" i="25"/>
  <c r="Y231" i="25"/>
  <c r="AA231" i="25"/>
  <c r="V232" i="25"/>
  <c r="W232" i="25"/>
  <c r="X232" i="25"/>
  <c r="Y232" i="25"/>
  <c r="AA232" i="25"/>
  <c r="V233" i="25"/>
  <c r="W233" i="25"/>
  <c r="X233" i="25"/>
  <c r="Y233" i="25"/>
  <c r="AA233" i="25"/>
  <c r="V234" i="25"/>
  <c r="W234" i="25"/>
  <c r="X234" i="25"/>
  <c r="Y234" i="25"/>
  <c r="AA234" i="25"/>
  <c r="V235" i="25"/>
  <c r="W235" i="25"/>
  <c r="X235" i="25"/>
  <c r="Y235" i="25"/>
  <c r="AA235" i="25"/>
  <c r="V236" i="25"/>
  <c r="W236" i="25"/>
  <c r="X236" i="25"/>
  <c r="Y236" i="25"/>
  <c r="AA236" i="25"/>
  <c r="V237" i="25"/>
  <c r="W237" i="25"/>
  <c r="X237" i="25"/>
  <c r="Y237" i="25"/>
  <c r="AA237" i="25"/>
  <c r="V238" i="25"/>
  <c r="W238" i="25"/>
  <c r="X238" i="25"/>
  <c r="Y238" i="25"/>
  <c r="AA238" i="25"/>
  <c r="V239" i="25"/>
  <c r="W239" i="25"/>
  <c r="X239" i="25"/>
  <c r="Y239" i="25"/>
  <c r="AA239" i="25"/>
  <c r="V240" i="25"/>
  <c r="W240" i="25"/>
  <c r="X240" i="25"/>
  <c r="Y240" i="25"/>
  <c r="AA240" i="25"/>
  <c r="V241" i="25"/>
  <c r="W241" i="25"/>
  <c r="X241" i="25"/>
  <c r="Y241" i="25"/>
  <c r="AA241" i="25"/>
  <c r="V242" i="25"/>
  <c r="W242" i="25"/>
  <c r="X242" i="25"/>
  <c r="Y242" i="25"/>
  <c r="AA242" i="25"/>
  <c r="V243" i="25"/>
  <c r="W243" i="25"/>
  <c r="X243" i="25"/>
  <c r="Y243" i="25"/>
  <c r="AA243" i="25"/>
  <c r="V244" i="25"/>
  <c r="W244" i="25"/>
  <c r="X244" i="25"/>
  <c r="Y244" i="25"/>
  <c r="AA244" i="25"/>
  <c r="V245" i="25"/>
  <c r="W245" i="25"/>
  <c r="X245" i="25"/>
  <c r="Y245" i="25"/>
  <c r="AA245" i="25"/>
  <c r="V246" i="25"/>
  <c r="W246" i="25"/>
  <c r="X246" i="25"/>
  <c r="Y246" i="25"/>
  <c r="AA246" i="25"/>
  <c r="V247" i="25"/>
  <c r="W247" i="25"/>
  <c r="X247" i="25"/>
  <c r="Y247" i="25"/>
  <c r="AA247" i="25"/>
  <c r="V248" i="25"/>
  <c r="W248" i="25"/>
  <c r="X248" i="25"/>
  <c r="Y248" i="25"/>
  <c r="AA248" i="25"/>
  <c r="V249" i="25"/>
  <c r="W249" i="25"/>
  <c r="X249" i="25"/>
  <c r="Y249" i="25"/>
  <c r="AA249" i="25"/>
  <c r="V250" i="25"/>
  <c r="W250" i="25"/>
  <c r="X250" i="25"/>
  <c r="Y250" i="25"/>
  <c r="AA250" i="25"/>
  <c r="V251" i="25"/>
  <c r="W251" i="25"/>
  <c r="X251" i="25"/>
  <c r="Y251" i="25"/>
  <c r="AA251" i="25"/>
  <c r="V252" i="25"/>
  <c r="W252" i="25"/>
  <c r="X252" i="25"/>
  <c r="Y252" i="25"/>
  <c r="AA252" i="25"/>
  <c r="V253" i="25"/>
  <c r="W253" i="25"/>
  <c r="X253" i="25"/>
  <c r="Y253" i="25"/>
  <c r="AA253" i="25"/>
  <c r="V254" i="25"/>
  <c r="W254" i="25"/>
  <c r="X254" i="25"/>
  <c r="Y254" i="25"/>
  <c r="AA254" i="25"/>
  <c r="V255" i="25"/>
  <c r="W255" i="25"/>
  <c r="X255" i="25"/>
  <c r="Y255" i="25"/>
  <c r="AA255" i="25"/>
  <c r="V256" i="25"/>
  <c r="W256" i="25"/>
  <c r="X256" i="25"/>
  <c r="Y256" i="25"/>
  <c r="AA256" i="25"/>
  <c r="V257" i="25"/>
  <c r="W257" i="25"/>
  <c r="X257" i="25"/>
  <c r="Y257" i="25"/>
  <c r="AA257" i="25"/>
  <c r="V258" i="25"/>
  <c r="W258" i="25"/>
  <c r="X258" i="25"/>
  <c r="Y258" i="25"/>
  <c r="AA258" i="25"/>
  <c r="V259" i="25"/>
  <c r="W259" i="25"/>
  <c r="X259" i="25"/>
  <c r="Y259" i="25"/>
  <c r="AA259" i="25"/>
  <c r="V260" i="25"/>
  <c r="W260" i="25"/>
  <c r="X260" i="25"/>
  <c r="Y260" i="25"/>
  <c r="AA260" i="25"/>
  <c r="V261" i="25"/>
  <c r="W261" i="25"/>
  <c r="X261" i="25"/>
  <c r="Y261" i="25"/>
  <c r="AA261" i="25"/>
  <c r="V262" i="25"/>
  <c r="W262" i="25"/>
  <c r="X262" i="25"/>
  <c r="Y262" i="25"/>
  <c r="AA262" i="25"/>
  <c r="V263" i="25"/>
  <c r="W263" i="25"/>
  <c r="X263" i="25"/>
  <c r="Y263" i="25"/>
  <c r="AA263" i="25"/>
  <c r="V264" i="25"/>
  <c r="W264" i="25"/>
  <c r="X264" i="25"/>
  <c r="Y264" i="25"/>
  <c r="AA264" i="25"/>
  <c r="V265" i="25"/>
  <c r="W265" i="25"/>
  <c r="X265" i="25"/>
  <c r="Y265" i="25"/>
  <c r="AA265" i="25"/>
  <c r="V266" i="25"/>
  <c r="W266" i="25"/>
  <c r="X266" i="25"/>
  <c r="Y266" i="25"/>
  <c r="AA266" i="25"/>
  <c r="V267" i="25"/>
  <c r="W267" i="25"/>
  <c r="X267" i="25"/>
  <c r="Y267" i="25"/>
  <c r="AA267" i="25"/>
  <c r="V268" i="25"/>
  <c r="W268" i="25"/>
  <c r="X268" i="25"/>
  <c r="Y268" i="25"/>
  <c r="AA268" i="25"/>
  <c r="V269" i="25"/>
  <c r="W269" i="25"/>
  <c r="X269" i="25"/>
  <c r="Y269" i="25"/>
  <c r="AA269" i="25"/>
  <c r="V270" i="25"/>
  <c r="W270" i="25"/>
  <c r="X270" i="25"/>
  <c r="Y270" i="25"/>
  <c r="AA270" i="25"/>
  <c r="V271" i="25"/>
  <c r="W271" i="25"/>
  <c r="X271" i="25"/>
  <c r="Y271" i="25"/>
  <c r="AA271" i="25"/>
  <c r="V272" i="25"/>
  <c r="W272" i="25"/>
  <c r="X272" i="25"/>
  <c r="Y272" i="25"/>
  <c r="AA272" i="25"/>
  <c r="V273" i="25"/>
  <c r="W273" i="25"/>
  <c r="X273" i="25"/>
  <c r="Y273" i="25"/>
  <c r="AA273" i="25"/>
  <c r="V274" i="25"/>
  <c r="W274" i="25"/>
  <c r="X274" i="25"/>
  <c r="Y274" i="25"/>
  <c r="AA274" i="25"/>
  <c r="V275" i="25"/>
  <c r="W275" i="25"/>
  <c r="X275" i="25"/>
  <c r="Y275" i="25"/>
  <c r="AA275" i="25"/>
  <c r="V276" i="25"/>
  <c r="W276" i="25"/>
  <c r="X276" i="25"/>
  <c r="Y276" i="25"/>
  <c r="AA276" i="25"/>
  <c r="V277" i="25"/>
  <c r="W277" i="25"/>
  <c r="X277" i="25"/>
  <c r="Y277" i="25"/>
  <c r="AA277" i="25"/>
  <c r="V278" i="25"/>
  <c r="W278" i="25"/>
  <c r="X278" i="25"/>
  <c r="Y278" i="25"/>
  <c r="AA278" i="25"/>
  <c r="V279" i="25"/>
  <c r="W279" i="25"/>
  <c r="X279" i="25"/>
  <c r="Y279" i="25"/>
  <c r="AA279" i="25"/>
  <c r="V280" i="25"/>
  <c r="W280" i="25"/>
  <c r="X280" i="25"/>
  <c r="Y280" i="25"/>
  <c r="AA280" i="25"/>
  <c r="V281" i="25"/>
  <c r="W281" i="25"/>
  <c r="X281" i="25"/>
  <c r="Y281" i="25"/>
  <c r="AA281" i="25"/>
  <c r="V282" i="25"/>
  <c r="W282" i="25"/>
  <c r="X282" i="25"/>
  <c r="Y282" i="25"/>
  <c r="AA282" i="25"/>
  <c r="V283" i="25"/>
  <c r="W283" i="25"/>
  <c r="X283" i="25"/>
  <c r="Y283" i="25"/>
  <c r="AA283" i="25"/>
  <c r="V284" i="25"/>
  <c r="W284" i="25"/>
  <c r="X284" i="25"/>
  <c r="Y284" i="25"/>
  <c r="AA284" i="25"/>
  <c r="V285" i="25"/>
  <c r="W285" i="25"/>
  <c r="X285" i="25"/>
  <c r="Y285" i="25"/>
  <c r="AA285" i="25"/>
  <c r="V286" i="25"/>
  <c r="W286" i="25"/>
  <c r="X286" i="25"/>
  <c r="Y286" i="25"/>
  <c r="AA286" i="25"/>
  <c r="V287" i="25"/>
  <c r="W287" i="25"/>
  <c r="X287" i="25"/>
  <c r="Y287" i="25"/>
  <c r="AA287" i="25"/>
  <c r="V288" i="25"/>
  <c r="W288" i="25"/>
  <c r="X288" i="25"/>
  <c r="Y288" i="25"/>
  <c r="AA288" i="25"/>
  <c r="V289" i="25"/>
  <c r="W289" i="25"/>
  <c r="X289" i="25"/>
  <c r="Y289" i="25"/>
  <c r="AA289" i="25"/>
  <c r="V290" i="25"/>
  <c r="W290" i="25"/>
  <c r="X290" i="25"/>
  <c r="Y290" i="25"/>
  <c r="AA290" i="25"/>
  <c r="V291" i="25"/>
  <c r="W291" i="25"/>
  <c r="X291" i="25"/>
  <c r="Y291" i="25"/>
  <c r="AA291" i="25"/>
  <c r="V292" i="25"/>
  <c r="W292" i="25"/>
  <c r="X292" i="25"/>
  <c r="Y292" i="25"/>
  <c r="AA292" i="25"/>
  <c r="V293" i="25"/>
  <c r="W293" i="25"/>
  <c r="X293" i="25"/>
  <c r="Y293" i="25"/>
  <c r="AA293" i="25"/>
  <c r="V294" i="25"/>
  <c r="W294" i="25"/>
  <c r="X294" i="25"/>
  <c r="Y294" i="25"/>
  <c r="AA294" i="25"/>
  <c r="V295" i="25"/>
  <c r="W295" i="25"/>
  <c r="X295" i="25"/>
  <c r="Y295" i="25"/>
  <c r="AA295" i="25"/>
  <c r="V296" i="25"/>
  <c r="W296" i="25"/>
  <c r="X296" i="25"/>
  <c r="Y296" i="25"/>
  <c r="AA296" i="25"/>
  <c r="V297" i="25"/>
  <c r="W297" i="25"/>
  <c r="X297" i="25"/>
  <c r="Y297" i="25"/>
  <c r="AA297" i="25"/>
  <c r="V298" i="25"/>
  <c r="W298" i="25"/>
  <c r="X298" i="25"/>
  <c r="Y298" i="25"/>
  <c r="AA298" i="25"/>
  <c r="V299" i="25"/>
  <c r="W299" i="25"/>
  <c r="X299" i="25"/>
  <c r="Y299" i="25"/>
  <c r="AA299" i="25"/>
  <c r="V300" i="25"/>
  <c r="W300" i="25"/>
  <c r="X300" i="25"/>
  <c r="Y300" i="25"/>
  <c r="AA300" i="25"/>
  <c r="V301" i="25"/>
  <c r="W301" i="25"/>
  <c r="X301" i="25"/>
  <c r="Y301" i="25"/>
  <c r="AA301" i="25"/>
  <c r="V302" i="25"/>
  <c r="W302" i="25"/>
  <c r="X302" i="25"/>
  <c r="Y302" i="25"/>
  <c r="AA302" i="25"/>
  <c r="V303" i="25"/>
  <c r="W303" i="25"/>
  <c r="X303" i="25"/>
  <c r="Y303" i="25"/>
  <c r="AA303" i="25"/>
  <c r="V304" i="25"/>
  <c r="W304" i="25"/>
  <c r="X304" i="25"/>
  <c r="Y304" i="25"/>
  <c r="AA304" i="25"/>
  <c r="V305" i="25"/>
  <c r="W305" i="25"/>
  <c r="X305" i="25"/>
  <c r="Y305" i="25"/>
  <c r="AA305" i="25"/>
  <c r="V306" i="25"/>
  <c r="W306" i="25"/>
  <c r="X306" i="25"/>
  <c r="Y306" i="25"/>
  <c r="AA306" i="25"/>
  <c r="V307" i="25"/>
  <c r="W307" i="25"/>
  <c r="X307" i="25"/>
  <c r="Y307" i="25"/>
  <c r="AA307" i="25"/>
  <c r="V308" i="25"/>
  <c r="W308" i="25"/>
  <c r="X308" i="25"/>
  <c r="Y308" i="25"/>
  <c r="AA308" i="25"/>
  <c r="V309" i="25"/>
  <c r="W309" i="25"/>
  <c r="X309" i="25"/>
  <c r="Y309" i="25"/>
  <c r="AA309" i="25"/>
  <c r="V310" i="25"/>
  <c r="W310" i="25"/>
  <c r="X310" i="25"/>
  <c r="Y310" i="25"/>
  <c r="AA310" i="25"/>
  <c r="V311" i="25"/>
  <c r="W311" i="25"/>
  <c r="X311" i="25"/>
  <c r="Y311" i="25"/>
  <c r="AA311" i="25"/>
  <c r="V312" i="25"/>
  <c r="W312" i="25"/>
  <c r="X312" i="25"/>
  <c r="Y312" i="25"/>
  <c r="AA312" i="25"/>
  <c r="V313" i="25"/>
  <c r="W313" i="25"/>
  <c r="X313" i="25"/>
  <c r="Y313" i="25"/>
  <c r="AA313" i="25"/>
  <c r="V314" i="25"/>
  <c r="W314" i="25"/>
  <c r="X314" i="25"/>
  <c r="Y314" i="25"/>
  <c r="AA314" i="25"/>
  <c r="V315" i="25"/>
  <c r="W315" i="25"/>
  <c r="X315" i="25"/>
  <c r="Y315" i="25"/>
  <c r="AA315" i="25"/>
  <c r="V316" i="25"/>
  <c r="W316" i="25"/>
  <c r="X316" i="25"/>
  <c r="Y316" i="25"/>
  <c r="AA316" i="25"/>
  <c r="V317" i="25"/>
  <c r="W317" i="25"/>
  <c r="X317" i="25"/>
  <c r="Y317" i="25"/>
  <c r="AA317" i="25"/>
  <c r="V318" i="25"/>
  <c r="W318" i="25"/>
  <c r="X318" i="25"/>
  <c r="Y318" i="25"/>
  <c r="AA318" i="25"/>
  <c r="V319" i="25"/>
  <c r="W319" i="25"/>
  <c r="X319" i="25"/>
  <c r="Y319" i="25"/>
  <c r="AA319" i="25"/>
  <c r="V320" i="25"/>
  <c r="W320" i="25"/>
  <c r="X320" i="25"/>
  <c r="Y320" i="25"/>
  <c r="AA320" i="25"/>
  <c r="V321" i="25"/>
  <c r="W321" i="25"/>
  <c r="X321" i="25"/>
  <c r="Y321" i="25"/>
  <c r="AA321" i="25"/>
  <c r="V322" i="25"/>
  <c r="W322" i="25"/>
  <c r="X322" i="25"/>
  <c r="Y322" i="25"/>
  <c r="AA322" i="25"/>
  <c r="V323" i="25"/>
  <c r="W323" i="25"/>
  <c r="X323" i="25"/>
  <c r="Y323" i="25"/>
  <c r="AA323" i="25"/>
  <c r="V324" i="25"/>
  <c r="W324" i="25"/>
  <c r="X324" i="25"/>
  <c r="Y324" i="25"/>
  <c r="AA324" i="25"/>
  <c r="V325" i="25"/>
  <c r="W325" i="25"/>
  <c r="X325" i="25"/>
  <c r="Y325" i="25"/>
  <c r="AA325" i="25"/>
  <c r="V326" i="25"/>
  <c r="W326" i="25"/>
  <c r="X326" i="25"/>
  <c r="Y326" i="25"/>
  <c r="AA326" i="25"/>
  <c r="V327" i="25"/>
  <c r="W327" i="25"/>
  <c r="X327" i="25"/>
  <c r="Y327" i="25"/>
  <c r="AA327" i="25"/>
  <c r="V328" i="25"/>
  <c r="W328" i="25"/>
  <c r="X328" i="25"/>
  <c r="Y328" i="25"/>
  <c r="AA328" i="25"/>
  <c r="V329" i="25"/>
  <c r="W329" i="25"/>
  <c r="X329" i="25"/>
  <c r="Y329" i="25"/>
  <c r="AA329" i="25"/>
  <c r="V330" i="25"/>
  <c r="W330" i="25"/>
  <c r="X330" i="25"/>
  <c r="Y330" i="25"/>
  <c r="AA330" i="25"/>
  <c r="V331" i="25"/>
  <c r="W331" i="25"/>
  <c r="X331" i="25"/>
  <c r="Y331" i="25"/>
  <c r="AA331" i="25"/>
  <c r="V332" i="25"/>
  <c r="W332" i="25"/>
  <c r="X332" i="25"/>
  <c r="Y332" i="25"/>
  <c r="AA332" i="25"/>
  <c r="V333" i="25"/>
  <c r="W333" i="25"/>
  <c r="X333" i="25"/>
  <c r="Y333" i="25"/>
  <c r="AA333" i="25"/>
  <c r="V334" i="25"/>
  <c r="W334" i="25"/>
  <c r="X334" i="25"/>
  <c r="Y334" i="25"/>
  <c r="AA334" i="25"/>
  <c r="V335" i="25"/>
  <c r="W335" i="25"/>
  <c r="X335" i="25"/>
  <c r="Y335" i="25"/>
  <c r="AA335" i="25"/>
  <c r="V336" i="25"/>
  <c r="W336" i="25"/>
  <c r="X336" i="25"/>
  <c r="Y336" i="25"/>
  <c r="AA336" i="25"/>
  <c r="V337" i="25"/>
  <c r="W337" i="25"/>
  <c r="X337" i="25"/>
  <c r="Y337" i="25"/>
  <c r="AA337" i="25"/>
  <c r="V338" i="25"/>
  <c r="W338" i="25"/>
  <c r="X338" i="25"/>
  <c r="Y338" i="25"/>
  <c r="AA338" i="25"/>
  <c r="V339" i="25"/>
  <c r="W339" i="25"/>
  <c r="X339" i="25"/>
  <c r="Y339" i="25"/>
  <c r="AA339" i="25"/>
  <c r="V340" i="25"/>
  <c r="W340" i="25"/>
  <c r="X340" i="25"/>
  <c r="Y340" i="25"/>
  <c r="AA340" i="25"/>
  <c r="V341" i="25"/>
  <c r="W341" i="25"/>
  <c r="X341" i="25"/>
  <c r="Y341" i="25"/>
  <c r="AA341" i="25"/>
  <c r="V342" i="25"/>
  <c r="W342" i="25"/>
  <c r="X342" i="25"/>
  <c r="Y342" i="25"/>
  <c r="AA342" i="25"/>
  <c r="V343" i="25"/>
  <c r="W343" i="25"/>
  <c r="X343" i="25"/>
  <c r="Y343" i="25"/>
  <c r="AA343" i="25"/>
  <c r="V344" i="25"/>
  <c r="W344" i="25"/>
  <c r="X344" i="25"/>
  <c r="Y344" i="25"/>
  <c r="AA344" i="25"/>
  <c r="V345" i="25"/>
  <c r="W345" i="25"/>
  <c r="X345" i="25"/>
  <c r="Y345" i="25"/>
  <c r="AA345" i="25"/>
  <c r="V346" i="25"/>
  <c r="W346" i="25"/>
  <c r="X346" i="25"/>
  <c r="Y346" i="25"/>
  <c r="AA346" i="25"/>
  <c r="V347" i="25"/>
  <c r="W347" i="25"/>
  <c r="X347" i="25"/>
  <c r="Y347" i="25"/>
  <c r="AA347" i="25"/>
  <c r="V348" i="25"/>
  <c r="W348" i="25"/>
  <c r="Z348" i="25" s="1"/>
  <c r="X348" i="25"/>
  <c r="Y348" i="25"/>
  <c r="AA348" i="25"/>
  <c r="V349" i="25"/>
  <c r="W349" i="25"/>
  <c r="X349" i="25"/>
  <c r="Y349" i="25"/>
  <c r="AA349" i="25"/>
  <c r="V350" i="25"/>
  <c r="W350" i="25"/>
  <c r="X350" i="25"/>
  <c r="Y350" i="25"/>
  <c r="AA350" i="25"/>
  <c r="V351" i="25"/>
  <c r="W351" i="25"/>
  <c r="X351" i="25"/>
  <c r="Y351" i="25"/>
  <c r="AA351" i="25"/>
  <c r="V352" i="25"/>
  <c r="W352" i="25"/>
  <c r="X352" i="25"/>
  <c r="Y352" i="25"/>
  <c r="AA352" i="25"/>
  <c r="V353" i="25"/>
  <c r="W353" i="25"/>
  <c r="X353" i="25"/>
  <c r="Y353" i="25"/>
  <c r="AA353" i="25"/>
  <c r="V354" i="25"/>
  <c r="W354" i="25"/>
  <c r="X354" i="25"/>
  <c r="Y354" i="25"/>
  <c r="AA354" i="25"/>
  <c r="V355" i="25"/>
  <c r="W355" i="25"/>
  <c r="X355" i="25"/>
  <c r="Y355" i="25"/>
  <c r="AA355" i="25"/>
  <c r="V356" i="25"/>
  <c r="W356" i="25"/>
  <c r="X356" i="25"/>
  <c r="Y356" i="25"/>
  <c r="AA356" i="25"/>
  <c r="V357" i="25"/>
  <c r="W357" i="25"/>
  <c r="X357" i="25"/>
  <c r="Y357" i="25"/>
  <c r="AA357" i="25"/>
  <c r="V358" i="25"/>
  <c r="W358" i="25"/>
  <c r="X358" i="25"/>
  <c r="Y358" i="25"/>
  <c r="AA358" i="25"/>
  <c r="V359" i="25"/>
  <c r="W359" i="25"/>
  <c r="X359" i="25"/>
  <c r="Y359" i="25"/>
  <c r="AA359" i="25"/>
  <c r="V360" i="25"/>
  <c r="W360" i="25"/>
  <c r="X360" i="25"/>
  <c r="Y360" i="25"/>
  <c r="AA360" i="25"/>
  <c r="V361" i="25"/>
  <c r="W361" i="25"/>
  <c r="X361" i="25"/>
  <c r="Y361" i="25"/>
  <c r="AA361" i="25"/>
  <c r="V362" i="25"/>
  <c r="W362" i="25"/>
  <c r="X362" i="25"/>
  <c r="Y362" i="25"/>
  <c r="AA362" i="25"/>
  <c r="V363" i="25"/>
  <c r="W363" i="25"/>
  <c r="X363" i="25"/>
  <c r="Y363" i="25"/>
  <c r="AA363" i="25"/>
  <c r="V364" i="25"/>
  <c r="W364" i="25"/>
  <c r="X364" i="25"/>
  <c r="Y364" i="25"/>
  <c r="AA364" i="25"/>
  <c r="V365" i="25"/>
  <c r="W365" i="25"/>
  <c r="X365" i="25"/>
  <c r="Y365" i="25"/>
  <c r="AA365" i="25"/>
  <c r="V366" i="25"/>
  <c r="W366" i="25"/>
  <c r="X366" i="25"/>
  <c r="Y366" i="25"/>
  <c r="AA366" i="25"/>
  <c r="V367" i="25"/>
  <c r="W367" i="25"/>
  <c r="X367" i="25"/>
  <c r="Y367" i="25"/>
  <c r="AA367" i="25"/>
  <c r="V368" i="25"/>
  <c r="W368" i="25"/>
  <c r="X368" i="25"/>
  <c r="Y368" i="25"/>
  <c r="AA368" i="25"/>
  <c r="V369" i="25"/>
  <c r="W369" i="25"/>
  <c r="X369" i="25"/>
  <c r="Y369" i="25"/>
  <c r="AA369" i="25"/>
  <c r="V370" i="25"/>
  <c r="W370" i="25"/>
  <c r="X370" i="25"/>
  <c r="Y370" i="25"/>
  <c r="AA370" i="25"/>
  <c r="V371" i="25"/>
  <c r="W371" i="25"/>
  <c r="X371" i="25"/>
  <c r="Y371" i="25"/>
  <c r="AA371" i="25"/>
  <c r="V372" i="25"/>
  <c r="W372" i="25"/>
  <c r="X372" i="25"/>
  <c r="Y372" i="25"/>
  <c r="AA372" i="25"/>
  <c r="V373" i="25"/>
  <c r="W373" i="25"/>
  <c r="X373" i="25"/>
  <c r="Y373" i="25"/>
  <c r="AA373" i="25"/>
  <c r="V374" i="25"/>
  <c r="W374" i="25"/>
  <c r="X374" i="25"/>
  <c r="Y374" i="25"/>
  <c r="AA374" i="25"/>
  <c r="V375" i="25"/>
  <c r="W375" i="25"/>
  <c r="X375" i="25"/>
  <c r="Y375" i="25"/>
  <c r="AA375" i="25"/>
  <c r="V376" i="25"/>
  <c r="W376" i="25"/>
  <c r="X376" i="25"/>
  <c r="Y376" i="25"/>
  <c r="AA376" i="25"/>
  <c r="V377" i="25"/>
  <c r="W377" i="25"/>
  <c r="X377" i="25"/>
  <c r="Y377" i="25"/>
  <c r="AA377" i="25"/>
  <c r="V378" i="25"/>
  <c r="W378" i="25"/>
  <c r="X378" i="25"/>
  <c r="Y378" i="25"/>
  <c r="AA378" i="25"/>
  <c r="V379" i="25"/>
  <c r="W379" i="25"/>
  <c r="X379" i="25"/>
  <c r="Y379" i="25"/>
  <c r="AA379" i="25"/>
  <c r="V380" i="25"/>
  <c r="W380" i="25"/>
  <c r="X380" i="25"/>
  <c r="Y380" i="25"/>
  <c r="AA380" i="25"/>
  <c r="V381" i="25"/>
  <c r="W381" i="25"/>
  <c r="X381" i="25"/>
  <c r="Y381" i="25"/>
  <c r="AA381" i="25"/>
  <c r="V382" i="25"/>
  <c r="W382" i="25"/>
  <c r="X382" i="25"/>
  <c r="Y382" i="25"/>
  <c r="AA382" i="25"/>
  <c r="V383" i="25"/>
  <c r="W383" i="25"/>
  <c r="X383" i="25"/>
  <c r="Y383" i="25"/>
  <c r="AA383" i="25"/>
  <c r="V384" i="25"/>
  <c r="W384" i="25"/>
  <c r="X384" i="25"/>
  <c r="Y384" i="25"/>
  <c r="AA384" i="25"/>
  <c r="V385" i="25"/>
  <c r="W385" i="25"/>
  <c r="X385" i="25"/>
  <c r="Y385" i="25"/>
  <c r="AA385" i="25"/>
  <c r="V386" i="25"/>
  <c r="W386" i="25"/>
  <c r="X386" i="25"/>
  <c r="Y386" i="25"/>
  <c r="AA386" i="25"/>
  <c r="V387" i="25"/>
  <c r="W387" i="25"/>
  <c r="X387" i="25"/>
  <c r="Y387" i="25"/>
  <c r="AA387" i="25"/>
  <c r="V388" i="25"/>
  <c r="W388" i="25"/>
  <c r="X388" i="25"/>
  <c r="Y388" i="25"/>
  <c r="AA388" i="25"/>
  <c r="V389" i="25"/>
  <c r="W389" i="25"/>
  <c r="X389" i="25"/>
  <c r="Y389" i="25"/>
  <c r="AA389" i="25"/>
  <c r="V390" i="25"/>
  <c r="W390" i="25"/>
  <c r="X390" i="25"/>
  <c r="Y390" i="25"/>
  <c r="AA390" i="25"/>
  <c r="V391" i="25"/>
  <c r="W391" i="25"/>
  <c r="X391" i="25"/>
  <c r="Y391" i="25"/>
  <c r="AA391" i="25"/>
  <c r="V392" i="25"/>
  <c r="W392" i="25"/>
  <c r="X392" i="25"/>
  <c r="Y392" i="25"/>
  <c r="AA392" i="25"/>
  <c r="V393" i="25"/>
  <c r="W393" i="25"/>
  <c r="X393" i="25"/>
  <c r="Y393" i="25"/>
  <c r="AA393" i="25"/>
  <c r="V394" i="25"/>
  <c r="W394" i="25"/>
  <c r="X394" i="25"/>
  <c r="Y394" i="25"/>
  <c r="AA394" i="25"/>
  <c r="V395" i="25"/>
  <c r="W395" i="25"/>
  <c r="X395" i="25"/>
  <c r="Y395" i="25"/>
  <c r="AA395" i="25"/>
  <c r="V396" i="25"/>
  <c r="W396" i="25"/>
  <c r="X396" i="25"/>
  <c r="Y396" i="25"/>
  <c r="AA396" i="25"/>
  <c r="V397" i="25"/>
  <c r="W397" i="25"/>
  <c r="X397" i="25"/>
  <c r="Y397" i="25"/>
  <c r="AA397" i="25"/>
  <c r="V398" i="25"/>
  <c r="W398" i="25"/>
  <c r="X398" i="25"/>
  <c r="Y398" i="25"/>
  <c r="AA398" i="25"/>
  <c r="V399" i="25"/>
  <c r="W399" i="25"/>
  <c r="X399" i="25"/>
  <c r="Y399" i="25"/>
  <c r="AA399" i="25"/>
  <c r="V400" i="25"/>
  <c r="W400" i="25"/>
  <c r="X400" i="25"/>
  <c r="Y400" i="25"/>
  <c r="AA400" i="25"/>
  <c r="V401" i="25"/>
  <c r="W401" i="25"/>
  <c r="X401" i="25"/>
  <c r="Y401" i="25"/>
  <c r="AA401" i="25"/>
  <c r="V402" i="25"/>
  <c r="W402" i="25"/>
  <c r="X402" i="25"/>
  <c r="Y402" i="25"/>
  <c r="AA402" i="25"/>
  <c r="V403" i="25"/>
  <c r="W403" i="25"/>
  <c r="X403" i="25"/>
  <c r="Y403" i="25"/>
  <c r="AA403" i="25"/>
  <c r="V404" i="25"/>
  <c r="W404" i="25"/>
  <c r="X404" i="25"/>
  <c r="Y404" i="25"/>
  <c r="AA404" i="25"/>
  <c r="V405" i="25"/>
  <c r="W405" i="25"/>
  <c r="X405" i="25"/>
  <c r="Y405" i="25"/>
  <c r="AA405" i="25"/>
  <c r="V406" i="25"/>
  <c r="W406" i="25"/>
  <c r="X406" i="25"/>
  <c r="Y406" i="25"/>
  <c r="AA406" i="25"/>
  <c r="V407" i="25"/>
  <c r="W407" i="25"/>
  <c r="X407" i="25"/>
  <c r="Y407" i="25"/>
  <c r="AA407" i="25"/>
  <c r="V408" i="25"/>
  <c r="W408" i="25"/>
  <c r="X408" i="25"/>
  <c r="Y408" i="25"/>
  <c r="AA408" i="25"/>
  <c r="V409" i="25"/>
  <c r="W409" i="25"/>
  <c r="X409" i="25"/>
  <c r="Y409" i="25"/>
  <c r="AA409" i="25"/>
  <c r="V410" i="25"/>
  <c r="W410" i="25"/>
  <c r="X410" i="25"/>
  <c r="Y410" i="25"/>
  <c r="AA410" i="25"/>
  <c r="V411" i="25"/>
  <c r="W411" i="25"/>
  <c r="X411" i="25"/>
  <c r="Y411" i="25"/>
  <c r="AA411" i="25"/>
  <c r="V412" i="25"/>
  <c r="W412" i="25"/>
  <c r="X412" i="25"/>
  <c r="Y412" i="25"/>
  <c r="AA412" i="25"/>
  <c r="V413" i="25"/>
  <c r="W413" i="25"/>
  <c r="X413" i="25"/>
  <c r="Y413" i="25"/>
  <c r="AA413" i="25"/>
  <c r="V414" i="25"/>
  <c r="W414" i="25"/>
  <c r="X414" i="25"/>
  <c r="Y414" i="25"/>
  <c r="AA414" i="25"/>
  <c r="V415" i="25"/>
  <c r="W415" i="25"/>
  <c r="X415" i="25"/>
  <c r="Y415" i="25"/>
  <c r="AA415" i="25"/>
  <c r="V416" i="25"/>
  <c r="W416" i="25"/>
  <c r="X416" i="25"/>
  <c r="Y416" i="25"/>
  <c r="AA416" i="25"/>
  <c r="V417" i="25"/>
  <c r="W417" i="25"/>
  <c r="X417" i="25"/>
  <c r="Y417" i="25"/>
  <c r="AA417" i="25"/>
  <c r="V418" i="25"/>
  <c r="W418" i="25"/>
  <c r="X418" i="25"/>
  <c r="Y418" i="25"/>
  <c r="AA418" i="25"/>
  <c r="V419" i="25"/>
  <c r="W419" i="25"/>
  <c r="X419" i="25"/>
  <c r="Y419" i="25"/>
  <c r="AA419" i="25"/>
  <c r="V420" i="25"/>
  <c r="W420" i="25"/>
  <c r="X420" i="25"/>
  <c r="Y420" i="25"/>
  <c r="AA420" i="25"/>
  <c r="V421" i="25"/>
  <c r="W421" i="25"/>
  <c r="X421" i="25"/>
  <c r="Y421" i="25"/>
  <c r="AA421" i="25"/>
  <c r="V422" i="25"/>
  <c r="W422" i="25"/>
  <c r="X422" i="25"/>
  <c r="Y422" i="25"/>
  <c r="AA422" i="25"/>
  <c r="V423" i="25"/>
  <c r="W423" i="25"/>
  <c r="X423" i="25"/>
  <c r="Y423" i="25"/>
  <c r="AA423" i="25"/>
  <c r="V424" i="25"/>
  <c r="W424" i="25"/>
  <c r="X424" i="25"/>
  <c r="Y424" i="25"/>
  <c r="AA424" i="25"/>
  <c r="V425" i="25"/>
  <c r="W425" i="25"/>
  <c r="X425" i="25"/>
  <c r="Y425" i="25"/>
  <c r="AA425" i="25"/>
  <c r="V426" i="25"/>
  <c r="W426" i="25"/>
  <c r="X426" i="25"/>
  <c r="Y426" i="25"/>
  <c r="AA426" i="25"/>
  <c r="V427" i="25"/>
  <c r="W427" i="25"/>
  <c r="X427" i="25"/>
  <c r="Y427" i="25"/>
  <c r="AA427" i="25"/>
  <c r="V428" i="25"/>
  <c r="W428" i="25"/>
  <c r="X428" i="25"/>
  <c r="Y428" i="25"/>
  <c r="AA428" i="25"/>
  <c r="V429" i="25"/>
  <c r="W429" i="25"/>
  <c r="X429" i="25"/>
  <c r="Y429" i="25"/>
  <c r="AA429" i="25"/>
  <c r="V430" i="25"/>
  <c r="W430" i="25"/>
  <c r="X430" i="25"/>
  <c r="Y430" i="25"/>
  <c r="AA430" i="25"/>
  <c r="V431" i="25"/>
  <c r="W431" i="25"/>
  <c r="X431" i="25"/>
  <c r="Y431" i="25"/>
  <c r="AA431" i="25"/>
  <c r="V432" i="25"/>
  <c r="W432" i="25"/>
  <c r="X432" i="25"/>
  <c r="Y432" i="25"/>
  <c r="AA432" i="25"/>
  <c r="V433" i="25"/>
  <c r="W433" i="25"/>
  <c r="X433" i="25"/>
  <c r="Y433" i="25"/>
  <c r="AA433" i="25"/>
  <c r="V434" i="25"/>
  <c r="W434" i="25"/>
  <c r="X434" i="25"/>
  <c r="Y434" i="25"/>
  <c r="AA434" i="25"/>
  <c r="V435" i="25"/>
  <c r="W435" i="25"/>
  <c r="X435" i="25"/>
  <c r="Y435" i="25"/>
  <c r="AA435" i="25"/>
  <c r="V436" i="25"/>
  <c r="W436" i="25"/>
  <c r="X436" i="25"/>
  <c r="Y436" i="25"/>
  <c r="AA436" i="25"/>
  <c r="V437" i="25"/>
  <c r="W437" i="25"/>
  <c r="X437" i="25"/>
  <c r="Y437" i="25"/>
  <c r="AA437" i="25"/>
  <c r="V438" i="25"/>
  <c r="W438" i="25"/>
  <c r="X438" i="25"/>
  <c r="Y438" i="25"/>
  <c r="AA438" i="25"/>
  <c r="V439" i="25"/>
  <c r="W439" i="25"/>
  <c r="X439" i="25"/>
  <c r="Y439" i="25"/>
  <c r="AA439" i="25"/>
  <c r="V440" i="25"/>
  <c r="W440" i="25"/>
  <c r="X440" i="25"/>
  <c r="Y440" i="25"/>
  <c r="AA440" i="25"/>
  <c r="V441" i="25"/>
  <c r="W441" i="25"/>
  <c r="X441" i="25"/>
  <c r="Y441" i="25"/>
  <c r="AA441" i="25"/>
  <c r="V442" i="25"/>
  <c r="W442" i="25"/>
  <c r="X442" i="25"/>
  <c r="Y442" i="25"/>
  <c r="AA442" i="25"/>
  <c r="V443" i="25"/>
  <c r="W443" i="25"/>
  <c r="X443" i="25"/>
  <c r="Y443" i="25"/>
  <c r="AA443" i="25"/>
  <c r="V444" i="25"/>
  <c r="W444" i="25"/>
  <c r="X444" i="25"/>
  <c r="Y444" i="25"/>
  <c r="AA444" i="25"/>
  <c r="V445" i="25"/>
  <c r="W445" i="25"/>
  <c r="X445" i="25"/>
  <c r="Y445" i="25"/>
  <c r="AA445" i="25"/>
  <c r="V446" i="25"/>
  <c r="W446" i="25"/>
  <c r="X446" i="25"/>
  <c r="Y446" i="25"/>
  <c r="AA446" i="25"/>
  <c r="V447" i="25"/>
  <c r="W447" i="25"/>
  <c r="X447" i="25"/>
  <c r="Y447" i="25"/>
  <c r="AA447" i="25"/>
  <c r="V448" i="25"/>
  <c r="W448" i="25"/>
  <c r="X448" i="25"/>
  <c r="Y448" i="25"/>
  <c r="AA448" i="25"/>
  <c r="V449" i="25"/>
  <c r="W449" i="25"/>
  <c r="X449" i="25"/>
  <c r="Y449" i="25"/>
  <c r="AA449" i="25"/>
  <c r="V450" i="25"/>
  <c r="W450" i="25"/>
  <c r="X450" i="25"/>
  <c r="Y450" i="25"/>
  <c r="AA450" i="25"/>
  <c r="V451" i="25"/>
  <c r="W451" i="25"/>
  <c r="X451" i="25"/>
  <c r="Y451" i="25"/>
  <c r="AA451" i="25"/>
  <c r="V452" i="25"/>
  <c r="W452" i="25"/>
  <c r="X452" i="25"/>
  <c r="Y452" i="25"/>
  <c r="AA452" i="25"/>
  <c r="V453" i="25"/>
  <c r="W453" i="25"/>
  <c r="X453" i="25"/>
  <c r="Y453" i="25"/>
  <c r="AA453" i="25"/>
  <c r="V454" i="25"/>
  <c r="W454" i="25"/>
  <c r="X454" i="25"/>
  <c r="Y454" i="25"/>
  <c r="AA454" i="25"/>
  <c r="V455" i="25"/>
  <c r="W455" i="25"/>
  <c r="X455" i="25"/>
  <c r="Y455" i="25"/>
  <c r="AA455" i="25"/>
  <c r="V456" i="25"/>
  <c r="W456" i="25"/>
  <c r="X456" i="25"/>
  <c r="Y456" i="25"/>
  <c r="AA456" i="25"/>
  <c r="V457" i="25"/>
  <c r="W457" i="25"/>
  <c r="X457" i="25"/>
  <c r="Y457" i="25"/>
  <c r="AA457" i="25"/>
  <c r="V458" i="25"/>
  <c r="W458" i="25"/>
  <c r="X458" i="25"/>
  <c r="Y458" i="25"/>
  <c r="AA458" i="25"/>
  <c r="V459" i="25"/>
  <c r="W459" i="25"/>
  <c r="X459" i="25"/>
  <c r="Y459" i="25"/>
  <c r="AA459" i="25"/>
  <c r="V460" i="25"/>
  <c r="W460" i="25"/>
  <c r="X460" i="25"/>
  <c r="Y460" i="25"/>
  <c r="AA460" i="25"/>
  <c r="V461" i="25"/>
  <c r="W461" i="25"/>
  <c r="X461" i="25"/>
  <c r="Y461" i="25"/>
  <c r="AA461" i="25"/>
  <c r="V462" i="25"/>
  <c r="W462" i="25"/>
  <c r="X462" i="25"/>
  <c r="Y462" i="25"/>
  <c r="AA462" i="25"/>
  <c r="V463" i="25"/>
  <c r="W463" i="25"/>
  <c r="X463" i="25"/>
  <c r="Y463" i="25"/>
  <c r="AA463" i="25"/>
  <c r="V464" i="25"/>
  <c r="W464" i="25"/>
  <c r="X464" i="25"/>
  <c r="Y464" i="25"/>
  <c r="AA464" i="25"/>
  <c r="V465" i="25"/>
  <c r="W465" i="25"/>
  <c r="X465" i="25"/>
  <c r="Y465" i="25"/>
  <c r="AA465" i="25"/>
  <c r="V466" i="25"/>
  <c r="W466" i="25"/>
  <c r="X466" i="25"/>
  <c r="Y466" i="25"/>
  <c r="AA466" i="25"/>
  <c r="V467" i="25"/>
  <c r="W467" i="25"/>
  <c r="X467" i="25"/>
  <c r="Y467" i="25"/>
  <c r="AA467" i="25"/>
  <c r="V468" i="25"/>
  <c r="W468" i="25"/>
  <c r="X468" i="25"/>
  <c r="Y468" i="25"/>
  <c r="AA468" i="25"/>
  <c r="V469" i="25"/>
  <c r="W469" i="25"/>
  <c r="X469" i="25"/>
  <c r="Y469" i="25"/>
  <c r="AA469" i="25"/>
  <c r="V470" i="25"/>
  <c r="W470" i="25"/>
  <c r="X470" i="25"/>
  <c r="Y470" i="25"/>
  <c r="AA470" i="25"/>
  <c r="V471" i="25"/>
  <c r="W471" i="25"/>
  <c r="X471" i="25"/>
  <c r="Y471" i="25"/>
  <c r="AA471" i="25"/>
  <c r="V472" i="25"/>
  <c r="W472" i="25"/>
  <c r="X472" i="25"/>
  <c r="Y472" i="25"/>
  <c r="AA472" i="25"/>
  <c r="V473" i="25"/>
  <c r="W473" i="25"/>
  <c r="X473" i="25"/>
  <c r="Y473" i="25"/>
  <c r="AA473" i="25"/>
  <c r="V474" i="25"/>
  <c r="W474" i="25"/>
  <c r="X474" i="25"/>
  <c r="Y474" i="25"/>
  <c r="AA474" i="25"/>
  <c r="V475" i="25"/>
  <c r="W475" i="25"/>
  <c r="X475" i="25"/>
  <c r="Y475" i="25"/>
  <c r="AA475" i="25"/>
  <c r="V476" i="25"/>
  <c r="W476" i="25"/>
  <c r="X476" i="25"/>
  <c r="Y476" i="25"/>
  <c r="AA476" i="25"/>
  <c r="V477" i="25"/>
  <c r="W477" i="25"/>
  <c r="X477" i="25"/>
  <c r="Y477" i="25"/>
  <c r="AA477" i="25"/>
  <c r="V478" i="25"/>
  <c r="W478" i="25"/>
  <c r="X478" i="25"/>
  <c r="Y478" i="25"/>
  <c r="AA478" i="25"/>
  <c r="V479" i="25"/>
  <c r="W479" i="25"/>
  <c r="X479" i="25"/>
  <c r="Y479" i="25"/>
  <c r="AA479" i="25"/>
  <c r="V480" i="25"/>
  <c r="W480" i="25"/>
  <c r="X480" i="25"/>
  <c r="Y480" i="25"/>
  <c r="AA480" i="25"/>
  <c r="V481" i="25"/>
  <c r="W481" i="25"/>
  <c r="X481" i="25"/>
  <c r="Y481" i="25"/>
  <c r="AA481" i="25"/>
  <c r="V482" i="25"/>
  <c r="W482" i="25"/>
  <c r="X482" i="25"/>
  <c r="Y482" i="25"/>
  <c r="AA482" i="25"/>
  <c r="V483" i="25"/>
  <c r="W483" i="25"/>
  <c r="X483" i="25"/>
  <c r="Y483" i="25"/>
  <c r="AA483" i="25"/>
  <c r="V484" i="25"/>
  <c r="W484" i="25"/>
  <c r="X484" i="25"/>
  <c r="Y484" i="25"/>
  <c r="AA484" i="25"/>
  <c r="V485" i="25"/>
  <c r="W485" i="25"/>
  <c r="X485" i="25"/>
  <c r="Y485" i="25"/>
  <c r="AA485" i="25"/>
  <c r="V486" i="25"/>
  <c r="W486" i="25"/>
  <c r="X486" i="25"/>
  <c r="Y486" i="25"/>
  <c r="AA486" i="25"/>
  <c r="V487" i="25"/>
  <c r="W487" i="25"/>
  <c r="X487" i="25"/>
  <c r="Y487" i="25"/>
  <c r="AA487" i="25"/>
  <c r="V488" i="25"/>
  <c r="W488" i="25"/>
  <c r="X488" i="25"/>
  <c r="Y488" i="25"/>
  <c r="AA488" i="25"/>
  <c r="V489" i="25"/>
  <c r="W489" i="25"/>
  <c r="X489" i="25"/>
  <c r="Y489" i="25"/>
  <c r="AA489" i="25"/>
  <c r="V490" i="25"/>
  <c r="W490" i="25"/>
  <c r="X490" i="25"/>
  <c r="Y490" i="25"/>
  <c r="AA490" i="25"/>
  <c r="V491" i="25"/>
  <c r="W491" i="25"/>
  <c r="X491" i="25"/>
  <c r="Y491" i="25"/>
  <c r="AA491" i="25"/>
  <c r="V492" i="25"/>
  <c r="W492" i="25"/>
  <c r="X492" i="25"/>
  <c r="Y492" i="25"/>
  <c r="AA492" i="25"/>
  <c r="V493" i="25"/>
  <c r="W493" i="25"/>
  <c r="X493" i="25"/>
  <c r="Y493" i="25"/>
  <c r="AA493" i="25"/>
  <c r="V494" i="25"/>
  <c r="W494" i="25"/>
  <c r="X494" i="25"/>
  <c r="Y494" i="25"/>
  <c r="AA494" i="25"/>
  <c r="V495" i="25"/>
  <c r="W495" i="25"/>
  <c r="X495" i="25"/>
  <c r="Y495" i="25"/>
  <c r="AA495" i="25"/>
  <c r="V496" i="25"/>
  <c r="W496" i="25"/>
  <c r="X496" i="25"/>
  <c r="Y496" i="25"/>
  <c r="AA496" i="25"/>
  <c r="V497" i="25"/>
  <c r="W497" i="25"/>
  <c r="X497" i="25"/>
  <c r="Y497" i="25"/>
  <c r="AA497" i="25"/>
  <c r="V498" i="25"/>
  <c r="W498" i="25"/>
  <c r="X498" i="25"/>
  <c r="Y498" i="25"/>
  <c r="AA498" i="25"/>
  <c r="V499" i="25"/>
  <c r="W499" i="25"/>
  <c r="X499" i="25"/>
  <c r="Y499" i="25"/>
  <c r="AA499" i="25"/>
  <c r="V500" i="25"/>
  <c r="W500" i="25"/>
  <c r="X500" i="25"/>
  <c r="Y500" i="25"/>
  <c r="AA500" i="25"/>
  <c r="V501" i="25"/>
  <c r="W501" i="25"/>
  <c r="X501" i="25"/>
  <c r="Y501" i="25"/>
  <c r="AA501" i="25"/>
  <c r="V502" i="25"/>
  <c r="W502" i="25"/>
  <c r="X502" i="25"/>
  <c r="Y502" i="25"/>
  <c r="AA502" i="25"/>
  <c r="V503" i="25"/>
  <c r="W503" i="25"/>
  <c r="X503" i="25"/>
  <c r="Y503" i="25"/>
  <c r="AA503" i="25"/>
  <c r="V504" i="25"/>
  <c r="W504" i="25"/>
  <c r="X504" i="25"/>
  <c r="Y504" i="25"/>
  <c r="AA504" i="25"/>
  <c r="V505" i="25"/>
  <c r="W505" i="25"/>
  <c r="X505" i="25"/>
  <c r="Y505" i="25"/>
  <c r="AA505" i="25"/>
  <c r="V506" i="25"/>
  <c r="W506" i="25"/>
  <c r="X506" i="25"/>
  <c r="Y506" i="25"/>
  <c r="AA506" i="25"/>
  <c r="V507" i="25"/>
  <c r="W507" i="25"/>
  <c r="X507" i="25"/>
  <c r="Y507" i="25"/>
  <c r="AA507" i="25"/>
  <c r="V508" i="25"/>
  <c r="W508" i="25"/>
  <c r="X508" i="25"/>
  <c r="Y508" i="25"/>
  <c r="AA508" i="25"/>
  <c r="V509" i="25"/>
  <c r="W509" i="25"/>
  <c r="X509" i="25"/>
  <c r="Y509" i="25"/>
  <c r="AA509" i="25"/>
  <c r="V510" i="25"/>
  <c r="W510" i="25"/>
  <c r="X510" i="25"/>
  <c r="Y510" i="25"/>
  <c r="AA510" i="25"/>
  <c r="V511" i="25"/>
  <c r="W511" i="25"/>
  <c r="X511" i="25"/>
  <c r="Y511" i="25"/>
  <c r="AA511" i="25"/>
  <c r="V512" i="25"/>
  <c r="W512" i="25"/>
  <c r="X512" i="25"/>
  <c r="Y512" i="25"/>
  <c r="AA512" i="25"/>
  <c r="V513" i="25"/>
  <c r="W513" i="25"/>
  <c r="X513" i="25"/>
  <c r="Y513" i="25"/>
  <c r="AA513" i="25"/>
  <c r="V514" i="25"/>
  <c r="W514" i="25"/>
  <c r="X514" i="25"/>
  <c r="Y514" i="25"/>
  <c r="AA514" i="25"/>
  <c r="V515" i="25"/>
  <c r="W515" i="25"/>
  <c r="X515" i="25"/>
  <c r="Y515" i="25"/>
  <c r="AA515" i="25"/>
  <c r="V516" i="25"/>
  <c r="W516" i="25"/>
  <c r="X516" i="25"/>
  <c r="Y516" i="25"/>
  <c r="AA516" i="25"/>
  <c r="V517" i="25"/>
  <c r="W517" i="25"/>
  <c r="X517" i="25"/>
  <c r="Y517" i="25"/>
  <c r="AA517" i="25"/>
  <c r="V518" i="25"/>
  <c r="W518" i="25"/>
  <c r="X518" i="25"/>
  <c r="Y518" i="25"/>
  <c r="AA518" i="25"/>
  <c r="V519" i="25"/>
  <c r="W519" i="25"/>
  <c r="X519" i="25"/>
  <c r="Y519" i="25"/>
  <c r="AA519" i="25"/>
  <c r="V520" i="25"/>
  <c r="W520" i="25"/>
  <c r="X520" i="25"/>
  <c r="Y520" i="25"/>
  <c r="AA520" i="25"/>
  <c r="V521" i="25"/>
  <c r="W521" i="25"/>
  <c r="X521" i="25"/>
  <c r="Y521" i="25"/>
  <c r="AA521" i="25"/>
  <c r="V522" i="25"/>
  <c r="W522" i="25"/>
  <c r="X522" i="25"/>
  <c r="Y522" i="25"/>
  <c r="AA522" i="25"/>
  <c r="V523" i="25"/>
  <c r="W523" i="25"/>
  <c r="X523" i="25"/>
  <c r="Y523" i="25"/>
  <c r="AA523" i="25"/>
  <c r="V524" i="25"/>
  <c r="W524" i="25"/>
  <c r="X524" i="25"/>
  <c r="Y524" i="25"/>
  <c r="AA524" i="25"/>
  <c r="V525" i="25"/>
  <c r="W525" i="25"/>
  <c r="X525" i="25"/>
  <c r="Y525" i="25"/>
  <c r="AA525" i="25"/>
  <c r="V526" i="25"/>
  <c r="W526" i="25"/>
  <c r="X526" i="25"/>
  <c r="Y526" i="25"/>
  <c r="AA526" i="25"/>
  <c r="V527" i="25"/>
  <c r="W527" i="25"/>
  <c r="X527" i="25"/>
  <c r="Y527" i="25"/>
  <c r="AA527" i="25"/>
  <c r="V528" i="25"/>
  <c r="W528" i="25"/>
  <c r="X528" i="25"/>
  <c r="Y528" i="25"/>
  <c r="AA528" i="25"/>
  <c r="V529" i="25"/>
  <c r="W529" i="25"/>
  <c r="X529" i="25"/>
  <c r="Y529" i="25"/>
  <c r="AA529" i="25"/>
  <c r="V530" i="25"/>
  <c r="W530" i="25"/>
  <c r="X530" i="25"/>
  <c r="Y530" i="25"/>
  <c r="AA530" i="25"/>
  <c r="V531" i="25"/>
  <c r="W531" i="25"/>
  <c r="X531" i="25"/>
  <c r="Y531" i="25"/>
  <c r="AA531" i="25"/>
  <c r="V532" i="25"/>
  <c r="W532" i="25"/>
  <c r="X532" i="25"/>
  <c r="Y532" i="25"/>
  <c r="AA532" i="25"/>
  <c r="V533" i="25"/>
  <c r="W533" i="25"/>
  <c r="X533" i="25"/>
  <c r="Y533" i="25"/>
  <c r="AA533" i="25"/>
  <c r="V534" i="25"/>
  <c r="W534" i="25"/>
  <c r="X534" i="25"/>
  <c r="Y534" i="25"/>
  <c r="AA534" i="25"/>
  <c r="V535" i="25"/>
  <c r="W535" i="25"/>
  <c r="X535" i="25"/>
  <c r="Y535" i="25"/>
  <c r="AA535" i="25"/>
  <c r="V536" i="25"/>
  <c r="W536" i="25"/>
  <c r="X536" i="25"/>
  <c r="Y536" i="25"/>
  <c r="AA536" i="25"/>
  <c r="V537" i="25"/>
  <c r="W537" i="25"/>
  <c r="X537" i="25"/>
  <c r="Y537" i="25"/>
  <c r="AA537" i="25"/>
  <c r="V538" i="25"/>
  <c r="W538" i="25"/>
  <c r="X538" i="25"/>
  <c r="Y538" i="25"/>
  <c r="AA538" i="25"/>
  <c r="V539" i="25"/>
  <c r="W539" i="25"/>
  <c r="X539" i="25"/>
  <c r="Y539" i="25"/>
  <c r="AA539" i="25"/>
  <c r="V540" i="25"/>
  <c r="W540" i="25"/>
  <c r="X540" i="25"/>
  <c r="Y540" i="25"/>
  <c r="AA540" i="25"/>
  <c r="V541" i="25"/>
  <c r="W541" i="25"/>
  <c r="X541" i="25"/>
  <c r="Y541" i="25"/>
  <c r="AA541" i="25"/>
  <c r="V542" i="25"/>
  <c r="W542" i="25"/>
  <c r="X542" i="25"/>
  <c r="Y542" i="25"/>
  <c r="AA542" i="25"/>
  <c r="V543" i="25"/>
  <c r="W543" i="25"/>
  <c r="X543" i="25"/>
  <c r="Y543" i="25"/>
  <c r="AA543" i="25"/>
  <c r="V544" i="25"/>
  <c r="W544" i="25"/>
  <c r="X544" i="25"/>
  <c r="Y544" i="25"/>
  <c r="AA544" i="25"/>
  <c r="V545" i="25"/>
  <c r="W545" i="25"/>
  <c r="X545" i="25"/>
  <c r="Y545" i="25"/>
  <c r="AA545" i="25"/>
  <c r="V546" i="25"/>
  <c r="W546" i="25"/>
  <c r="X546" i="25"/>
  <c r="Y546" i="25"/>
  <c r="AA546" i="25"/>
  <c r="V547" i="25"/>
  <c r="W547" i="25"/>
  <c r="X547" i="25"/>
  <c r="Y547" i="25"/>
  <c r="AA547" i="25"/>
  <c r="V548" i="25"/>
  <c r="W548" i="25"/>
  <c r="X548" i="25"/>
  <c r="Y548" i="25"/>
  <c r="AA548" i="25"/>
  <c r="V549" i="25"/>
  <c r="W549" i="25"/>
  <c r="X549" i="25"/>
  <c r="Y549" i="25"/>
  <c r="AA549" i="25"/>
  <c r="V550" i="25"/>
  <c r="W550" i="25"/>
  <c r="X550" i="25"/>
  <c r="Y550" i="25"/>
  <c r="AA550" i="25"/>
  <c r="V551" i="25"/>
  <c r="W551" i="25"/>
  <c r="X551" i="25"/>
  <c r="Y551" i="25"/>
  <c r="AA551" i="25"/>
  <c r="V552" i="25"/>
  <c r="W552" i="25"/>
  <c r="X552" i="25"/>
  <c r="Y552" i="25"/>
  <c r="AA552" i="25"/>
  <c r="V553" i="25"/>
  <c r="W553" i="25"/>
  <c r="X553" i="25"/>
  <c r="Y553" i="25"/>
  <c r="AA553" i="25"/>
  <c r="V554" i="25"/>
  <c r="W554" i="25"/>
  <c r="X554" i="25"/>
  <c r="Y554" i="25"/>
  <c r="AA554" i="25"/>
  <c r="V555" i="25"/>
  <c r="W555" i="25"/>
  <c r="X555" i="25"/>
  <c r="Y555" i="25"/>
  <c r="AA555" i="25"/>
  <c r="V556" i="25"/>
  <c r="W556" i="25"/>
  <c r="X556" i="25"/>
  <c r="Y556" i="25"/>
  <c r="AA556" i="25"/>
  <c r="V557" i="25"/>
  <c r="W557" i="25"/>
  <c r="X557" i="25"/>
  <c r="Y557" i="25"/>
  <c r="AA557" i="25"/>
  <c r="V558" i="25"/>
  <c r="W558" i="25"/>
  <c r="X558" i="25"/>
  <c r="Y558" i="25"/>
  <c r="AA558" i="25"/>
  <c r="V559" i="25"/>
  <c r="W559" i="25"/>
  <c r="X559" i="25"/>
  <c r="Y559" i="25"/>
  <c r="AA559" i="25"/>
  <c r="V560" i="25"/>
  <c r="W560" i="25"/>
  <c r="X560" i="25"/>
  <c r="Y560" i="25"/>
  <c r="AA560" i="25"/>
  <c r="V561" i="25"/>
  <c r="W561" i="25"/>
  <c r="X561" i="25"/>
  <c r="Y561" i="25"/>
  <c r="AA561" i="25"/>
  <c r="V562" i="25"/>
  <c r="W562" i="25"/>
  <c r="X562" i="25"/>
  <c r="Y562" i="25"/>
  <c r="AA562" i="25"/>
  <c r="V563" i="25"/>
  <c r="W563" i="25"/>
  <c r="X563" i="25"/>
  <c r="Y563" i="25"/>
  <c r="AA563" i="25"/>
  <c r="V564" i="25"/>
  <c r="W564" i="25"/>
  <c r="X564" i="25"/>
  <c r="Y564" i="25"/>
  <c r="AA564" i="25"/>
  <c r="V565" i="25"/>
  <c r="W565" i="25"/>
  <c r="X565" i="25"/>
  <c r="Y565" i="25"/>
  <c r="AA565" i="25"/>
  <c r="V566" i="25"/>
  <c r="W566" i="25"/>
  <c r="X566" i="25"/>
  <c r="Y566" i="25"/>
  <c r="AA566" i="25"/>
  <c r="V567" i="25"/>
  <c r="W567" i="25"/>
  <c r="X567" i="25"/>
  <c r="Y567" i="25"/>
  <c r="AA567" i="25"/>
  <c r="V568" i="25"/>
  <c r="W568" i="25"/>
  <c r="X568" i="25"/>
  <c r="Y568" i="25"/>
  <c r="AA568" i="25"/>
  <c r="V569" i="25"/>
  <c r="W569" i="25"/>
  <c r="X569" i="25"/>
  <c r="Y569" i="25"/>
  <c r="AA569" i="25"/>
  <c r="V570" i="25"/>
  <c r="W570" i="25"/>
  <c r="X570" i="25"/>
  <c r="Y570" i="25"/>
  <c r="AA570" i="25"/>
  <c r="V571" i="25"/>
  <c r="W571" i="25"/>
  <c r="X571" i="25"/>
  <c r="Y571" i="25"/>
  <c r="AA571" i="25"/>
  <c r="V572" i="25"/>
  <c r="W572" i="25"/>
  <c r="X572" i="25"/>
  <c r="Y572" i="25"/>
  <c r="AA572" i="25"/>
  <c r="V573" i="25"/>
  <c r="W573" i="25"/>
  <c r="X573" i="25"/>
  <c r="Y573" i="25"/>
  <c r="AA573" i="25"/>
  <c r="V574" i="25"/>
  <c r="W574" i="25"/>
  <c r="X574" i="25"/>
  <c r="Y574" i="25"/>
  <c r="AA574" i="25"/>
  <c r="V575" i="25"/>
  <c r="W575" i="25"/>
  <c r="X575" i="25"/>
  <c r="Y575" i="25"/>
  <c r="AA575" i="25"/>
  <c r="V576" i="25"/>
  <c r="W576" i="25"/>
  <c r="X576" i="25"/>
  <c r="Y576" i="25"/>
  <c r="AA576" i="25"/>
  <c r="V577" i="25"/>
  <c r="W577" i="25"/>
  <c r="X577" i="25"/>
  <c r="Y577" i="25"/>
  <c r="AA577" i="25"/>
  <c r="V578" i="25"/>
  <c r="W578" i="25"/>
  <c r="X578" i="25"/>
  <c r="Y578" i="25"/>
  <c r="AA578" i="25"/>
  <c r="V579" i="25"/>
  <c r="W579" i="25"/>
  <c r="X579" i="25"/>
  <c r="Y579" i="25"/>
  <c r="AA579" i="25"/>
  <c r="V580" i="25"/>
  <c r="W580" i="25"/>
  <c r="X580" i="25"/>
  <c r="Y580" i="25"/>
  <c r="AA580" i="25"/>
  <c r="V581" i="25"/>
  <c r="W581" i="25"/>
  <c r="X581" i="25"/>
  <c r="Y581" i="25"/>
  <c r="AA581" i="25"/>
  <c r="V582" i="25"/>
  <c r="W582" i="25"/>
  <c r="X582" i="25"/>
  <c r="Y582" i="25"/>
  <c r="AA582" i="25"/>
  <c r="V583" i="25"/>
  <c r="W583" i="25"/>
  <c r="X583" i="25"/>
  <c r="Y583" i="25"/>
  <c r="AA583" i="25"/>
  <c r="V584" i="25"/>
  <c r="W584" i="25"/>
  <c r="X584" i="25"/>
  <c r="Y584" i="25"/>
  <c r="AA584" i="25"/>
  <c r="V585" i="25"/>
  <c r="W585" i="25"/>
  <c r="X585" i="25"/>
  <c r="Y585" i="25"/>
  <c r="AA585" i="25"/>
  <c r="V586" i="25"/>
  <c r="W586" i="25"/>
  <c r="X586" i="25"/>
  <c r="Y586" i="25"/>
  <c r="AA586" i="25"/>
  <c r="V587" i="25"/>
  <c r="W587" i="25"/>
  <c r="X587" i="25"/>
  <c r="Y587" i="25"/>
  <c r="AA587" i="25"/>
  <c r="V588" i="25"/>
  <c r="W588" i="25"/>
  <c r="X588" i="25"/>
  <c r="Y588" i="25"/>
  <c r="AA588" i="25"/>
  <c r="V589" i="25"/>
  <c r="W589" i="25"/>
  <c r="X589" i="25"/>
  <c r="Y589" i="25"/>
  <c r="AA589" i="25"/>
  <c r="V590" i="25"/>
  <c r="W590" i="25"/>
  <c r="X590" i="25"/>
  <c r="Y590" i="25"/>
  <c r="AA590" i="25"/>
  <c r="V591" i="25"/>
  <c r="W591" i="25"/>
  <c r="X591" i="25"/>
  <c r="Y591" i="25"/>
  <c r="AA591" i="25"/>
  <c r="V592" i="25"/>
  <c r="W592" i="25"/>
  <c r="X592" i="25"/>
  <c r="Y592" i="25"/>
  <c r="AA592" i="25"/>
  <c r="V593" i="25"/>
  <c r="W593" i="25"/>
  <c r="X593" i="25"/>
  <c r="Y593" i="25"/>
  <c r="AA593" i="25"/>
  <c r="V594" i="25"/>
  <c r="W594" i="25"/>
  <c r="X594" i="25"/>
  <c r="Y594" i="25"/>
  <c r="AA594" i="25"/>
  <c r="V595" i="25"/>
  <c r="W595" i="25"/>
  <c r="X595" i="25"/>
  <c r="Y595" i="25"/>
  <c r="AA595" i="25"/>
  <c r="V596" i="25"/>
  <c r="W596" i="25"/>
  <c r="X596" i="25"/>
  <c r="Y596" i="25"/>
  <c r="AA596" i="25"/>
  <c r="V597" i="25"/>
  <c r="W597" i="25"/>
  <c r="X597" i="25"/>
  <c r="Y597" i="25"/>
  <c r="AA597" i="25"/>
  <c r="V598" i="25"/>
  <c r="W598" i="25"/>
  <c r="X598" i="25"/>
  <c r="Y598" i="25"/>
  <c r="AA598" i="25"/>
  <c r="V599" i="25"/>
  <c r="W599" i="25"/>
  <c r="X599" i="25"/>
  <c r="Y599" i="25"/>
  <c r="AA599" i="25"/>
  <c r="V600" i="25"/>
  <c r="W600" i="25"/>
  <c r="X600" i="25"/>
  <c r="Y600" i="25"/>
  <c r="AA600" i="25"/>
  <c r="V601" i="25"/>
  <c r="W601" i="25"/>
  <c r="X601" i="25"/>
  <c r="Y601" i="25"/>
  <c r="AA601" i="25"/>
  <c r="V602" i="25"/>
  <c r="W602" i="25"/>
  <c r="X602" i="25"/>
  <c r="Y602" i="25"/>
  <c r="AA602" i="25"/>
  <c r="V603" i="25"/>
  <c r="W603" i="25"/>
  <c r="X603" i="25"/>
  <c r="Y603" i="25"/>
  <c r="AA603" i="25"/>
  <c r="V604" i="25"/>
  <c r="W604" i="25"/>
  <c r="X604" i="25"/>
  <c r="Y604" i="25"/>
  <c r="AA604" i="25"/>
  <c r="V605" i="25"/>
  <c r="W605" i="25"/>
  <c r="X605" i="25"/>
  <c r="Y605" i="25"/>
  <c r="AA605" i="25"/>
  <c r="V606" i="25"/>
  <c r="W606" i="25"/>
  <c r="X606" i="25"/>
  <c r="Y606" i="25"/>
  <c r="AA606" i="25"/>
  <c r="V607" i="25"/>
  <c r="W607" i="25"/>
  <c r="X607" i="25"/>
  <c r="Y607" i="25"/>
  <c r="AA607" i="25"/>
  <c r="V608" i="25"/>
  <c r="W608" i="25"/>
  <c r="X608" i="25"/>
  <c r="Y608" i="25"/>
  <c r="AA608" i="25"/>
  <c r="V609" i="25"/>
  <c r="W609" i="25"/>
  <c r="X609" i="25"/>
  <c r="Y609" i="25"/>
  <c r="AA609" i="25"/>
  <c r="V610" i="25"/>
  <c r="W610" i="25"/>
  <c r="X610" i="25"/>
  <c r="Y610" i="25"/>
  <c r="AA610" i="25"/>
  <c r="V611" i="25"/>
  <c r="W611" i="25"/>
  <c r="X611" i="25"/>
  <c r="Y611" i="25"/>
  <c r="AA611" i="25"/>
  <c r="V612" i="25"/>
  <c r="W612" i="25"/>
  <c r="X612" i="25"/>
  <c r="Y612" i="25"/>
  <c r="AA612" i="25"/>
  <c r="V613" i="25"/>
  <c r="W613" i="25"/>
  <c r="X613" i="25"/>
  <c r="Y613" i="25"/>
  <c r="AA613" i="25"/>
  <c r="V614" i="25"/>
  <c r="W614" i="25"/>
  <c r="X614" i="25"/>
  <c r="Y614" i="25"/>
  <c r="AA614" i="25"/>
  <c r="V615" i="25"/>
  <c r="W615" i="25"/>
  <c r="X615" i="25"/>
  <c r="Y615" i="25"/>
  <c r="AA615" i="25"/>
  <c r="V616" i="25"/>
  <c r="W616" i="25"/>
  <c r="X616" i="25"/>
  <c r="Y616" i="25"/>
  <c r="AA616" i="25"/>
  <c r="V617" i="25"/>
  <c r="W617" i="25"/>
  <c r="X617" i="25"/>
  <c r="Y617" i="25"/>
  <c r="AA617" i="25"/>
  <c r="V618" i="25"/>
  <c r="W618" i="25"/>
  <c r="X618" i="25"/>
  <c r="Y618" i="25"/>
  <c r="AA618" i="25"/>
  <c r="V619" i="25"/>
  <c r="W619" i="25"/>
  <c r="X619" i="25"/>
  <c r="Y619" i="25"/>
  <c r="AA619" i="25"/>
  <c r="V620" i="25"/>
  <c r="W620" i="25"/>
  <c r="X620" i="25"/>
  <c r="Y620" i="25"/>
  <c r="AA620" i="25"/>
  <c r="V621" i="25"/>
  <c r="W621" i="25"/>
  <c r="X621" i="25"/>
  <c r="Y621" i="25"/>
  <c r="AA621" i="25"/>
  <c r="V622" i="25"/>
  <c r="W622" i="25"/>
  <c r="X622" i="25"/>
  <c r="Y622" i="25"/>
  <c r="AA622" i="25"/>
  <c r="V623" i="25"/>
  <c r="W623" i="25"/>
  <c r="X623" i="25"/>
  <c r="Y623" i="25"/>
  <c r="AA623" i="25"/>
  <c r="V624" i="25"/>
  <c r="W624" i="25"/>
  <c r="X624" i="25"/>
  <c r="Y624" i="25"/>
  <c r="AA624" i="25"/>
  <c r="V625" i="25"/>
  <c r="W625" i="25"/>
  <c r="X625" i="25"/>
  <c r="Y625" i="25"/>
  <c r="AA625" i="25"/>
  <c r="V626" i="25"/>
  <c r="W626" i="25"/>
  <c r="X626" i="25"/>
  <c r="Y626" i="25"/>
  <c r="AA626" i="25"/>
  <c r="V627" i="25"/>
  <c r="W627" i="25"/>
  <c r="X627" i="25"/>
  <c r="Y627" i="25"/>
  <c r="AA627" i="25"/>
  <c r="V628" i="25"/>
  <c r="W628" i="25"/>
  <c r="X628" i="25"/>
  <c r="Y628" i="25"/>
  <c r="AA628" i="25"/>
  <c r="V629" i="25"/>
  <c r="W629" i="25"/>
  <c r="X629" i="25"/>
  <c r="Y629" i="25"/>
  <c r="AA629" i="25"/>
  <c r="V630" i="25"/>
  <c r="W630" i="25"/>
  <c r="X630" i="25"/>
  <c r="Y630" i="25"/>
  <c r="AA630" i="25"/>
  <c r="V631" i="25"/>
  <c r="W631" i="25"/>
  <c r="X631" i="25"/>
  <c r="Y631" i="25"/>
  <c r="AA631" i="25"/>
  <c r="V632" i="25"/>
  <c r="W632" i="25"/>
  <c r="X632" i="25"/>
  <c r="Y632" i="25"/>
  <c r="AA632" i="25"/>
  <c r="V633" i="25"/>
  <c r="W633" i="25"/>
  <c r="X633" i="25"/>
  <c r="Y633" i="25"/>
  <c r="AA633" i="25"/>
  <c r="V634" i="25"/>
  <c r="W634" i="25"/>
  <c r="X634" i="25"/>
  <c r="Y634" i="25"/>
  <c r="AA634" i="25"/>
  <c r="V635" i="25"/>
  <c r="W635" i="25"/>
  <c r="X635" i="25"/>
  <c r="Y635" i="25"/>
  <c r="AA635" i="25"/>
  <c r="V636" i="25"/>
  <c r="W636" i="25"/>
  <c r="X636" i="25"/>
  <c r="Y636" i="25"/>
  <c r="AA636" i="25"/>
  <c r="V637" i="25"/>
  <c r="W637" i="25"/>
  <c r="X637" i="25"/>
  <c r="Y637" i="25"/>
  <c r="AA637" i="25"/>
  <c r="V638" i="25"/>
  <c r="W638" i="25"/>
  <c r="X638" i="25"/>
  <c r="Y638" i="25"/>
  <c r="AA638" i="25"/>
  <c r="V639" i="25"/>
  <c r="W639" i="25"/>
  <c r="X639" i="25"/>
  <c r="Y639" i="25"/>
  <c r="AA639" i="25"/>
  <c r="V640" i="25"/>
  <c r="W640" i="25"/>
  <c r="X640" i="25"/>
  <c r="Y640" i="25"/>
  <c r="AA640" i="25"/>
  <c r="V641" i="25"/>
  <c r="W641" i="25"/>
  <c r="X641" i="25"/>
  <c r="Y641" i="25"/>
  <c r="AA641" i="25"/>
  <c r="V642" i="25"/>
  <c r="W642" i="25"/>
  <c r="X642" i="25"/>
  <c r="Y642" i="25"/>
  <c r="AA642" i="25"/>
  <c r="V643" i="25"/>
  <c r="W643" i="25"/>
  <c r="X643" i="25"/>
  <c r="Y643" i="25"/>
  <c r="AA643" i="25"/>
  <c r="V644" i="25"/>
  <c r="W644" i="25"/>
  <c r="X644" i="25"/>
  <c r="Y644" i="25"/>
  <c r="AA644" i="25"/>
  <c r="V645" i="25"/>
  <c r="W645" i="25"/>
  <c r="X645" i="25"/>
  <c r="Y645" i="25"/>
  <c r="AA645" i="25"/>
  <c r="V646" i="25"/>
  <c r="W646" i="25"/>
  <c r="X646" i="25"/>
  <c r="Y646" i="25"/>
  <c r="AA646" i="25"/>
  <c r="V647" i="25"/>
  <c r="W647" i="25"/>
  <c r="X647" i="25"/>
  <c r="Y647" i="25"/>
  <c r="AA647" i="25"/>
  <c r="V648" i="25"/>
  <c r="W648" i="25"/>
  <c r="X648" i="25"/>
  <c r="Y648" i="25"/>
  <c r="AA648" i="25"/>
  <c r="V9" i="25"/>
  <c r="Z937" i="25" l="1"/>
  <c r="Z933" i="25"/>
  <c r="Z901" i="25"/>
  <c r="Z873" i="25"/>
  <c r="Z865" i="25"/>
  <c r="Z864" i="25"/>
  <c r="Z841" i="25"/>
  <c r="Z412" i="25"/>
  <c r="Z388" i="25"/>
  <c r="Z333" i="25"/>
  <c r="Z887" i="25"/>
  <c r="Z444" i="25"/>
  <c r="Z436" i="25"/>
  <c r="Z428" i="25"/>
  <c r="Z380" i="25"/>
  <c r="Z955" i="25"/>
  <c r="Z951" i="25"/>
  <c r="Z921" i="25"/>
  <c r="Z915" i="25"/>
  <c r="Z877" i="25"/>
  <c r="Z874" i="25"/>
  <c r="Z857" i="25"/>
  <c r="Z825" i="25"/>
  <c r="Z822" i="25"/>
  <c r="Z476" i="25"/>
  <c r="Z265" i="25"/>
  <c r="Z233" i="25"/>
  <c r="Z225" i="25"/>
  <c r="Z221" i="25"/>
  <c r="Z217" i="25"/>
  <c r="Z213" i="25"/>
  <c r="Z209" i="25"/>
  <c r="Z205" i="25"/>
  <c r="Z101" i="25"/>
  <c r="Z97" i="25"/>
  <c r="Z93" i="25"/>
  <c r="Z89" i="25"/>
  <c r="Z85" i="25"/>
  <c r="Z81" i="25"/>
  <c r="Z77" i="25"/>
  <c r="Z73" i="25"/>
  <c r="Z69" i="25"/>
  <c r="Z65" i="25"/>
  <c r="Z61" i="25"/>
  <c r="Z57" i="25"/>
  <c r="Z53" i="25"/>
  <c r="Z49" i="25"/>
  <c r="Z45" i="25"/>
  <c r="Z41" i="25"/>
  <c r="Z37" i="25"/>
  <c r="Z33" i="25"/>
  <c r="Z29" i="25"/>
  <c r="Z25" i="25"/>
  <c r="Z1000" i="25"/>
  <c r="Z996" i="25"/>
  <c r="Z980" i="25"/>
  <c r="Z976" i="25"/>
  <c r="Z947" i="25"/>
  <c r="Z932" i="25"/>
  <c r="Z893" i="25"/>
  <c r="Z891" i="25"/>
  <c r="Z888" i="25"/>
  <c r="Z871" i="25"/>
  <c r="Z855" i="25"/>
  <c r="Z851" i="25"/>
  <c r="Z831" i="25"/>
  <c r="Z827" i="25"/>
  <c r="Z518" i="25"/>
  <c r="Z516" i="25"/>
  <c r="Z515" i="25"/>
  <c r="Z510" i="25"/>
  <c r="Z478" i="25"/>
  <c r="Z477" i="25"/>
  <c r="Z350" i="25"/>
  <c r="Z349" i="25"/>
  <c r="Z346" i="25"/>
  <c r="Z335" i="25"/>
  <c r="Z941" i="25"/>
  <c r="Z939" i="25"/>
  <c r="Z938" i="25"/>
  <c r="Z903" i="25"/>
  <c r="Z902" i="25"/>
  <c r="Z885" i="25"/>
  <c r="Z847" i="25"/>
  <c r="Z839" i="25"/>
  <c r="Z837" i="25"/>
  <c r="Z651" i="25"/>
  <c r="Z526" i="25"/>
  <c r="Z484" i="25"/>
  <c r="Z445" i="25"/>
  <c r="Z404" i="25"/>
  <c r="Z396" i="25"/>
  <c r="Z356" i="25"/>
  <c r="Z271" i="25"/>
  <c r="Z267" i="25"/>
  <c r="Z264" i="25"/>
  <c r="Z953" i="25"/>
  <c r="Z929" i="25"/>
  <c r="Z920" i="25"/>
  <c r="Z917" i="25"/>
  <c r="Z916" i="25"/>
  <c r="Z907" i="25"/>
  <c r="Z904" i="25"/>
  <c r="Z895" i="25"/>
  <c r="Z894" i="25"/>
  <c r="Z881" i="25"/>
  <c r="Z879" i="25"/>
  <c r="Z867" i="25"/>
  <c r="Z853" i="25"/>
  <c r="Z843" i="25"/>
  <c r="Z838" i="25"/>
  <c r="Z829" i="25"/>
  <c r="Z811" i="25"/>
  <c r="Z809" i="25"/>
  <c r="Z805" i="25"/>
  <c r="Z802" i="25"/>
  <c r="Z670" i="25"/>
  <c r="Z666" i="25"/>
  <c r="Z662" i="25"/>
  <c r="Z658" i="25"/>
  <c r="Z654" i="25"/>
  <c r="Z650" i="25"/>
  <c r="Z625" i="25"/>
  <c r="Z621" i="25"/>
  <c r="Z603" i="25"/>
  <c r="Z601" i="25"/>
  <c r="Z599" i="25"/>
  <c r="Z597" i="25"/>
  <c r="Z595" i="25"/>
  <c r="Z593" i="25"/>
  <c r="Z591" i="25"/>
  <c r="Z589" i="25"/>
  <c r="Z587" i="25"/>
  <c r="Z585" i="25"/>
  <c r="Z583" i="25"/>
  <c r="Z575" i="25"/>
  <c r="Z569" i="25"/>
  <c r="Z567" i="25"/>
  <c r="Z565" i="25"/>
  <c r="Z563" i="25"/>
  <c r="Z561" i="25"/>
  <c r="Z559" i="25"/>
  <c r="Z557" i="25"/>
  <c r="Z555" i="25"/>
  <c r="Z534" i="25"/>
  <c r="Z529" i="25"/>
  <c r="Z528" i="25"/>
  <c r="Z500" i="25"/>
  <c r="Z492" i="25"/>
  <c r="Z452" i="25"/>
  <c r="Z414" i="25"/>
  <c r="Z413" i="25"/>
  <c r="Z372" i="25"/>
  <c r="Z364" i="25"/>
  <c r="Z289" i="25"/>
  <c r="Z285" i="25"/>
  <c r="Z957" i="25"/>
  <c r="Z945" i="25"/>
  <c r="Z944" i="25"/>
  <c r="Z940" i="25"/>
  <c r="Z931" i="25"/>
  <c r="Z930" i="25"/>
  <c r="Z927" i="25"/>
  <c r="Z926" i="25"/>
  <c r="Z923" i="25"/>
  <c r="Z922" i="25"/>
  <c r="Z911" i="25"/>
  <c r="Z910" i="25"/>
  <c r="Z897" i="25"/>
  <c r="Z883" i="25"/>
  <c r="Z869" i="25"/>
  <c r="Z859" i="25"/>
  <c r="Z856" i="25"/>
  <c r="Z845" i="25"/>
  <c r="Z833" i="25"/>
  <c r="Z830" i="25"/>
  <c r="Z819" i="25"/>
  <c r="Z657" i="25"/>
  <c r="Z653" i="25"/>
  <c r="Z649" i="25"/>
  <c r="Z468" i="25"/>
  <c r="Z460" i="25"/>
  <c r="Z420" i="25"/>
  <c r="Z382" i="25"/>
  <c r="Z381" i="25"/>
  <c r="Z317" i="25"/>
  <c r="Z313" i="25"/>
  <c r="Z309" i="25"/>
  <c r="Z301" i="25"/>
  <c r="Z959" i="25"/>
  <c r="Z949" i="25"/>
  <c r="Z946" i="25"/>
  <c r="Z943" i="25"/>
  <c r="Z942" i="25"/>
  <c r="Z936" i="25"/>
  <c r="Z919" i="25"/>
  <c r="Z918" i="25"/>
  <c r="Z913" i="25"/>
  <c r="Z899" i="25"/>
  <c r="Z889" i="25"/>
  <c r="Z886" i="25"/>
  <c r="Z875" i="25"/>
  <c r="Z872" i="25"/>
  <c r="Z861" i="25"/>
  <c r="Z858" i="25"/>
  <c r="Z849" i="25"/>
  <c r="Z846" i="25"/>
  <c r="Z835" i="25"/>
  <c r="Z821" i="25"/>
  <c r="Z656" i="25"/>
  <c r="Z652" i="25"/>
  <c r="Z520" i="25"/>
  <c r="Z519" i="25"/>
  <c r="Z508" i="25"/>
  <c r="Z502" i="25"/>
  <c r="Z501" i="25"/>
  <c r="Z498" i="25"/>
  <c r="Z488" i="25"/>
  <c r="Z466" i="25"/>
  <c r="Z456" i="25"/>
  <c r="Z446" i="25"/>
  <c r="Z437" i="25"/>
  <c r="Z434" i="25"/>
  <c r="Z424" i="25"/>
  <c r="Z406" i="25"/>
  <c r="Z405" i="25"/>
  <c r="Z402" i="25"/>
  <c r="Z392" i="25"/>
  <c r="Z374" i="25"/>
  <c r="Z373" i="25"/>
  <c r="Z370" i="25"/>
  <c r="Z360" i="25"/>
  <c r="Z342" i="25"/>
  <c r="Z341" i="25"/>
  <c r="Z337" i="25"/>
  <c r="Z319" i="25"/>
  <c r="Z297" i="25"/>
  <c r="Z293" i="25"/>
  <c r="Z273" i="25"/>
  <c r="Z239" i="25"/>
  <c r="Z235" i="25"/>
  <c r="Z232" i="25"/>
  <c r="Z532" i="25"/>
  <c r="Z512" i="25"/>
  <c r="Z494" i="25"/>
  <c r="Z493" i="25"/>
  <c r="Z430" i="25"/>
  <c r="Z429" i="25"/>
  <c r="Z398" i="25"/>
  <c r="Z397" i="25"/>
  <c r="Z366" i="25"/>
  <c r="Z365" i="25"/>
  <c r="Z352" i="25"/>
  <c r="Z321" i="25"/>
  <c r="Z303" i="25"/>
  <c r="Z281" i="25"/>
  <c r="Z277" i="25"/>
  <c r="Z241" i="25"/>
  <c r="Z553" i="25"/>
  <c r="Z551" i="25"/>
  <c r="Z549" i="25"/>
  <c r="Z547" i="25"/>
  <c r="Z545" i="25"/>
  <c r="Z543" i="25"/>
  <c r="Z539" i="25"/>
  <c r="Z536" i="25"/>
  <c r="Z535" i="25"/>
  <c r="Z524" i="25"/>
  <c r="Z505" i="25"/>
  <c r="Z504" i="25"/>
  <c r="Z503" i="25"/>
  <c r="Z485" i="25"/>
  <c r="Z482" i="25"/>
  <c r="Z472" i="25"/>
  <c r="Z462" i="25"/>
  <c r="Z453" i="25"/>
  <c r="Z450" i="25"/>
  <c r="Z440" i="25"/>
  <c r="Z422" i="25"/>
  <c r="Z421" i="25"/>
  <c r="Z418" i="25"/>
  <c r="Z408" i="25"/>
  <c r="Z390" i="25"/>
  <c r="Z389" i="25"/>
  <c r="Z386" i="25"/>
  <c r="Z376" i="25"/>
  <c r="Z358" i="25"/>
  <c r="Z357" i="25"/>
  <c r="Z354" i="25"/>
  <c r="Z344" i="25"/>
  <c r="Z329" i="25"/>
  <c r="Z325" i="25"/>
  <c r="Z305" i="25"/>
  <c r="Z287" i="25"/>
  <c r="Z257" i="25"/>
  <c r="Z253" i="25"/>
  <c r="Z249" i="25"/>
  <c r="Z647" i="25"/>
  <c r="Z636" i="25"/>
  <c r="Z631" i="25"/>
  <c r="Z628" i="25"/>
  <c r="Z623" i="25"/>
  <c r="Z620" i="25"/>
  <c r="Z615" i="25"/>
  <c r="Z584" i="25"/>
  <c r="Z556" i="25"/>
  <c r="Z552" i="25"/>
  <c r="Z548" i="25"/>
  <c r="Z544" i="25"/>
  <c r="Z540" i="25"/>
  <c r="Z522" i="25"/>
  <c r="Z506" i="25"/>
  <c r="Z496" i="25"/>
  <c r="Z486" i="25"/>
  <c r="Z474" i="25"/>
  <c r="Z464" i="25"/>
  <c r="Z454" i="25"/>
  <c r="Z442" i="25"/>
  <c r="Z432" i="25"/>
  <c r="Z410" i="25"/>
  <c r="Z400" i="25"/>
  <c r="Z378" i="25"/>
  <c r="Z368" i="25"/>
  <c r="Z648" i="25"/>
  <c r="Z644" i="25"/>
  <c r="Z640" i="25"/>
  <c r="Z635" i="25"/>
  <c r="Z632" i="25"/>
  <c r="Z627" i="25"/>
  <c r="Z624" i="25"/>
  <c r="Z619" i="25"/>
  <c r="Z616" i="25"/>
  <c r="Z612" i="25"/>
  <c r="Z608" i="25"/>
  <c r="Z604" i="25"/>
  <c r="Z600" i="25"/>
  <c r="Z596" i="25"/>
  <c r="Z592" i="25"/>
  <c r="Z588" i="25"/>
  <c r="Z580" i="25"/>
  <c r="Z576" i="25"/>
  <c r="Z572" i="25"/>
  <c r="Z568" i="25"/>
  <c r="Z564" i="25"/>
  <c r="Z560" i="25"/>
  <c r="Z646" i="25"/>
  <c r="Z645" i="25"/>
  <c r="Z642" i="25"/>
  <c r="Z641" i="25"/>
  <c r="Z638" i="25"/>
  <c r="Z637" i="25"/>
  <c r="Z634" i="25"/>
  <c r="Z633" i="25"/>
  <c r="Z630" i="25"/>
  <c r="Z629" i="25"/>
  <c r="Z626" i="25"/>
  <c r="Z622" i="25"/>
  <c r="Z618" i="25"/>
  <c r="Z617" i="25"/>
  <c r="Z614" i="25"/>
  <c r="Z613" i="25"/>
  <c r="Z610" i="25"/>
  <c r="Z609" i="25"/>
  <c r="Z606" i="25"/>
  <c r="Z605" i="25"/>
  <c r="Z602" i="25"/>
  <c r="Z598" i="25"/>
  <c r="Z594" i="25"/>
  <c r="Z590" i="25"/>
  <c r="Z586" i="25"/>
  <c r="Z533" i="25"/>
  <c r="Z530" i="25"/>
  <c r="Z517" i="25"/>
  <c r="Z514" i="25"/>
  <c r="Z490" i="25"/>
  <c r="Z480" i="25"/>
  <c r="Z470" i="25"/>
  <c r="Z458" i="25"/>
  <c r="Z448" i="25"/>
  <c r="Z438" i="25"/>
  <c r="Z426" i="25"/>
  <c r="Z416" i="25"/>
  <c r="Z394" i="25"/>
  <c r="Z384" i="25"/>
  <c r="Z362" i="25"/>
  <c r="Z582" i="25"/>
  <c r="Z578" i="25"/>
  <c r="Z574" i="25"/>
  <c r="Z570" i="25"/>
  <c r="Z566" i="25"/>
  <c r="Z562" i="25"/>
  <c r="Z558" i="25"/>
  <c r="Z554" i="25"/>
  <c r="Z550" i="25"/>
  <c r="Z546" i="25"/>
  <c r="Z542" i="25"/>
  <c r="Z538" i="25"/>
  <c r="Z531" i="25"/>
  <c r="Z527" i="25"/>
  <c r="Z523" i="25"/>
  <c r="Z511" i="25"/>
  <c r="Z507" i="25"/>
  <c r="Z495" i="25"/>
  <c r="Z487" i="25"/>
  <c r="Z483" i="25"/>
  <c r="Z475" i="25"/>
  <c r="Z467" i="25"/>
  <c r="Z459" i="25"/>
  <c r="Z443" i="25"/>
  <c r="Z435" i="25"/>
  <c r="Z427" i="25"/>
  <c r="Z419" i="25"/>
  <c r="Z411" i="25"/>
  <c r="Z403" i="25"/>
  <c r="Z395" i="25"/>
  <c r="Z387" i="25"/>
  <c r="Z379" i="25"/>
  <c r="Z371" i="25"/>
  <c r="Z363" i="25"/>
  <c r="Z355" i="25"/>
  <c r="Z347" i="25"/>
  <c r="Z339" i="25"/>
  <c r="Z336" i="25"/>
  <c r="Z323" i="25"/>
  <c r="Z320" i="25"/>
  <c r="Z307" i="25"/>
  <c r="Z304" i="25"/>
  <c r="Z291" i="25"/>
  <c r="Z288" i="25"/>
  <c r="Z275" i="25"/>
  <c r="Z272" i="25"/>
  <c r="Z261" i="25"/>
  <c r="Z247" i="25"/>
  <c r="Z243" i="25"/>
  <c r="Z240" i="25"/>
  <c r="Z229" i="25"/>
  <c r="Z218" i="25"/>
  <c r="Z214" i="25"/>
  <c r="Z210" i="25"/>
  <c r="Z206" i="25"/>
  <c r="Z948" i="25"/>
  <c r="Z801" i="25"/>
  <c r="Z797" i="25"/>
  <c r="Z794" i="25"/>
  <c r="Z790" i="25"/>
  <c r="Z786" i="25"/>
  <c r="Z782" i="25"/>
  <c r="Z778" i="25"/>
  <c r="Z463" i="25"/>
  <c r="Z455" i="25"/>
  <c r="Z431" i="25"/>
  <c r="Z423" i="25"/>
  <c r="Z415" i="25"/>
  <c r="Z407" i="25"/>
  <c r="Z399" i="25"/>
  <c r="Z391" i="25"/>
  <c r="Z383" i="25"/>
  <c r="Z375" i="25"/>
  <c r="Z367" i="25"/>
  <c r="Z359" i="25"/>
  <c r="Z351" i="25"/>
  <c r="Z343" i="25"/>
  <c r="Z331" i="25"/>
  <c r="Z328" i="25"/>
  <c r="Z315" i="25"/>
  <c r="Z312" i="25"/>
  <c r="Z299" i="25"/>
  <c r="Z296" i="25"/>
  <c r="Z283" i="25"/>
  <c r="Z280" i="25"/>
  <c r="Z263" i="25"/>
  <c r="Z259" i="25"/>
  <c r="Z256" i="25"/>
  <c r="Z245" i="25"/>
  <c r="Z231" i="25"/>
  <c r="Z227" i="25"/>
  <c r="Z224" i="25"/>
  <c r="Z160" i="25"/>
  <c r="Z999" i="25"/>
  <c r="Z998" i="25"/>
  <c r="Z995" i="25"/>
  <c r="Z994" i="25"/>
  <c r="Z991" i="25"/>
  <c r="Z987" i="25"/>
  <c r="Z983" i="25"/>
  <c r="Z982" i="25"/>
  <c r="Z979" i="25"/>
  <c r="Z978" i="25"/>
  <c r="Z975" i="25"/>
  <c r="Z974" i="25"/>
  <c r="Z971" i="25"/>
  <c r="Z967" i="25"/>
  <c r="Z963" i="25"/>
  <c r="Z956" i="25"/>
  <c r="Z954" i="25"/>
  <c r="Z950" i="25"/>
  <c r="Z912" i="25"/>
  <c r="Z896" i="25"/>
  <c r="Z880" i="25"/>
  <c r="Z866" i="25"/>
  <c r="Z850" i="25"/>
  <c r="Z815" i="25"/>
  <c r="Z499" i="25"/>
  <c r="Z491" i="25"/>
  <c r="Z479" i="25"/>
  <c r="Z471" i="25"/>
  <c r="Z447" i="25"/>
  <c r="Z439" i="25"/>
  <c r="Z643" i="25"/>
  <c r="Z639" i="25"/>
  <c r="Z611" i="25"/>
  <c r="Z607" i="25"/>
  <c r="Z581" i="25"/>
  <c r="Z579" i="25"/>
  <c r="Z577" i="25"/>
  <c r="Z573" i="25"/>
  <c r="Z571" i="25"/>
  <c r="Z541" i="25"/>
  <c r="Z537" i="25"/>
  <c r="Z525" i="25"/>
  <c r="Z521" i="25"/>
  <c r="Z513" i="25"/>
  <c r="Z509" i="25"/>
  <c r="Z497" i="25"/>
  <c r="Z489" i="25"/>
  <c r="Z481" i="25"/>
  <c r="Z473" i="25"/>
  <c r="Z469" i="25"/>
  <c r="Z461" i="25"/>
  <c r="Z449" i="25"/>
  <c r="Z441" i="25"/>
  <c r="Z433" i="25"/>
  <c r="Z425" i="25"/>
  <c r="Z417" i="25"/>
  <c r="Z409" i="25"/>
  <c r="Z401" i="25"/>
  <c r="Z393" i="25"/>
  <c r="Z385" i="25"/>
  <c r="Z377" i="25"/>
  <c r="Z369" i="25"/>
  <c r="Z361" i="25"/>
  <c r="Z353" i="25"/>
  <c r="Z345" i="25"/>
  <c r="Z327" i="25"/>
  <c r="Z311" i="25"/>
  <c r="Z295" i="25"/>
  <c r="Z279" i="25"/>
  <c r="Z269" i="25"/>
  <c r="Z255" i="25"/>
  <c r="Z251" i="25"/>
  <c r="Z248" i="25"/>
  <c r="Z237" i="25"/>
  <c r="Z223" i="25"/>
  <c r="Z219" i="25"/>
  <c r="Z215" i="25"/>
  <c r="Z211" i="25"/>
  <c r="Z207" i="25"/>
  <c r="Z990" i="25"/>
  <c r="Z986" i="25"/>
  <c r="Z970" i="25"/>
  <c r="Z966" i="25"/>
  <c r="Z962" i="25"/>
  <c r="Z958" i="25"/>
  <c r="Z914" i="25"/>
  <c r="Z774" i="25"/>
  <c r="Z770" i="25"/>
  <c r="Z766" i="25"/>
  <c r="Z762" i="25"/>
  <c r="Z758" i="25"/>
  <c r="Z754" i="25"/>
  <c r="Z750" i="25"/>
  <c r="Z746" i="25"/>
  <c r="Z742" i="25"/>
  <c r="Z738" i="25"/>
  <c r="Z734" i="25"/>
  <c r="Z730" i="25"/>
  <c r="Z726" i="25"/>
  <c r="Z722" i="25"/>
  <c r="Z718" i="25"/>
  <c r="Z714" i="25"/>
  <c r="Z710" i="25"/>
  <c r="Z706" i="25"/>
  <c r="Z702" i="25"/>
  <c r="Z698" i="25"/>
  <c r="Z694" i="25"/>
  <c r="Z690" i="25"/>
  <c r="Z686" i="25"/>
  <c r="Z682" i="25"/>
  <c r="Z678" i="25"/>
  <c r="Z674" i="25"/>
  <c r="Z906" i="25"/>
  <c r="Z898" i="25"/>
  <c r="Z890" i="25"/>
  <c r="Z882" i="25"/>
  <c r="Z876" i="25"/>
  <c r="Z868" i="25"/>
  <c r="Z860" i="25"/>
  <c r="Z852" i="25"/>
  <c r="Z818" i="25"/>
  <c r="Z807" i="25"/>
  <c r="Z791" i="25"/>
  <c r="Z1001" i="25"/>
  <c r="Z997" i="25"/>
  <c r="Z993" i="25"/>
  <c r="Z992" i="25"/>
  <c r="Z989" i="25"/>
  <c r="Z988" i="25"/>
  <c r="Z985" i="25"/>
  <c r="Z984" i="25"/>
  <c r="Z981" i="25"/>
  <c r="Z977" i="25"/>
  <c r="Z973" i="25"/>
  <c r="Z972" i="25"/>
  <c r="Z969" i="25"/>
  <c r="Z968" i="25"/>
  <c r="Z965" i="25"/>
  <c r="Z964" i="25"/>
  <c r="Z961" i="25"/>
  <c r="Z960" i="25"/>
  <c r="Z952" i="25"/>
  <c r="Z935" i="25"/>
  <c r="Z934" i="25"/>
  <c r="Z928" i="25"/>
  <c r="Z925" i="25"/>
  <c r="Z924" i="25"/>
  <c r="Z908" i="25"/>
  <c r="Z900" i="25"/>
  <c r="Z892" i="25"/>
  <c r="Z884" i="25"/>
  <c r="Z878" i="25"/>
  <c r="Z870" i="25"/>
  <c r="Z862" i="25"/>
  <c r="Z854" i="25"/>
  <c r="Z813" i="25"/>
  <c r="Z810" i="25"/>
  <c r="Z799" i="25"/>
  <c r="Z788" i="25"/>
  <c r="Z784" i="25"/>
  <c r="Z780" i="25"/>
  <c r="Z776" i="25"/>
  <c r="Z772" i="25"/>
  <c r="Z768" i="25"/>
  <c r="Z764" i="25"/>
  <c r="Z760" i="25"/>
  <c r="Z756" i="25"/>
  <c r="Z752" i="25"/>
  <c r="Z748" i="25"/>
  <c r="Z744" i="25"/>
  <c r="Z740" i="25"/>
  <c r="Z736" i="25"/>
  <c r="Z732" i="25"/>
  <c r="Z728" i="25"/>
  <c r="Z724" i="25"/>
  <c r="Z720" i="25"/>
  <c r="Z716" i="25"/>
  <c r="Z712" i="25"/>
  <c r="Z708" i="25"/>
  <c r="Z704" i="25"/>
  <c r="Z700" i="25"/>
  <c r="Z696" i="25"/>
  <c r="Z692" i="25"/>
  <c r="Z688" i="25"/>
  <c r="Z684" i="25"/>
  <c r="Z680" i="25"/>
  <c r="Z676" i="25"/>
  <c r="Z672" i="25"/>
  <c r="Z668" i="25"/>
  <c r="Z664" i="25"/>
  <c r="Z660" i="25"/>
  <c r="Z188" i="25"/>
  <c r="Z186" i="25"/>
  <c r="Z184" i="25"/>
  <c r="Z172" i="25"/>
  <c r="Z170" i="25"/>
  <c r="Z168" i="25"/>
  <c r="Z149" i="25"/>
  <c r="Z145" i="25"/>
  <c r="Z141" i="25"/>
  <c r="Z137" i="25"/>
  <c r="Z133" i="25"/>
  <c r="Z129" i="25"/>
  <c r="Z125" i="25"/>
  <c r="Z121" i="25"/>
  <c r="Z117" i="25"/>
  <c r="Z113" i="25"/>
  <c r="Z109" i="25"/>
  <c r="Z105" i="25"/>
  <c r="Z192" i="25"/>
  <c r="Z175" i="25"/>
  <c r="Z156" i="25"/>
  <c r="Z154" i="25"/>
  <c r="Z152" i="25"/>
  <c r="Z191" i="25"/>
  <c r="Z176" i="25"/>
  <c r="Z202" i="25"/>
  <c r="Z198" i="25"/>
  <c r="Z180" i="25"/>
  <c r="Z164" i="25"/>
  <c r="Z159" i="25"/>
  <c r="Z201" i="25"/>
  <c r="Z197" i="25"/>
  <c r="Z187" i="25"/>
  <c r="Z182" i="25"/>
  <c r="Z171" i="25"/>
  <c r="Z166" i="25"/>
  <c r="Z155" i="25"/>
  <c r="Z150" i="25"/>
  <c r="Z146" i="25"/>
  <c r="Z142" i="25"/>
  <c r="Z138" i="25"/>
  <c r="Z134" i="25"/>
  <c r="Z130" i="25"/>
  <c r="Z126" i="25"/>
  <c r="Z122" i="25"/>
  <c r="Z118" i="25"/>
  <c r="Z114" i="25"/>
  <c r="Z110" i="25"/>
  <c r="Z106" i="25"/>
  <c r="Z102" i="25"/>
  <c r="Z98" i="25"/>
  <c r="Z94" i="25"/>
  <c r="Z90" i="25"/>
  <c r="Z86" i="25"/>
  <c r="Z82" i="25"/>
  <c r="Z78" i="25"/>
  <c r="Z74" i="25"/>
  <c r="Z70" i="25"/>
  <c r="Z66" i="25"/>
  <c r="Z62" i="25"/>
  <c r="Z58" i="25"/>
  <c r="Z54" i="25"/>
  <c r="Z50" i="25"/>
  <c r="Z46" i="25"/>
  <c r="Z42" i="25"/>
  <c r="Z38" i="25"/>
  <c r="Z34" i="25"/>
  <c r="Z30" i="25"/>
  <c r="Z26" i="25"/>
  <c r="Z183" i="25"/>
  <c r="Z178" i="25"/>
  <c r="Z167" i="25"/>
  <c r="Z162" i="25"/>
  <c r="Z151" i="25"/>
  <c r="Z147" i="25"/>
  <c r="Z143" i="25"/>
  <c r="Z139" i="25"/>
  <c r="Z135" i="25"/>
  <c r="Z131" i="25"/>
  <c r="Z127" i="25"/>
  <c r="Z123" i="25"/>
  <c r="Z119" i="25"/>
  <c r="Z115" i="25"/>
  <c r="Z111" i="25"/>
  <c r="Z107" i="25"/>
  <c r="Z103" i="25"/>
  <c r="Z99" i="25"/>
  <c r="Z95" i="25"/>
  <c r="Z91" i="25"/>
  <c r="Z87" i="25"/>
  <c r="Z83" i="25"/>
  <c r="Z79" i="25"/>
  <c r="Z75" i="25"/>
  <c r="Z71" i="25"/>
  <c r="Z67" i="25"/>
  <c r="Z63" i="25"/>
  <c r="Z59" i="25"/>
  <c r="Z55" i="25"/>
  <c r="Z51" i="25"/>
  <c r="Z47" i="25"/>
  <c r="Z43" i="25"/>
  <c r="Z39" i="25"/>
  <c r="Z35" i="25"/>
  <c r="Z31" i="25"/>
  <c r="Z27" i="25"/>
  <c r="Z203" i="25"/>
  <c r="Z199" i="25"/>
  <c r="Z195" i="25"/>
  <c r="Z194" i="25"/>
  <c r="Z190" i="25"/>
  <c r="Z179" i="25"/>
  <c r="Z174" i="25"/>
  <c r="Z163" i="25"/>
  <c r="Z158" i="25"/>
  <c r="Z148" i="25"/>
  <c r="Z144" i="25"/>
  <c r="Z140" i="25"/>
  <c r="Z136" i="25"/>
  <c r="Z132" i="25"/>
  <c r="Z128" i="25"/>
  <c r="Z124" i="25"/>
  <c r="Z120" i="25"/>
  <c r="Z116" i="25"/>
  <c r="Z112" i="25"/>
  <c r="Z108" i="25"/>
  <c r="Z104" i="25"/>
  <c r="Z100" i="25"/>
  <c r="Z96" i="25"/>
  <c r="Z92" i="25"/>
  <c r="Z88" i="25"/>
  <c r="Z84" i="25"/>
  <c r="Z80" i="25"/>
  <c r="Z76" i="25"/>
  <c r="Z72" i="25"/>
  <c r="Z68" i="25"/>
  <c r="Z64" i="25"/>
  <c r="Z60" i="25"/>
  <c r="Z56" i="25"/>
  <c r="Z52" i="25"/>
  <c r="Z48" i="25"/>
  <c r="Z44" i="25"/>
  <c r="Z40" i="25"/>
  <c r="Z36" i="25"/>
  <c r="Z32" i="25"/>
  <c r="Z28" i="25"/>
  <c r="Z848" i="25"/>
  <c r="Z840" i="25"/>
  <c r="Z832" i="25"/>
  <c r="Z824" i="25"/>
  <c r="Z842" i="25"/>
  <c r="Z834" i="25"/>
  <c r="Z826" i="25"/>
  <c r="Z844" i="25"/>
  <c r="Z836" i="25"/>
  <c r="Z828" i="25"/>
  <c r="Z820" i="25"/>
  <c r="Z817" i="25"/>
  <c r="Z812" i="25"/>
  <c r="Z804" i="25"/>
  <c r="Z796" i="25"/>
  <c r="Z814" i="25"/>
  <c r="Z806" i="25"/>
  <c r="Z798" i="25"/>
  <c r="Z789" i="25"/>
  <c r="Z785" i="25"/>
  <c r="Z781" i="25"/>
  <c r="Z777" i="25"/>
  <c r="Z773" i="25"/>
  <c r="Z769" i="25"/>
  <c r="Z765" i="25"/>
  <c r="Z761" i="25"/>
  <c r="Z757" i="25"/>
  <c r="Z753" i="25"/>
  <c r="Z749" i="25"/>
  <c r="Z745" i="25"/>
  <c r="Z741" i="25"/>
  <c r="Z737" i="25"/>
  <c r="Z733" i="25"/>
  <c r="Z729" i="25"/>
  <c r="Z725" i="25"/>
  <c r="Z721" i="25"/>
  <c r="Z717" i="25"/>
  <c r="Z713" i="25"/>
  <c r="Z709" i="25"/>
  <c r="Z705" i="25"/>
  <c r="Z701" i="25"/>
  <c r="Z697" i="25"/>
  <c r="Z693" i="25"/>
  <c r="Z689" i="25"/>
  <c r="Z685" i="25"/>
  <c r="Z681" i="25"/>
  <c r="Z677" i="25"/>
  <c r="Z673" i="25"/>
  <c r="Z669" i="25"/>
  <c r="Z665" i="25"/>
  <c r="Z661" i="25"/>
  <c r="Z816" i="25"/>
  <c r="Z808" i="25"/>
  <c r="Z800" i="25"/>
  <c r="Z792" i="25"/>
  <c r="Z465" i="25"/>
  <c r="Z457" i="25"/>
  <c r="Z451" i="25"/>
  <c r="Z338" i="25"/>
  <c r="Z330" i="25"/>
  <c r="Z322" i="25"/>
  <c r="Z314" i="25"/>
  <c r="Z306" i="25"/>
  <c r="Z298" i="25"/>
  <c r="Z290" i="25"/>
  <c r="Z282" i="25"/>
  <c r="Z274" i="25"/>
  <c r="Z266" i="25"/>
  <c r="Z258" i="25"/>
  <c r="Z250" i="25"/>
  <c r="Z242" i="25"/>
  <c r="Z234" i="25"/>
  <c r="Z226" i="25"/>
  <c r="Z340" i="25"/>
  <c r="Z332" i="25"/>
  <c r="Z324" i="25"/>
  <c r="Z316" i="25"/>
  <c r="Z308" i="25"/>
  <c r="Z300" i="25"/>
  <c r="Z292" i="25"/>
  <c r="Z284" i="25"/>
  <c r="Z276" i="25"/>
  <c r="Z268" i="25"/>
  <c r="Z260" i="25"/>
  <c r="Z252" i="25"/>
  <c r="Z244" i="25"/>
  <c r="Z236" i="25"/>
  <c r="Z228" i="25"/>
  <c r="Z220" i="25"/>
  <c r="Z334" i="25"/>
  <c r="Z326" i="25"/>
  <c r="Z318" i="25"/>
  <c r="Z310" i="25"/>
  <c r="Z302" i="25"/>
  <c r="Z294" i="25"/>
  <c r="Z286" i="25"/>
  <c r="Z278" i="25"/>
  <c r="Z270" i="25"/>
  <c r="Z262" i="25"/>
  <c r="Z254" i="25"/>
  <c r="Z246" i="25"/>
  <c r="Z238" i="25"/>
  <c r="Z230" i="25"/>
  <c r="Z222" i="25"/>
  <c r="Z216" i="25"/>
  <c r="Z212" i="25"/>
  <c r="Z208" i="25"/>
  <c r="Z204" i="25"/>
  <c r="Z200" i="25"/>
  <c r="Z196" i="25"/>
  <c r="Z189" i="25"/>
  <c r="Z181" i="25"/>
  <c r="Z173" i="25"/>
  <c r="Z165" i="25"/>
  <c r="Z157" i="25"/>
  <c r="Z24" i="25"/>
  <c r="Z193" i="25"/>
  <c r="Z185" i="25"/>
  <c r="Z177" i="25"/>
  <c r="Z169" i="25"/>
  <c r="Z161" i="25"/>
  <c r="Z15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Y23" i="25"/>
  <c r="X23" i="25"/>
  <c r="W23" i="25"/>
  <c r="V23" i="25"/>
  <c r="Y22" i="25"/>
  <c r="X22" i="25"/>
  <c r="W22" i="25"/>
  <c r="V22" i="25"/>
  <c r="Y21" i="25"/>
  <c r="X21" i="25"/>
  <c r="W21" i="25"/>
  <c r="V21" i="25"/>
  <c r="Y20" i="25"/>
  <c r="X20" i="25"/>
  <c r="W20" i="25"/>
  <c r="V20" i="25"/>
  <c r="Y19" i="25"/>
  <c r="X19" i="25"/>
  <c r="W19" i="25"/>
  <c r="V19" i="25"/>
  <c r="Y18" i="25"/>
  <c r="X18" i="25"/>
  <c r="W18" i="25"/>
  <c r="V18" i="25"/>
  <c r="Y17" i="25"/>
  <c r="X17" i="25"/>
  <c r="W17" i="25"/>
  <c r="V17" i="25"/>
  <c r="Y16" i="25"/>
  <c r="X16" i="25"/>
  <c r="W16" i="25"/>
  <c r="V16" i="25"/>
  <c r="Y15" i="25"/>
  <c r="X15" i="25"/>
  <c r="W15" i="25"/>
  <c r="V15" i="25"/>
  <c r="Y14" i="25"/>
  <c r="X14" i="25"/>
  <c r="W14" i="25"/>
  <c r="V14" i="25"/>
  <c r="Y13" i="25"/>
  <c r="X13" i="25"/>
  <c r="W13" i="25"/>
  <c r="V13" i="25"/>
  <c r="Y12" i="25"/>
  <c r="X12" i="25"/>
  <c r="W12" i="25"/>
  <c r="V12" i="25"/>
  <c r="Y11" i="25"/>
  <c r="X11" i="25"/>
  <c r="W11" i="25"/>
  <c r="V11" i="25"/>
  <c r="Y10" i="25"/>
  <c r="X10" i="25"/>
  <c r="W10" i="25"/>
  <c r="V10" i="25"/>
  <c r="Y9" i="25"/>
  <c r="X9" i="25"/>
  <c r="W9" i="25"/>
  <c r="Y8" i="25"/>
  <c r="X8" i="25"/>
  <c r="W8" i="25"/>
  <c r="V8" i="25"/>
  <c r="AA9" i="25" l="1"/>
  <c r="AA10" i="25"/>
  <c r="AA11" i="25"/>
  <c r="AA15" i="25"/>
  <c r="AA16" i="25"/>
  <c r="AA17" i="25"/>
  <c r="AA19" i="25"/>
  <c r="AA12" i="25"/>
  <c r="AA13" i="25"/>
  <c r="AA14" i="25"/>
  <c r="AA18" i="25"/>
  <c r="AA20" i="25"/>
  <c r="AA21" i="25"/>
  <c r="AA23" i="25"/>
  <c r="AA8" i="25"/>
  <c r="Z9" i="25"/>
  <c r="Z8" i="25"/>
  <c r="Z13" i="25"/>
  <c r="Z17" i="25"/>
  <c r="Z21" i="25"/>
  <c r="Z14" i="25"/>
  <c r="Z18" i="25"/>
  <c r="Z22" i="25"/>
  <c r="AA22" i="25" s="1"/>
  <c r="Z10" i="25"/>
  <c r="Z11" i="25"/>
  <c r="Z15" i="25"/>
  <c r="Z19" i="25"/>
  <c r="Z23" i="25"/>
  <c r="Z12" i="25"/>
  <c r="Z16" i="25"/>
  <c r="Z20" i="25"/>
  <c r="N6" i="23"/>
  <c r="M6" i="23"/>
  <c r="L6" i="23"/>
  <c r="K6" i="23"/>
  <c r="J6" i="23"/>
  <c r="I6" i="23"/>
  <c r="H6" i="23"/>
  <c r="G6" i="23"/>
  <c r="F6" i="23"/>
  <c r="E6" i="23"/>
  <c r="D6" i="23"/>
  <c r="C6" i="23"/>
  <c r="N5" i="23"/>
  <c r="M5" i="23"/>
  <c r="L5" i="23"/>
  <c r="K5" i="23"/>
  <c r="J5" i="23"/>
  <c r="I5" i="23"/>
  <c r="H5" i="23"/>
  <c r="G5" i="23"/>
  <c r="F5" i="23"/>
  <c r="E5" i="23"/>
  <c r="D5" i="23"/>
  <c r="C5" i="23"/>
  <c r="B3" i="23"/>
  <c r="B2" i="23"/>
  <c r="B1" i="23"/>
  <c r="D6" i="22"/>
  <c r="E6" i="22"/>
  <c r="F6" i="22"/>
  <c r="G6" i="22"/>
  <c r="H6" i="22"/>
  <c r="I6" i="22"/>
  <c r="J6" i="22"/>
  <c r="K6" i="22"/>
  <c r="L6" i="22"/>
  <c r="M6" i="22"/>
  <c r="N6" i="22"/>
  <c r="C6" i="22"/>
  <c r="D5" i="22"/>
  <c r="E5" i="22"/>
  <c r="F5" i="22"/>
  <c r="G5" i="22"/>
  <c r="H5" i="22"/>
  <c r="I5" i="22"/>
  <c r="J5" i="22"/>
  <c r="K5" i="22"/>
  <c r="L5" i="22"/>
  <c r="M5" i="22"/>
  <c r="N5" i="22"/>
  <c r="C5" i="22"/>
  <c r="B3" i="22"/>
  <c r="B2" i="22"/>
  <c r="B1" i="22"/>
  <c r="D5" i="21"/>
  <c r="E5" i="21"/>
  <c r="F5" i="21"/>
  <c r="G5" i="21"/>
  <c r="H5" i="21"/>
  <c r="I5" i="21"/>
  <c r="J5" i="21"/>
  <c r="K5" i="21"/>
  <c r="L5" i="21"/>
  <c r="M5" i="21"/>
  <c r="N5" i="21"/>
  <c r="D6" i="21"/>
  <c r="E6" i="21"/>
  <c r="F6" i="21"/>
  <c r="G6" i="21"/>
  <c r="H6" i="21"/>
  <c r="I6" i="21"/>
  <c r="J6" i="21"/>
  <c r="K6" i="21"/>
  <c r="L6" i="21"/>
  <c r="M6" i="21"/>
  <c r="N6" i="21"/>
  <c r="C5" i="21"/>
  <c r="C6" i="21"/>
  <c r="B3" i="21"/>
  <c r="B2" i="21"/>
  <c r="B1" i="21"/>
  <c r="F34" i="20"/>
  <c r="E34" i="20"/>
  <c r="D34" i="20"/>
  <c r="C34" i="20"/>
  <c r="B34" i="20"/>
  <c r="C18" i="20"/>
  <c r="D18" i="20"/>
  <c r="E18" i="20"/>
  <c r="F18" i="20"/>
  <c r="G18" i="20"/>
  <c r="H18" i="20"/>
  <c r="I18" i="20"/>
  <c r="B18" i="20"/>
  <c r="B3" i="20"/>
  <c r="B2" i="20"/>
  <c r="B1" i="20"/>
  <c r="B3" i="19"/>
  <c r="B2" i="19"/>
  <c r="B1" i="19"/>
  <c r="B3" i="18"/>
  <c r="B2" i="18"/>
  <c r="B1" i="18"/>
  <c r="B3" i="17"/>
  <c r="B2" i="17"/>
  <c r="B1" i="17"/>
  <c r="B3" i="16"/>
  <c r="B2" i="16"/>
  <c r="B1" i="16"/>
  <c r="B3" i="15"/>
  <c r="B2" i="15"/>
  <c r="B1" i="15"/>
  <c r="B3" i="14"/>
  <c r="B2" i="14"/>
  <c r="B1" i="14"/>
  <c r="B3" i="13"/>
  <c r="B2" i="13"/>
  <c r="B1" i="13"/>
  <c r="B2" i="12"/>
  <c r="B3" i="12"/>
  <c r="B1" i="12"/>
  <c r="AN47" i="11"/>
  <c r="A4" i="8"/>
  <c r="J3" i="8"/>
  <c r="A5" i="8" s="1"/>
  <c r="J2" i="8"/>
  <c r="O3" i="7"/>
  <c r="O2" i="7"/>
  <c r="C19" i="7" s="1"/>
  <c r="O3" i="6"/>
  <c r="Q2" i="6"/>
  <c r="O2" i="6"/>
  <c r="A17" i="6" s="1"/>
  <c r="AJ18" i="5"/>
  <c r="J11" i="5"/>
  <c r="J9" i="5"/>
  <c r="J7" i="5"/>
  <c r="BP2" i="5"/>
  <c r="AT36" i="9"/>
  <c r="AT35" i="9"/>
  <c r="AT34" i="9"/>
  <c r="AT33" i="9"/>
  <c r="AT32" i="9"/>
  <c r="AT31" i="9"/>
  <c r="AT30" i="9"/>
  <c r="AT29" i="9"/>
  <c r="AT28" i="9"/>
  <c r="AT27" i="9"/>
  <c r="AT26" i="9"/>
  <c r="AT25" i="9"/>
  <c r="AT24" i="9"/>
  <c r="AT23" i="9"/>
  <c r="AT22" i="9"/>
  <c r="AT21" i="9"/>
  <c r="AT20" i="9"/>
  <c r="AT19" i="9"/>
  <c r="AT18" i="9"/>
  <c r="AT17" i="9"/>
  <c r="AT16" i="9"/>
  <c r="AT15" i="9"/>
  <c r="AT14" i="9"/>
  <c r="AT13" i="9"/>
  <c r="AE10" i="9"/>
  <c r="AE8" i="9"/>
  <c r="AJ6" i="9"/>
  <c r="AE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AU3" i="9"/>
  <c r="AU2" i="9"/>
  <c r="AN46" i="10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I1" i="3" a="1"/>
  <c r="I1" i="3" s="1"/>
  <c r="H1" i="3" a="1"/>
  <c r="H1" i="3" s="1"/>
  <c r="D1" i="3"/>
  <c r="J7" i="2"/>
  <c r="I7" i="2"/>
  <c r="H7" i="2"/>
  <c r="B9" i="7" l="1"/>
  <c r="A13" i="7"/>
  <c r="B9" i="6"/>
  <c r="A13" i="6"/>
</calcChain>
</file>

<file path=xl/sharedStrings.xml><?xml version="1.0" encoding="utf-8"?>
<sst xmlns="http://schemas.openxmlformats.org/spreadsheetml/2006/main" count="973" uniqueCount="406">
  <si>
    <t>Desenvolvido por Jônatas M. Pimenta</t>
  </si>
  <si>
    <t>pae_db_dev</t>
  </si>
  <si>
    <t>upadrao</t>
  </si>
  <si>
    <t>CIÊNCIAS</t>
  </si>
  <si>
    <t>EDUCAÇÃO ARTÍSTICA</t>
  </si>
  <si>
    <t>EDUCAÇÃO FÍSICA</t>
  </si>
  <si>
    <t>EDUCAÇÃO RELIGIOSA</t>
  </si>
  <si>
    <t>FÍSICA QUANTICA</t>
  </si>
  <si>
    <t>GEOGRAFIA</t>
  </si>
  <si>
    <t>HISTÓRIA CÍVICA</t>
  </si>
  <si>
    <t>MATEMÁTICA</t>
  </si>
  <si>
    <t>PORTUGUÊS</t>
  </si>
  <si>
    <t>QUÍMICA</t>
  </si>
  <si>
    <t>NILMA MENDONCA PIMENTA</t>
  </si>
  <si>
    <t>VICTOR MENDONCA PIMENTA</t>
  </si>
  <si>
    <t>HISTORIA</t>
  </si>
  <si>
    <t>MARIA VICTORIA PIMENTA</t>
  </si>
  <si>
    <t>PRÉ-MATRICULADO</t>
  </si>
  <si>
    <t>TRANSFERIDO</t>
  </si>
  <si>
    <t>TRANCADA</t>
  </si>
  <si>
    <t>MUDOU DE TURMA</t>
  </si>
  <si>
    <t>MATRICULADO</t>
  </si>
  <si>
    <t>CONCLUÍDA</t>
  </si>
  <si>
    <t>INTERROMPIDA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</si>
  <si>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</si>
  <si>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</si>
  <si>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</si>
  <si>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</si>
  <si>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</si>
  <si>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</si>
  <si>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</si>
  <si>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</si>
  <si>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</si>
  <si>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</si>
  <si>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</si>
  <si>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</si>
  <si>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</si>
  <si>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</si>
  <si>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</si>
  <si>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</si>
  <si>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</si>
  <si>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</si>
  <si>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</si>
  <si>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</si>
  <si>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</si>
  <si>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</si>
  <si>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</si>
  <si>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</si>
  <si>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</si>
  <si>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</si>
  <si>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</si>
  <si>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PAI</t>
  </si>
  <si>
    <t>MÃE</t>
  </si>
  <si>
    <t>TIO</t>
  </si>
  <si>
    <t>TIA</t>
  </si>
  <si>
    <t>PADRINHO</t>
  </si>
  <si>
    <t>MADRINHA</t>
  </si>
  <si>
    <t>IRMÃO</t>
  </si>
  <si>
    <t>IRMÃ</t>
  </si>
  <si>
    <t>TUTOR</t>
  </si>
  <si>
    <t>TUTORA</t>
  </si>
  <si>
    <t>PRIMO</t>
  </si>
  <si>
    <t>PRIMA</t>
  </si>
  <si>
    <t>AMIGO</t>
  </si>
  <si>
    <t>AMIGA</t>
  </si>
  <si>
    <t>PADRASTO</t>
  </si>
  <si>
    <t>MADRASTA</t>
  </si>
  <si>
    <t>AVÓ PATERNA</t>
  </si>
  <si>
    <t>AVÔ PATERNO</t>
  </si>
  <si>
    <t>AVÓ MATERNA</t>
  </si>
  <si>
    <t>AVÔ MATERNO</t>
  </si>
  <si>
    <t>ATIVA</t>
  </si>
  <si>
    <t>INATIVA</t>
  </si>
  <si>
    <t>Grau Escolar &gt;&gt;</t>
  </si>
  <si>
    <t>F</t>
  </si>
  <si>
    <t>CENTRO EDUCACIONAL LÚCIA FREITAS</t>
  </si>
  <si>
    <t>Endereço:</t>
  </si>
  <si>
    <t>Nº:</t>
  </si>
  <si>
    <t>Bairro:</t>
  </si>
  <si>
    <t>Cidade:</t>
  </si>
  <si>
    <t>BELFORD ROXO</t>
  </si>
  <si>
    <t>Estado:</t>
  </si>
  <si>
    <t>Matricula:</t>
  </si>
  <si>
    <t>Nascimento</t>
  </si>
  <si>
    <t>Nome</t>
  </si>
  <si>
    <t>"Até aqui nos ajudou o Senhor." 1 Samuel 7:12 b</t>
  </si>
  <si>
    <t>Série</t>
  </si>
  <si>
    <t>Resp.</t>
  </si>
  <si>
    <t>Diretor da Escola</t>
  </si>
  <si>
    <t>Resp. pelo Aluno</t>
  </si>
  <si>
    <t>Email:</t>
  </si>
  <si>
    <t>Cor de Fundo</t>
  </si>
  <si>
    <t>Cor da Borda</t>
  </si>
  <si>
    <t>M</t>
  </si>
  <si>
    <t>DECLARAÇÃO</t>
  </si>
  <si>
    <t>Nome:</t>
  </si>
  <si>
    <t>e de:</t>
  </si>
  <si>
    <t>Atenciosamente:</t>
  </si>
  <si>
    <t>cursou a modalidade de</t>
  </si>
  <si>
    <t>no ano letivo</t>
  </si>
  <si>
    <t>de</t>
  </si>
  <si>
    <t>para a modalidade seguinte. Informamos que o Histórico será emitido dentro</t>
  </si>
  <si>
    <t>dos prazos estabelecidos pela Lei vigente.</t>
  </si>
  <si>
    <t>INSTITUTO EDUCACIONAL RÊ &amp; LÚ</t>
  </si>
  <si>
    <t>JONATAS MENDONCA PIMENTA</t>
  </si>
  <si>
    <t>15/05/2013</t>
  </si>
  <si>
    <t>5º ANO ENSINO FUNDAMENTAL</t>
  </si>
  <si>
    <t>F5M12023</t>
  </si>
  <si>
    <t>MARIA VICTORIA DOS SANTOS PIMENTA</t>
  </si>
  <si>
    <t>(21) 98773-9190</t>
  </si>
  <si>
    <t>JPIMENTADIGITAL@GMAIL.COM</t>
  </si>
  <si>
    <t>Turma:</t>
  </si>
  <si>
    <t>Engressou nesta em:</t>
  </si>
  <si>
    <t>RUA NUNES SAMPAIO</t>
  </si>
  <si>
    <t>ANDRADE ARAUJO</t>
  </si>
  <si>
    <t>WhatsApp:</t>
  </si>
  <si>
    <t>Telefone:</t>
  </si>
  <si>
    <t>1º ANO ENSINO FUNDAMENTAL</t>
  </si>
  <si>
    <t xml:space="preserve">Modalidade de Ensino: </t>
  </si>
  <si>
    <t>Disciplinas</t>
  </si>
  <si>
    <t>1º Bim</t>
  </si>
  <si>
    <t>2º Bim</t>
  </si>
  <si>
    <t>3º Bim</t>
  </si>
  <si>
    <t>4º Bim</t>
  </si>
  <si>
    <t>Recup.</t>
  </si>
  <si>
    <t>M F</t>
  </si>
  <si>
    <t>Situação</t>
  </si>
  <si>
    <t>2023</t>
  </si>
  <si>
    <t>EM CURSO</t>
  </si>
  <si>
    <t>HISTÓRICO ESCOLAR</t>
  </si>
  <si>
    <t>Data da Emissão</t>
  </si>
  <si>
    <t>Diretor</t>
  </si>
  <si>
    <t>C. H.</t>
  </si>
  <si>
    <t>NOTA</t>
  </si>
  <si>
    <t>ENSINO FUNDAMENTAL</t>
  </si>
  <si>
    <t>ENS. MÉDIO</t>
  </si>
  <si>
    <t>Matrícula:</t>
  </si>
  <si>
    <t>1º ANO</t>
  </si>
  <si>
    <t>2º ANO</t>
  </si>
  <si>
    <t>3º ANO</t>
  </si>
  <si>
    <t>4º ANO</t>
  </si>
  <si>
    <t>5º ANO</t>
  </si>
  <si>
    <t>6º ANO</t>
  </si>
  <si>
    <t>7º ANO</t>
  </si>
  <si>
    <t>8º ANO</t>
  </si>
  <si>
    <t>9º ANO</t>
  </si>
  <si>
    <t>1º ANO EDUCAÇÃO INFANTIL</t>
  </si>
  <si>
    <t>1º ANO ENSINO MÉDIO</t>
  </si>
  <si>
    <t>2º ANO EDUCAÇÃO INFANTIL</t>
  </si>
  <si>
    <t>2º ANO ENSINO FUNDAMENTAL</t>
  </si>
  <si>
    <t>2º ANO ENSINO MÉDIO</t>
  </si>
  <si>
    <t>3º ANO EDUCAÇÃO INFANTIL</t>
  </si>
  <si>
    <t>3º ANO ENSINO FUNDAMENTAL</t>
  </si>
  <si>
    <t>3º ANO ENSINO MÉDIO</t>
  </si>
  <si>
    <t>4º ANO ENSINO FUNDAMENTAL</t>
  </si>
  <si>
    <t>6º ANO ENSINO FUNDAMENTAL</t>
  </si>
  <si>
    <t>7º ANO ENSINO FUNDAMENTAL</t>
  </si>
  <si>
    <t>8º ANO ENSINO FUNDAMENTAL</t>
  </si>
  <si>
    <t>9º ANO ENSINO FUNDAMENTAL</t>
  </si>
  <si>
    <t>modEnsino</t>
  </si>
  <si>
    <t>disciplina</t>
  </si>
  <si>
    <t>md_final</t>
  </si>
  <si>
    <t>cargaHoraria</t>
  </si>
  <si>
    <t>escola</t>
  </si>
  <si>
    <t>anoLetivo</t>
  </si>
  <si>
    <t>FICHA CADASTRAL</t>
  </si>
  <si>
    <t>3º Ano EF</t>
  </si>
  <si>
    <t>DADOS DO ALUNO</t>
  </si>
  <si>
    <t>5º Ano EF</t>
  </si>
  <si>
    <t>25/04/2022</t>
  </si>
  <si>
    <t>Renovação</t>
  </si>
  <si>
    <t>Turno:</t>
  </si>
  <si>
    <t>Matricula</t>
  </si>
  <si>
    <t>Sexo:</t>
  </si>
  <si>
    <t>Data Nascimento:</t>
  </si>
  <si>
    <t>Natural de:</t>
  </si>
  <si>
    <t>Nacionalidade:</t>
  </si>
  <si>
    <t>Rua:</t>
  </si>
  <si>
    <t>Complemento:</t>
  </si>
  <si>
    <t>CEP:</t>
  </si>
  <si>
    <t>Identidade:</t>
  </si>
  <si>
    <t>CPF:</t>
  </si>
  <si>
    <t>Email</t>
  </si>
  <si>
    <t>DADOS DO RESPONSÁVEL</t>
  </si>
  <si>
    <t>Vinculo:</t>
  </si>
  <si>
    <t>Dt Nascimento</t>
  </si>
  <si>
    <t>OBSERVAÇÕES</t>
  </si>
  <si>
    <t>DOCUMENTOS ENTREGUES</t>
  </si>
  <si>
    <t>Certidão de Nascimento</t>
  </si>
  <si>
    <t>Atestado Médico</t>
  </si>
  <si>
    <t>CPF do Responsável</t>
  </si>
  <si>
    <t>Histórico Escolar</t>
  </si>
  <si>
    <t>Comprovante de Residência</t>
  </si>
  <si>
    <t>Tipo Sanguíneo</t>
  </si>
  <si>
    <t>Nome do Pai:</t>
  </si>
  <si>
    <t>Nome da Mãe:</t>
  </si>
  <si>
    <t>Emergência:</t>
  </si>
  <si>
    <t>DADOS DO ANO LETIVO</t>
  </si>
  <si>
    <t>MANHÃ</t>
  </si>
  <si>
    <t>Modalidade de Ensino:</t>
  </si>
  <si>
    <t>Mensalidade:</t>
  </si>
  <si>
    <t>Dia de Vencimento:</t>
  </si>
  <si>
    <t>Bolsa</t>
  </si>
  <si>
    <t>Motivo da Bolsa</t>
  </si>
  <si>
    <t>Ano:</t>
  </si>
  <si>
    <t>1ª Matrícula em:</t>
  </si>
  <si>
    <t>Responsável pelo Aluno</t>
  </si>
  <si>
    <t>INSTITUTO EDUCACIONAL RÊ E LÚ</t>
  </si>
  <si>
    <t>Rua Andes, nº 292, Heliópolis, Belford Roxo, RJ</t>
  </si>
  <si>
    <t>CNPJ: 12.456.409/0001-04 - Tel.: (21)3093-7218</t>
  </si>
  <si>
    <t>BRASILEIRA</t>
  </si>
  <si>
    <t>ALTAMIR DOS SANTOS PIMENTAS</t>
  </si>
  <si>
    <t>MARIA DOS SANTOS PIMENTA</t>
  </si>
  <si>
    <t>Logradoouro:</t>
  </si>
  <si>
    <t>ELIANE MENDONÇA PIMENTA</t>
  </si>
  <si>
    <t>17/12/1976</t>
  </si>
  <si>
    <t>J</t>
  </si>
  <si>
    <t>LINHA FERREA</t>
  </si>
  <si>
    <t>ELIEL PIMENTA</t>
  </si>
  <si>
    <t>LOIDE MENDONÇA PIMENTA</t>
  </si>
  <si>
    <t>JONATAS MENDONÇA PIMENTA</t>
  </si>
  <si>
    <t>24/02/1977</t>
  </si>
  <si>
    <t>(21) 99999-9999</t>
  </si>
  <si>
    <t>(21) 98777-7777</t>
  </si>
  <si>
    <t>TES@GMAIL.COM</t>
  </si>
  <si>
    <t>NÃO</t>
  </si>
  <si>
    <t>O</t>
  </si>
  <si>
    <t>24/06/2023</t>
  </si>
  <si>
    <t>F6M12023</t>
  </si>
  <si>
    <t>DADOS DO PROFESSOR</t>
  </si>
  <si>
    <t>FICHA DE PROFESSOR</t>
  </si>
  <si>
    <t>Tel.:</t>
  </si>
  <si>
    <t>DISCIPLINAS (LECIONA)</t>
  </si>
  <si>
    <t>DISCIPLINAS (HABILITADO)</t>
  </si>
  <si>
    <t>Professor</t>
  </si>
  <si>
    <t>Nº MATRÍCULA</t>
  </si>
  <si>
    <t>NOME</t>
  </si>
  <si>
    <t>DATA NASCIMENTO</t>
  </si>
  <si>
    <t>NATURAL</t>
  </si>
  <si>
    <t>ENDEREÇO</t>
  </si>
  <si>
    <t>DATA DA MATRÍCULA</t>
  </si>
  <si>
    <t>ANO DO CURSO</t>
  </si>
  <si>
    <t>LIVRO DE MATRÍCULA</t>
  </si>
  <si>
    <t>MODALIDADE DE ENSINO</t>
  </si>
  <si>
    <t>RUA NUNES SAMPAIO, 15, ANDRADE ARAUJO, BELFORD ROXO, RJ</t>
  </si>
  <si>
    <t>TESTE DE OBSERVAÇÃO</t>
  </si>
  <si>
    <t>VICTOR DOS SANTOS PIMENTA</t>
  </si>
  <si>
    <t>JONATAS PIMENTA</t>
  </si>
  <si>
    <t>CLARA DE ARAUJO DOS SANTOS</t>
  </si>
  <si>
    <t>JOSE DOS SANTOS PIMENTA</t>
  </si>
  <si>
    <t>ANA BEATRIZ DOS SANTOS PIMENTA</t>
  </si>
  <si>
    <t>RUA NUNES SAMPAIO, 15, SANTO ANTÔNIO DA PRATA, BELFORD ROXO, RJ</t>
  </si>
  <si>
    <t>ANDRE DOS SANTOS PIMENTA</t>
  </si>
  <si>
    <t>PAULO DOS SANTOS PIMENTA</t>
  </si>
  <si>
    <t>MARIA VICTORIA SILVA</t>
  </si>
  <si>
    <t>JONATAS PIMENTA MENDONÇA</t>
  </si>
  <si>
    <t>0</t>
  </si>
  <si>
    <t>TRAVESSA NUNES SAMPAIO, 0, ANDRADE ARAUJO, BELFORD ROXO, RJ</t>
  </si>
  <si>
    <t>RUA NUNES SAMPAIO, 5, ANDRADE ARAUJO, BELFORD ROXO, RJ</t>
  </si>
  <si>
    <t>SITUAÇÃO</t>
  </si>
  <si>
    <t>TELEFONE</t>
  </si>
  <si>
    <t>WHATSAPP</t>
  </si>
  <si>
    <t>PROFESSORES</t>
  </si>
  <si>
    <t>21998989891</t>
  </si>
  <si>
    <t>RUA NUNES SAMPAIO, 45, ANDRADE ARAUJO, BELFORD ROXO, RJ</t>
  </si>
  <si>
    <t>ATIVO</t>
  </si>
  <si>
    <t>21999998888</t>
  </si>
  <si>
    <t>AVENIDA JÚLIO DE AMORIM PEREIRA, 5, HELIÓPOLIS, BELFORD ROXO, RJ</t>
  </si>
  <si>
    <t>(21) 98897-8989</t>
  </si>
  <si>
    <t>RUA NUNES SAMPAIO, 228, ANDRADE ARAUJO, BELFORD ROXO, RJ</t>
  </si>
  <si>
    <t>RESPONSÁVEL</t>
  </si>
  <si>
    <t>DATA DO EVENTO</t>
  </si>
  <si>
    <t>EVENTO</t>
  </si>
  <si>
    <t>TURMA</t>
  </si>
  <si>
    <t>1F1T2023</t>
  </si>
  <si>
    <t>F1T1A24</t>
  </si>
  <si>
    <t>LISTA DE RENOVAÇÕES</t>
  </si>
  <si>
    <t>TURNO</t>
  </si>
  <si>
    <t>MENSALIDADE</t>
  </si>
  <si>
    <t>QUANTIDADE DE ALUNOS</t>
  </si>
  <si>
    <t>QUANT. DE PROFESSORES</t>
  </si>
  <si>
    <t>QUANT. DE DISCIPLINAS</t>
  </si>
  <si>
    <t>ANO LETIVO</t>
  </si>
  <si>
    <t>TARDE</t>
  </si>
  <si>
    <t>F3M12023</t>
  </si>
  <si>
    <t>LISTA DE TURMAS</t>
  </si>
  <si>
    <t>ALUNOS POR MODALIDADE</t>
  </si>
  <si>
    <t>ALUNOS POR ENDEREÇO</t>
  </si>
  <si>
    <t>26135350</t>
  </si>
  <si>
    <t>15</t>
  </si>
  <si>
    <t>SANTO ANTÔNIO DA PRATA</t>
  </si>
  <si>
    <t>26140420</t>
  </si>
  <si>
    <t>5</t>
  </si>
  <si>
    <t>26140425</t>
  </si>
  <si>
    <t>TRAVESSA NUNES SAMPAIO</t>
  </si>
  <si>
    <t>CEP</t>
  </si>
  <si>
    <t>LOGRADOURO</t>
  </si>
  <si>
    <t>NÚMERO</t>
  </si>
  <si>
    <t>COMPLEMENTO</t>
  </si>
  <si>
    <t>BAIRRO</t>
  </si>
  <si>
    <t>MUNICIPIO</t>
  </si>
  <si>
    <t>UF</t>
  </si>
  <si>
    <t>ALUNOS POR RESPONSÁVEIS</t>
  </si>
  <si>
    <t>079.051.637-33</t>
  </si>
  <si>
    <t>079.051.637-34</t>
  </si>
  <si>
    <t>07905163733</t>
  </si>
  <si>
    <t>VINCULO</t>
  </si>
  <si>
    <t>NOME DO RESPONSÁVEL</t>
  </si>
  <si>
    <t>CPF</t>
  </si>
  <si>
    <t>E-MAIL</t>
  </si>
  <si>
    <t>RESUMO DE MENSALIDADE</t>
  </si>
  <si>
    <t>01/2023</t>
  </si>
  <si>
    <t>02/2023</t>
  </si>
  <si>
    <t>03/2023</t>
  </si>
  <si>
    <t>04/2023</t>
  </si>
  <si>
    <t>05/2023</t>
  </si>
  <si>
    <t>06/2023</t>
  </si>
  <si>
    <t>07/2023</t>
  </si>
  <si>
    <t>08/2023</t>
  </si>
  <si>
    <t>09/2023</t>
  </si>
  <si>
    <t>12/2023</t>
  </si>
  <si>
    <t>VALOR BASE</t>
  </si>
  <si>
    <t>DESCONTO</t>
  </si>
  <si>
    <t>ACRÉSCIMO</t>
  </si>
  <si>
    <t>DINHEIRO</t>
  </si>
  <si>
    <t>PIX</t>
  </si>
  <si>
    <t>CARTÃO DE CRÉDITO</t>
  </si>
  <si>
    <t>CARTÃO DE DÉBITO</t>
  </si>
  <si>
    <t>TOTAL</t>
  </si>
  <si>
    <t>RECEBIDO</t>
  </si>
  <si>
    <t>VALOR RECEBIDO DIVIDIDO POR FORMA DE PAGAMENTO</t>
  </si>
  <si>
    <t>REFERÊNCIA</t>
  </si>
  <si>
    <t>MENSALIDADES PENDENTES</t>
  </si>
  <si>
    <t>PENDENTE</t>
  </si>
  <si>
    <t>PESSOAS</t>
  </si>
  <si>
    <t>10/2023</t>
  </si>
  <si>
    <t>11/2023</t>
  </si>
  <si>
    <t>MATRICULA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</si>
  <si>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</si>
  <si>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</si>
  <si>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</si>
  <si>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</si>
  <si>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</si>
  <si>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</si>
  <si>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</si>
  <si>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</si>
  <si>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</si>
  <si>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</si>
  <si>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</si>
  <si>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</si>
  <si>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MENSALIDADES POR ALUNO</t>
  </si>
  <si>
    <t>QUITADAS</t>
  </si>
  <si>
    <t>PENDENTES</t>
  </si>
  <si>
    <t>JONATAS MENDONCA PIMENTA DE ANDRADE</t>
  </si>
  <si>
    <t>MENSALIDADES POR TURMA</t>
  </si>
  <si>
    <t>ANO</t>
  </si>
  <si>
    <t>1º BI</t>
  </si>
  <si>
    <t>2º BI</t>
  </si>
  <si>
    <t>3º BI</t>
  </si>
  <si>
    <t>4º BI</t>
  </si>
  <si>
    <t>RC</t>
  </si>
  <si>
    <t>MÉDIA</t>
  </si>
  <si>
    <t>SÉRIE</t>
  </si>
  <si>
    <t>1º BIMESTRE</t>
  </si>
  <si>
    <t>2º BIMESTRE</t>
  </si>
  <si>
    <t>3º BIMESTRE</t>
  </si>
  <si>
    <t>4º BIMESTRE</t>
  </si>
  <si>
    <t>FINAL</t>
  </si>
  <si>
    <t>DISCIPLINA</t>
  </si>
  <si>
    <t>MATRIÍCULA</t>
  </si>
  <si>
    <t>RECUPERAÇÃO</t>
  </si>
  <si>
    <t>Média do bimestre</t>
  </si>
  <si>
    <t>Média final</t>
  </si>
  <si>
    <t>Meta para aprovação</t>
  </si>
  <si>
    <t>Meta para recuperação</t>
  </si>
  <si>
    <t>Número de avaliações bimestrais</t>
  </si>
  <si>
    <t>Nome da AV1</t>
  </si>
  <si>
    <t>Nome da AV2</t>
  </si>
  <si>
    <t>Nome da AV3</t>
  </si>
  <si>
    <t>Nome da AV4</t>
  </si>
  <si>
    <t>Recup. SOMA ou SUBST</t>
  </si>
  <si>
    <t>Aprovado</t>
  </si>
  <si>
    <t>Reprovado</t>
  </si>
  <si>
    <t>Em curso</t>
  </si>
  <si>
    <t>Recuperação</t>
  </si>
  <si>
    <t>AV1</t>
  </si>
  <si>
    <t>AV2</t>
  </si>
  <si>
    <t>AV3</t>
  </si>
  <si>
    <t>AV4</t>
  </si>
  <si>
    <t>SUBST</t>
  </si>
  <si>
    <t>APROVADO</t>
  </si>
  <si>
    <t>REPROVADO</t>
  </si>
  <si>
    <t>PROFESSOR</t>
  </si>
  <si>
    <t>MENSALIDADES POR RESPONSÁVEL</t>
  </si>
  <si>
    <t>Enviando para prof</t>
  </si>
  <si>
    <t>Bom dia querido professor_x000D_
_x000D_
Trouxe uma maçã</t>
  </si>
  <si>
    <t>Mensagem para a turma</t>
  </si>
  <si>
    <t>Olá,_x000D_
_x000D_
Teremos uma festa na escola_x000D_
_x000D_
Valor R$ 200,00_x000D_
_x000D_
Parcelada em 5 vezes</t>
  </si>
  <si>
    <t>NILMAANGELICA3@GMAIL.COM</t>
  </si>
  <si>
    <t>CONTATO@JMPIMENTA.COM.BR</t>
  </si>
  <si>
    <t>Responsável</t>
  </si>
  <si>
    <t>Aluno</t>
  </si>
  <si>
    <t>Direção</t>
  </si>
  <si>
    <t>Assunto</t>
  </si>
  <si>
    <t>2 - JONATAS MENDONCA PIMENTA</t>
  </si>
  <si>
    <t>Recado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</si>
</sst>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164" formatCode="dd/mm/yy;@"/>
    <numFmt numFmtId="165" formatCode="dd\ &quot;de&quot;\ mmmm\ &quot;de&quot;\ yyyy"/>
    <numFmt numFmtId="166" formatCode="0.0_ ;[Red]\-0.0\ "/>
    <numFmt numFmtId="167" formatCode="0.0"/>
    <numFmt numFmtId="168" formatCode="&quot;Matrícula: &quot;#"/>
    <numFmt numFmtId="169" formatCode="[$-416]\ d&quot; de &quot;mmmm&quot; de &quot;yyyy"/>
    <numFmt numFmtId="170" formatCode="#####\-###"/>
    <numFmt numFmtId="171" formatCode="####\-####"/>
    <numFmt numFmtId="172" formatCode="&quot;R$&quot;\ #,##0.00"/>
  </numFmts>
  <fonts count="6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</font>
    <font>
      <b/>
      <sz val="20"/>
      <name val="Arial"/>
      <family val="2"/>
    </font>
    <font>
      <b/>
      <sz val="22"/>
      <name val="Arial"/>
      <family val="2"/>
    </font>
    <font>
      <b/>
      <sz val="18"/>
      <color indexed="9"/>
      <name val="Arial"/>
      <family val="2"/>
    </font>
    <font>
      <b/>
      <sz val="1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6"/>
      <name val="Tahoma"/>
      <family val="2"/>
    </font>
    <font>
      <sz val="12"/>
      <name val="Times New Roman"/>
      <family val="1"/>
    </font>
    <font>
      <sz val="10"/>
      <color indexed="10"/>
      <name val="Arial"/>
      <family val="2"/>
    </font>
    <font>
      <sz val="9"/>
      <name val="Times New Roman"/>
      <family val="1"/>
    </font>
    <font>
      <b/>
      <sz val="10"/>
      <name val="Times New Roman"/>
      <family val="1"/>
    </font>
    <font>
      <b/>
      <u/>
      <sz val="20"/>
      <name val="Arial"/>
      <family val="2"/>
    </font>
    <font>
      <sz val="14"/>
      <name val="Times New Roman"/>
      <family val="1"/>
    </font>
    <font>
      <b/>
      <sz val="16"/>
      <name val="Arial"/>
      <family val="2"/>
    </font>
    <font>
      <sz val="15"/>
      <name val="Times New Roman"/>
      <family val="1"/>
    </font>
    <font>
      <sz val="13"/>
      <name val="Times New Roman"/>
      <family val="1"/>
    </font>
    <font>
      <sz val="15"/>
      <color indexed="9"/>
      <name val="Times New Roman"/>
      <family val="1"/>
    </font>
    <font>
      <b/>
      <sz val="9"/>
      <color theme="2" tint="-0.749992370372631"/>
      <name val="Arial"/>
      <family val="2"/>
    </font>
    <font>
      <sz val="10"/>
      <color theme="2" tint="-0.749992370372631"/>
      <name val="Arial"/>
      <family val="2"/>
    </font>
    <font>
      <sz val="8"/>
      <color theme="2" tint="-0.749992370372631"/>
      <name val="Arial"/>
      <family val="2"/>
    </font>
    <font>
      <sz val="9"/>
      <color theme="2" tint="-0.749992370372631"/>
      <name val="Arial"/>
      <family val="2"/>
    </font>
    <font>
      <i/>
      <sz val="8"/>
      <color theme="2" tint="-0.749992370372631"/>
      <name val="Arial"/>
      <family val="2"/>
    </font>
    <font>
      <sz val="10"/>
      <color theme="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6"/>
      <color theme="2" tint="-0.749992370372631"/>
      <name val="Tahoma"/>
      <family val="2"/>
    </font>
    <font>
      <sz val="11"/>
      <color theme="2" tint="-0.749992370372631"/>
      <name val="Calibri"/>
      <family val="2"/>
    </font>
    <font>
      <sz val="14"/>
      <color theme="2" tint="-0.749992370372631"/>
      <name val="Arial"/>
      <family val="2"/>
    </font>
    <font>
      <sz val="12"/>
      <color theme="2" tint="-0.749992370372631"/>
      <name val="Arial"/>
      <family val="2"/>
    </font>
    <font>
      <b/>
      <sz val="12"/>
      <color theme="2" tint="-0.749992370372631"/>
      <name val="Arial"/>
      <family val="2"/>
    </font>
    <font>
      <sz val="11"/>
      <color theme="2" tint="-0.749992370372631"/>
      <name val="Arial"/>
      <family val="2"/>
    </font>
    <font>
      <b/>
      <sz val="11"/>
      <color theme="2" tint="-0.749992370372631"/>
      <name val="Arial"/>
      <family val="2"/>
    </font>
    <font>
      <sz val="9"/>
      <name val="Arial"/>
      <family val="2"/>
    </font>
    <font>
      <b/>
      <sz val="12"/>
      <color indexed="56"/>
      <name val="Arial"/>
      <family val="2"/>
    </font>
    <font>
      <sz val="14"/>
      <color indexed="9"/>
      <name val="Arial"/>
      <family val="2"/>
    </font>
    <font>
      <sz val="14"/>
      <name val="Arial"/>
      <family val="2"/>
    </font>
    <font>
      <b/>
      <sz val="10"/>
      <color indexed="56"/>
      <name val="Arial"/>
      <family val="2"/>
    </font>
    <font>
      <sz val="11"/>
      <name val="Calibri"/>
      <family val="2"/>
      <scheme val="minor"/>
    </font>
    <font>
      <sz val="16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20"/>
      <name val="Tahoma"/>
      <family val="2"/>
    </font>
    <font>
      <sz val="11"/>
      <color indexed="9"/>
      <name val="Arial"/>
      <family val="2"/>
    </font>
    <font>
      <b/>
      <i/>
      <sz val="18"/>
      <name val="Arial"/>
      <family val="2"/>
    </font>
    <font>
      <b/>
      <sz val="10"/>
      <name val="Arial"/>
      <family val="2"/>
    </font>
    <font>
      <sz val="11"/>
      <color indexed="18"/>
      <name val="Arial"/>
      <family val="2"/>
    </font>
    <font>
      <u/>
      <sz val="10"/>
      <name val="Arial"/>
      <family val="2"/>
    </font>
    <font>
      <sz val="10"/>
      <color indexed="18"/>
      <name val="Arial"/>
      <family val="2"/>
    </font>
    <font>
      <b/>
      <sz val="10"/>
      <color indexed="18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0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2" tint="-0.499984740745262"/>
      </left>
      <right/>
      <top style="thick">
        <color theme="2" tint="-0.499984740745262"/>
      </top>
      <bottom/>
      <diagonal/>
    </border>
    <border>
      <left/>
      <right/>
      <top style="thick">
        <color theme="2" tint="-0.499984740745262"/>
      </top>
      <bottom/>
      <diagonal/>
    </border>
    <border>
      <left/>
      <right style="thick">
        <color theme="2" tint="-0.499984740745262"/>
      </right>
      <top style="thick">
        <color theme="2" tint="-0.499984740745262"/>
      </top>
      <bottom/>
      <diagonal/>
    </border>
    <border>
      <left style="thick">
        <color theme="2" tint="-0.499984740745262"/>
      </left>
      <right/>
      <top/>
      <bottom/>
      <diagonal/>
    </border>
    <border>
      <left/>
      <right style="thick">
        <color theme="2" tint="-0.499984740745262"/>
      </right>
      <top/>
      <bottom/>
      <diagonal/>
    </border>
    <border>
      <left style="thick">
        <color theme="2" tint="-0.499984740745262"/>
      </left>
      <right/>
      <top/>
      <bottom style="thick">
        <color theme="2" tint="-0.499984740745262"/>
      </bottom>
      <diagonal/>
    </border>
    <border>
      <left/>
      <right/>
      <top/>
      <bottom style="thick">
        <color theme="2" tint="-0.499984740745262"/>
      </bottom>
      <diagonal/>
    </border>
    <border>
      <left/>
      <right style="thick">
        <color theme="2" tint="-0.499984740745262"/>
      </right>
      <top/>
      <bottom style="thick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double">
        <color theme="0" tint="-0.14993743705557422"/>
      </left>
      <right/>
      <top style="double">
        <color theme="0" tint="-0.14996795556505021"/>
      </top>
      <bottom/>
      <diagonal/>
    </border>
    <border>
      <left/>
      <right/>
      <top style="double">
        <color theme="0" tint="-0.14996795556505021"/>
      </top>
      <bottom/>
      <diagonal/>
    </border>
    <border>
      <left style="thin">
        <color theme="0"/>
      </left>
      <right/>
      <top style="double">
        <color theme="0" tint="-0.14996795556505021"/>
      </top>
      <bottom/>
      <diagonal/>
    </border>
    <border>
      <left/>
      <right style="thin">
        <color theme="0"/>
      </right>
      <top style="double">
        <color theme="0" tint="-0.14996795556505021"/>
      </top>
      <bottom/>
      <diagonal/>
    </border>
    <border>
      <left style="double">
        <color theme="0" tint="-0.14996795556505021"/>
      </left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 style="double">
        <color theme="0" tint="-0.14990691854609822"/>
      </right>
      <top style="double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double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/>
      <diagonal/>
    </border>
    <border>
      <left style="double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double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/>
      </right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double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 style="thin">
        <color theme="0" tint="-0.14993743705557422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</borders>
  <cellStyleXfs count="7">
    <xf numFmtId="0" fontId="0" fillId="0" borderId="0"/>
    <xf numFmtId="0" fontId="2" fillId="0" borderId="0"/>
    <xf numFmtId="0" fontId="9" fillId="0" borderId="0"/>
    <xf numFmtId="0" fontId="27" fillId="0" borderId="0"/>
    <xf numFmtId="9" fontId="9" fillId="0" borderId="0" applyFont="0" applyFill="0" applyBorder="0" applyAlignment="0" applyProtection="0"/>
    <xf numFmtId="44" fontId="44" fillId="0" borderId="0" applyFont="0" applyFill="0" applyBorder="0" applyAlignment="0" applyProtection="0"/>
    <xf numFmtId="9" fontId="44" fillId="0" borderId="0" applyFont="0" applyFill="0" applyBorder="0" applyAlignment="0" applyProtection="0"/>
  </cellStyleXfs>
  <cellXfs count="339">
    <xf numFmtId="0" fontId="0" fillId="0" borderId="0" xfId="0"/>
    <xf numFmtId="0" fontId="1" fillId="0" borderId="0" xfId="0" applyFont="1"/>
    <xf numFmtId="20" fontId="0" fillId="0" borderId="0" xfId="0" applyNumberFormat="1"/>
    <xf numFmtId="14" fontId="0" fillId="0" borderId="0" xfId="0" applyNumberFormat="1"/>
    <xf numFmtId="0" fontId="2" fillId="0" borderId="0" xfId="1" applyProtection="1">
      <protection hidden="1"/>
    </xf>
    <xf numFmtId="0" fontId="5" fillId="0" borderId="0" xfId="1" applyFont="1" applyAlignment="1" applyProtection="1">
      <alignment vertical="top"/>
      <protection hidden="1"/>
    </xf>
    <xf numFmtId="0" fontId="7" fillId="0" borderId="0" xfId="1" applyFont="1" applyProtection="1">
      <protection hidden="1"/>
    </xf>
    <xf numFmtId="0" fontId="8" fillId="0" borderId="0" xfId="1" applyFont="1" applyProtection="1">
      <protection hidden="1"/>
    </xf>
    <xf numFmtId="0" fontId="9" fillId="0" borderId="0" xfId="1" applyFont="1" applyProtection="1">
      <protection hidden="1"/>
    </xf>
    <xf numFmtId="0" fontId="9" fillId="0" borderId="0" xfId="2" applyProtection="1">
      <protection hidden="1"/>
    </xf>
    <xf numFmtId="0" fontId="10" fillId="0" borderId="0" xfId="1" applyFont="1" applyAlignment="1" applyProtection="1">
      <alignment horizontal="left"/>
      <protection hidden="1"/>
    </xf>
    <xf numFmtId="0" fontId="11" fillId="0" borderId="0" xfId="2" applyFont="1" applyProtection="1">
      <protection hidden="1"/>
    </xf>
    <xf numFmtId="0" fontId="7" fillId="0" borderId="0" xfId="2" applyFont="1" applyProtection="1">
      <protection hidden="1"/>
    </xf>
    <xf numFmtId="0" fontId="12" fillId="0" borderId="0" xfId="2" applyFont="1" applyProtection="1">
      <protection hidden="1"/>
    </xf>
    <xf numFmtId="0" fontId="13" fillId="0" borderId="0" xfId="2" applyFont="1" applyAlignment="1" applyProtection="1">
      <alignment vertical="top"/>
      <protection hidden="1"/>
    </xf>
    <xf numFmtId="0" fontId="9" fillId="0" borderId="0" xfId="1" applyFont="1" applyAlignment="1" applyProtection="1">
      <alignment horizontal="left"/>
      <protection hidden="1"/>
    </xf>
    <xf numFmtId="0" fontId="14" fillId="0" borderId="0" xfId="2" applyFont="1" applyProtection="1">
      <protection hidden="1"/>
    </xf>
    <xf numFmtId="0" fontId="9" fillId="0" borderId="1" xfId="2" applyBorder="1" applyProtection="1">
      <protection hidden="1"/>
    </xf>
    <xf numFmtId="0" fontId="16" fillId="0" borderId="0" xfId="2" applyFont="1" applyProtection="1">
      <protection hidden="1"/>
    </xf>
    <xf numFmtId="0" fontId="17" fillId="0" borderId="0" xfId="2" applyFont="1" applyAlignment="1" applyProtection="1">
      <alignment shrinkToFit="1"/>
      <protection hidden="1"/>
    </xf>
    <xf numFmtId="0" fontId="18" fillId="0" borderId="0" xfId="2" applyFont="1" applyProtection="1">
      <protection hidden="1"/>
    </xf>
    <xf numFmtId="0" fontId="19" fillId="0" borderId="0" xfId="2" applyFont="1" applyProtection="1">
      <protection hidden="1"/>
    </xf>
    <xf numFmtId="164" fontId="9" fillId="0" borderId="0" xfId="2" applyNumberFormat="1" applyProtection="1">
      <protection hidden="1"/>
    </xf>
    <xf numFmtId="0" fontId="18" fillId="0" borderId="0" xfId="2" applyFont="1" applyAlignment="1" applyProtection="1">
      <alignment horizontal="right"/>
      <protection hidden="1"/>
    </xf>
    <xf numFmtId="0" fontId="7" fillId="2" borderId="0" xfId="2" applyFont="1" applyFill="1" applyProtection="1">
      <protection hidden="1"/>
    </xf>
    <xf numFmtId="0" fontId="20" fillId="0" borderId="0" xfId="2" applyFont="1" applyProtection="1">
      <protection hidden="1"/>
    </xf>
    <xf numFmtId="0" fontId="22" fillId="0" borderId="0" xfId="1" applyFont="1" applyProtection="1">
      <protection hidden="1"/>
    </xf>
    <xf numFmtId="0" fontId="2" fillId="4" borderId="0" xfId="1" applyFill="1" applyProtection="1">
      <protection hidden="1"/>
    </xf>
    <xf numFmtId="0" fontId="22" fillId="4" borderId="0" xfId="1" applyFont="1" applyFill="1" applyProtection="1">
      <protection hidden="1"/>
    </xf>
    <xf numFmtId="0" fontId="17" fillId="0" borderId="1" xfId="2" applyFont="1" applyBorder="1" applyAlignment="1" applyProtection="1">
      <alignment horizontal="center"/>
      <protection hidden="1"/>
    </xf>
    <xf numFmtId="0" fontId="26" fillId="0" borderId="0" xfId="2" applyFont="1" applyProtection="1">
      <protection hidden="1"/>
    </xf>
    <xf numFmtId="0" fontId="27" fillId="0" borderId="0" xfId="3" applyProtection="1">
      <protection hidden="1"/>
    </xf>
    <xf numFmtId="0" fontId="28" fillId="0" borderId="0" xfId="3" applyFont="1" applyProtection="1">
      <protection hidden="1"/>
    </xf>
    <xf numFmtId="0" fontId="30" fillId="0" borderId="0" xfId="3" applyFont="1" applyProtection="1">
      <protection hidden="1"/>
    </xf>
    <xf numFmtId="49" fontId="31" fillId="0" borderId="0" xfId="3" applyNumberFormat="1" applyFont="1" applyAlignment="1" applyProtection="1">
      <alignment vertical="center"/>
      <protection hidden="1"/>
    </xf>
    <xf numFmtId="0" fontId="33" fillId="0" borderId="0" xfId="3" applyFont="1" applyProtection="1">
      <protection hidden="1"/>
    </xf>
    <xf numFmtId="0" fontId="34" fillId="0" borderId="0" xfId="1" applyFont="1" applyProtection="1">
      <protection hidden="1"/>
    </xf>
    <xf numFmtId="0" fontId="35" fillId="0" borderId="16" xfId="3" applyFont="1" applyBorder="1" applyAlignment="1" applyProtection="1">
      <alignment horizontal="center"/>
      <protection hidden="1"/>
    </xf>
    <xf numFmtId="0" fontId="35" fillId="5" borderId="17" xfId="3" applyFont="1" applyFill="1" applyBorder="1" applyProtection="1">
      <protection hidden="1"/>
    </xf>
    <xf numFmtId="0" fontId="35" fillId="5" borderId="18" xfId="3" applyFont="1" applyFill="1" applyBorder="1" applyAlignment="1" applyProtection="1">
      <alignment horizontal="center"/>
      <protection hidden="1"/>
    </xf>
    <xf numFmtId="0" fontId="35" fillId="5" borderId="19" xfId="3" applyFont="1" applyFill="1" applyBorder="1" applyAlignment="1" applyProtection="1">
      <alignment horizontal="center"/>
      <protection hidden="1"/>
    </xf>
    <xf numFmtId="0" fontId="34" fillId="0" borderId="0" xfId="3" applyFont="1" applyAlignment="1" applyProtection="1">
      <alignment horizontal="left" vertical="center"/>
      <protection hidden="1"/>
    </xf>
    <xf numFmtId="166" fontId="34" fillId="0" borderId="0" xfId="3" applyNumberFormat="1" applyFont="1" applyAlignment="1" applyProtection="1">
      <alignment horizontal="center" vertical="center"/>
      <protection hidden="1"/>
    </xf>
    <xf numFmtId="166" fontId="35" fillId="0" borderId="0" xfId="3" applyNumberFormat="1" applyFont="1" applyAlignment="1" applyProtection="1">
      <alignment horizontal="center" vertical="center"/>
      <protection hidden="1"/>
    </xf>
    <xf numFmtId="0" fontId="34" fillId="0" borderId="0" xfId="3" applyFont="1" applyAlignment="1" applyProtection="1">
      <alignment horizontal="left"/>
      <protection hidden="1"/>
    </xf>
    <xf numFmtId="166" fontId="34" fillId="0" borderId="0" xfId="3" applyNumberFormat="1" applyFont="1" applyAlignment="1" applyProtection="1">
      <alignment horizontal="center"/>
      <protection hidden="1"/>
    </xf>
    <xf numFmtId="166" fontId="35" fillId="0" borderId="0" xfId="3" applyNumberFormat="1" applyFont="1" applyAlignment="1" applyProtection="1">
      <alignment horizontal="center"/>
      <protection hidden="1"/>
    </xf>
    <xf numFmtId="0" fontId="34" fillId="0" borderId="0" xfId="3" applyFont="1" applyProtection="1">
      <protection hidden="1"/>
    </xf>
    <xf numFmtId="0" fontId="35" fillId="0" borderId="0" xfId="3" applyFont="1" applyProtection="1">
      <protection hidden="1"/>
    </xf>
    <xf numFmtId="0" fontId="34" fillId="0" borderId="0" xfId="3" applyFont="1" applyAlignment="1" applyProtection="1">
      <alignment horizontal="center"/>
      <protection hidden="1"/>
    </xf>
    <xf numFmtId="49" fontId="35" fillId="0" borderId="0" xfId="1" applyNumberFormat="1" applyFont="1" applyAlignment="1" applyProtection="1">
      <alignment horizontal="left"/>
      <protection hidden="1"/>
    </xf>
    <xf numFmtId="49" fontId="35" fillId="0" borderId="0" xfId="3" applyNumberFormat="1" applyFont="1" applyAlignment="1" applyProtection="1">
      <alignment horizontal="left"/>
      <protection hidden="1"/>
    </xf>
    <xf numFmtId="0" fontId="34" fillId="0" borderId="0" xfId="3" applyFont="1" applyAlignment="1" applyProtection="1">
      <alignment horizontal="right"/>
      <protection hidden="1"/>
    </xf>
    <xf numFmtId="0" fontId="22" fillId="0" borderId="0" xfId="3" applyFont="1" applyAlignment="1" applyProtection="1">
      <alignment horizontal="right"/>
      <protection hidden="1"/>
    </xf>
    <xf numFmtId="1" fontId="36" fillId="0" borderId="0" xfId="1" applyNumberFormat="1" applyFont="1" applyProtection="1">
      <protection hidden="1"/>
    </xf>
    <xf numFmtId="49" fontId="36" fillId="0" borderId="0" xfId="1" applyNumberFormat="1" applyFont="1" applyProtection="1">
      <protection hidden="1"/>
    </xf>
    <xf numFmtId="0" fontId="38" fillId="0" borderId="0" xfId="1" applyFont="1" applyProtection="1">
      <protection hidden="1"/>
    </xf>
    <xf numFmtId="1" fontId="39" fillId="0" borderId="0" xfId="1" applyNumberFormat="1" applyFont="1" applyAlignment="1" applyProtection="1">
      <alignment horizontal="center"/>
      <protection hidden="1"/>
    </xf>
    <xf numFmtId="0" fontId="37" fillId="0" borderId="20" xfId="1" applyFont="1" applyBorder="1" applyProtection="1">
      <protection hidden="1"/>
    </xf>
    <xf numFmtId="1" fontId="9" fillId="0" borderId="0" xfId="1" applyNumberFormat="1" applyFont="1" applyProtection="1">
      <protection hidden="1"/>
    </xf>
    <xf numFmtId="49" fontId="9" fillId="0" borderId="0" xfId="1" applyNumberFormat="1" applyFont="1" applyProtection="1">
      <protection hidden="1"/>
    </xf>
    <xf numFmtId="0" fontId="40" fillId="0" borderId="0" xfId="1" applyFont="1" applyProtection="1">
      <protection hidden="1"/>
    </xf>
    <xf numFmtId="1" fontId="9" fillId="0" borderId="0" xfId="1" applyNumberFormat="1" applyFont="1" applyAlignment="1" applyProtection="1">
      <alignment horizontal="center"/>
      <protection hidden="1"/>
    </xf>
    <xf numFmtId="0" fontId="7" fillId="0" borderId="0" xfId="1" applyFont="1" applyAlignment="1" applyProtection="1">
      <alignment vertical="center"/>
      <protection hidden="1"/>
    </xf>
    <xf numFmtId="0" fontId="2" fillId="0" borderId="0" xfId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9" fillId="0" borderId="26" xfId="1" applyFont="1" applyBorder="1" applyAlignment="1" applyProtection="1">
      <alignment vertical="center"/>
      <protection hidden="1"/>
    </xf>
    <xf numFmtId="1" fontId="9" fillId="0" borderId="30" xfId="1" applyNumberFormat="1" applyFont="1" applyBorder="1" applyAlignment="1" applyProtection="1">
      <alignment vertical="center"/>
      <protection hidden="1"/>
    </xf>
    <xf numFmtId="0" fontId="9" fillId="0" borderId="30" xfId="1" applyFont="1" applyBorder="1" applyAlignment="1" applyProtection="1">
      <alignment vertical="center"/>
      <protection hidden="1"/>
    </xf>
    <xf numFmtId="0" fontId="41" fillId="0" borderId="0" xfId="0" applyFont="1"/>
    <xf numFmtId="1" fontId="9" fillId="0" borderId="26" xfId="1" applyNumberFormat="1" applyFont="1" applyBorder="1" applyProtection="1">
      <protection hidden="1"/>
    </xf>
    <xf numFmtId="0" fontId="36" fillId="0" borderId="0" xfId="1" applyFont="1" applyProtection="1">
      <protection hidden="1"/>
    </xf>
    <xf numFmtId="0" fontId="9" fillId="0" borderId="0" xfId="1" applyFont="1" applyAlignment="1" applyProtection="1">
      <alignment horizontal="left" vertical="top"/>
      <protection hidden="1"/>
    </xf>
    <xf numFmtId="168" fontId="9" fillId="0" borderId="0" xfId="1" applyNumberFormat="1" applyFont="1" applyProtection="1">
      <protection hidden="1"/>
    </xf>
    <xf numFmtId="168" fontId="36" fillId="0" borderId="0" xfId="1" applyNumberFormat="1" applyFont="1" applyProtection="1">
      <protection hidden="1"/>
    </xf>
    <xf numFmtId="1" fontId="42" fillId="0" borderId="0" xfId="1" applyNumberFormat="1" applyFont="1" applyAlignment="1" applyProtection="1">
      <alignment vertical="top"/>
      <protection hidden="1"/>
    </xf>
    <xf numFmtId="167" fontId="43" fillId="6" borderId="25" xfId="1" applyNumberFormat="1" applyFont="1" applyFill="1" applyBorder="1" applyAlignment="1" applyProtection="1">
      <alignment horizontal="center" vertical="center"/>
      <protection hidden="1"/>
    </xf>
    <xf numFmtId="1" fontId="43" fillId="6" borderId="29" xfId="1" applyNumberFormat="1" applyFont="1" applyFill="1" applyBorder="1" applyAlignment="1" applyProtection="1">
      <alignment horizontal="center" vertical="center"/>
      <protection hidden="1"/>
    </xf>
    <xf numFmtId="0" fontId="45" fillId="0" borderId="36" xfId="1" applyFont="1" applyBorder="1" applyProtection="1">
      <protection hidden="1"/>
    </xf>
    <xf numFmtId="0" fontId="2" fillId="0" borderId="37" xfId="1" applyBorder="1" applyProtection="1">
      <protection hidden="1"/>
    </xf>
    <xf numFmtId="0" fontId="45" fillId="0" borderId="38" xfId="1" applyFont="1" applyBorder="1" applyProtection="1">
      <protection hidden="1"/>
    </xf>
    <xf numFmtId="0" fontId="45" fillId="0" borderId="0" xfId="1" applyFont="1" applyProtection="1">
      <protection hidden="1"/>
    </xf>
    <xf numFmtId="0" fontId="2" fillId="0" borderId="39" xfId="1" applyBorder="1" applyProtection="1">
      <protection hidden="1"/>
    </xf>
    <xf numFmtId="0" fontId="45" fillId="0" borderId="39" xfId="1" applyFont="1" applyBorder="1" applyProtection="1">
      <protection hidden="1"/>
    </xf>
    <xf numFmtId="0" fontId="47" fillId="0" borderId="0" xfId="1" applyFont="1" applyProtection="1">
      <protection hidden="1"/>
    </xf>
    <xf numFmtId="0" fontId="48" fillId="0" borderId="0" xfId="1" applyFont="1" applyAlignment="1" applyProtection="1">
      <alignment vertical="top"/>
      <protection hidden="1"/>
    </xf>
    <xf numFmtId="0" fontId="45" fillId="0" borderId="1" xfId="1" applyFont="1" applyBorder="1" applyProtection="1">
      <protection hidden="1"/>
    </xf>
    <xf numFmtId="0" fontId="50" fillId="0" borderId="0" xfId="1" applyFont="1" applyProtection="1">
      <protection hidden="1"/>
    </xf>
    <xf numFmtId="0" fontId="45" fillId="0" borderId="40" xfId="1" applyFont="1" applyBorder="1" applyProtection="1">
      <protection hidden="1"/>
    </xf>
    <xf numFmtId="0" fontId="9" fillId="0" borderId="38" xfId="1" applyFont="1" applyBorder="1" applyProtection="1">
      <protection hidden="1"/>
    </xf>
    <xf numFmtId="0" fontId="49" fillId="0" borderId="0" xfId="1" applyFont="1" applyProtection="1">
      <protection hidden="1"/>
    </xf>
    <xf numFmtId="0" fontId="9" fillId="0" borderId="0" xfId="1" applyFont="1" applyAlignment="1" applyProtection="1">
      <alignment shrinkToFit="1"/>
      <protection hidden="1"/>
    </xf>
    <xf numFmtId="0" fontId="51" fillId="0" borderId="0" xfId="1" applyFont="1" applyProtection="1">
      <protection hidden="1"/>
    </xf>
    <xf numFmtId="0" fontId="52" fillId="0" borderId="0" xfId="1" applyFont="1" applyAlignment="1" applyProtection="1">
      <alignment horizontal="left"/>
      <protection hidden="1"/>
    </xf>
    <xf numFmtId="171" fontId="52" fillId="0" borderId="0" xfId="1" applyNumberFormat="1" applyFont="1" applyAlignment="1" applyProtection="1">
      <alignment horizontal="left"/>
      <protection hidden="1"/>
    </xf>
    <xf numFmtId="0" fontId="53" fillId="0" borderId="0" xfId="1" applyFont="1" applyAlignment="1" applyProtection="1">
      <alignment vertical="top"/>
      <protection hidden="1"/>
    </xf>
    <xf numFmtId="0" fontId="49" fillId="0" borderId="0" xfId="1" applyFont="1" applyAlignment="1" applyProtection="1">
      <alignment vertical="top"/>
      <protection hidden="1"/>
    </xf>
    <xf numFmtId="171" fontId="9" fillId="0" borderId="0" xfId="1" applyNumberFormat="1" applyFont="1" applyAlignment="1" applyProtection="1">
      <alignment horizontal="left"/>
      <protection hidden="1"/>
    </xf>
    <xf numFmtId="0" fontId="6" fillId="0" borderId="0" xfId="1" applyFont="1" applyAlignment="1" applyProtection="1">
      <alignment vertical="top"/>
      <protection hidden="1"/>
    </xf>
    <xf numFmtId="0" fontId="9" fillId="0" borderId="0" xfId="1" applyFont="1" applyAlignment="1" applyProtection="1">
      <alignment horizontal="center" vertical="center"/>
      <protection hidden="1"/>
    </xf>
    <xf numFmtId="0" fontId="9" fillId="0" borderId="0" xfId="1" applyFont="1" applyAlignment="1" applyProtection="1">
      <alignment vertical="center"/>
      <protection hidden="1"/>
    </xf>
    <xf numFmtId="0" fontId="49" fillId="0" borderId="42" xfId="1" applyFont="1" applyBorder="1" applyProtection="1">
      <protection hidden="1"/>
    </xf>
    <xf numFmtId="0" fontId="49" fillId="0" borderId="43" xfId="1" applyFont="1" applyBorder="1" applyProtection="1">
      <protection hidden="1"/>
    </xf>
    <xf numFmtId="0" fontId="0" fillId="0" borderId="39" xfId="0" applyBorder="1"/>
    <xf numFmtId="0" fontId="0" fillId="0" borderId="0" xfId="0" applyAlignment="1">
      <alignment horizontal="center" vertical="center"/>
    </xf>
    <xf numFmtId="0" fontId="0" fillId="6" borderId="17" xfId="0" applyFill="1" applyBorder="1" applyAlignment="1">
      <alignment horizontal="center" vertical="center" wrapText="1"/>
    </xf>
    <xf numFmtId="0" fontId="0" fillId="6" borderId="18" xfId="0" applyFill="1" applyBorder="1" applyAlignment="1">
      <alignment horizontal="center" vertical="center" wrapText="1"/>
    </xf>
    <xf numFmtId="0" fontId="0" fillId="6" borderId="19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9" fillId="0" borderId="0" xfId="2" applyNumberFormat="1" applyProtection="1">
      <protection hidden="1"/>
    </xf>
    <xf numFmtId="0" fontId="54" fillId="0" borderId="0" xfId="0" applyFont="1" applyAlignment="1">
      <alignment vertical="center"/>
    </xf>
    <xf numFmtId="3" fontId="0" fillId="0" borderId="0" xfId="0" applyNumberFormat="1" applyAlignment="1">
      <alignment horizontal="center" vertical="center" wrapText="1"/>
    </xf>
    <xf numFmtId="172" fontId="0" fillId="0" borderId="0" xfId="0" applyNumberFormat="1" applyAlignment="1">
      <alignment horizontal="center" vertical="center" wrapText="1"/>
    </xf>
    <xf numFmtId="0" fontId="55" fillId="6" borderId="0" xfId="0" applyFont="1" applyFill="1" applyAlignment="1">
      <alignment horizontal="center" vertical="center" wrapText="1"/>
    </xf>
    <xf numFmtId="172" fontId="55" fillId="6" borderId="0" xfId="0" applyNumberFormat="1" applyFont="1" applyFill="1" applyAlignment="1">
      <alignment horizontal="center" vertical="center" wrapText="1"/>
    </xf>
    <xf numFmtId="1" fontId="55" fillId="6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right" vertical="center"/>
    </xf>
    <xf numFmtId="172" fontId="57" fillId="0" borderId="0" xfId="0" applyNumberFormat="1" applyFont="1" applyAlignment="1">
      <alignment horizontal="center" vertical="center"/>
    </xf>
    <xf numFmtId="172" fontId="0" fillId="0" borderId="59" xfId="0" applyNumberFormat="1" applyBorder="1" applyAlignment="1">
      <alignment horizontal="center" vertical="center"/>
    </xf>
    <xf numFmtId="172" fontId="56" fillId="0" borderId="5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9" fillId="0" borderId="0" xfId="0" applyFont="1" applyAlignment="1" applyProtection="1">
      <alignment horizontal="centerContinuous" vertical="center"/>
      <protection locked="0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0" fontId="0" fillId="0" borderId="0" xfId="0" applyAlignment="1">
      <alignment horizontal="left" vertical="center"/>
    </xf>
    <xf numFmtId="0" fontId="0" fillId="6" borderId="60" xfId="0" applyFill="1" applyBorder="1" applyAlignment="1">
      <alignment horizontal="left" vertical="center"/>
    </xf>
    <xf numFmtId="0" fontId="0" fillId="0" borderId="61" xfId="0" applyBorder="1" applyAlignment="1">
      <alignment horizontal="centerContinuous" vertical="center"/>
    </xf>
    <xf numFmtId="0" fontId="0" fillId="0" borderId="62" xfId="0" applyBorder="1" applyAlignment="1">
      <alignment horizontal="centerContinuous" vertical="center"/>
    </xf>
    <xf numFmtId="0" fontId="0" fillId="6" borderId="63" xfId="0" applyFill="1" applyBorder="1" applyAlignment="1">
      <alignment horizontal="centerContinuous" vertical="center"/>
    </xf>
    <xf numFmtId="0" fontId="0" fillId="6" borderId="62" xfId="0" applyFill="1" applyBorder="1" applyAlignment="1">
      <alignment horizontal="centerContinuous" vertical="center"/>
    </xf>
    <xf numFmtId="0" fontId="0" fillId="6" borderId="64" xfId="0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66" xfId="0" applyBorder="1" applyAlignment="1">
      <alignment horizontal="centerContinuous"/>
    </xf>
    <xf numFmtId="0" fontId="58" fillId="0" borderId="66" xfId="0" applyFont="1" applyBorder="1" applyAlignment="1">
      <alignment horizontal="centerContinuous"/>
    </xf>
    <xf numFmtId="0" fontId="58" fillId="0" borderId="67" xfId="0" applyFont="1" applyBorder="1" applyAlignment="1">
      <alignment horizontal="centerContinuous"/>
    </xf>
    <xf numFmtId="0" fontId="0" fillId="6" borderId="68" xfId="0" applyFill="1" applyBorder="1" applyAlignment="1">
      <alignment horizontal="left" vertical="center"/>
    </xf>
    <xf numFmtId="0" fontId="0" fillId="6" borderId="77" xfId="0" applyFill="1" applyBorder="1" applyAlignment="1">
      <alignment horizontal="left" vertical="center"/>
    </xf>
    <xf numFmtId="0" fontId="0" fillId="0" borderId="83" xfId="0" applyBorder="1" applyAlignment="1">
      <alignment horizontal="center"/>
    </xf>
    <xf numFmtId="0" fontId="0" fillId="0" borderId="84" xfId="0" applyBorder="1"/>
    <xf numFmtId="0" fontId="0" fillId="0" borderId="92" xfId="0" applyBorder="1" applyAlignment="1">
      <alignment horizontal="center"/>
    </xf>
    <xf numFmtId="167" fontId="0" fillId="0" borderId="0" xfId="0" applyNumberFormat="1" applyAlignment="1" applyProtection="1">
      <alignment horizontal="center" vertical="center"/>
      <protection locked="0"/>
    </xf>
    <xf numFmtId="167" fontId="0" fillId="0" borderId="0" xfId="0" applyNumberFormat="1" applyAlignment="1">
      <alignment horizontal="center" vertical="center"/>
    </xf>
    <xf numFmtId="9" fontId="0" fillId="0" borderId="0" xfId="6" applyFont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7" borderId="62" xfId="0" applyFill="1" applyBorder="1" applyAlignment="1">
      <alignment horizontal="center" vertical="center"/>
    </xf>
    <xf numFmtId="0" fontId="0" fillId="6" borderId="59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59" xfId="0" applyBorder="1" applyAlignment="1">
      <alignment horizontal="center" vertical="center"/>
    </xf>
    <xf numFmtId="0" fontId="0" fillId="0" borderId="93" xfId="0" applyBorder="1" applyAlignment="1">
      <alignment horizontal="left" vertical="center"/>
    </xf>
    <xf numFmtId="0" fontId="0" fillId="0" borderId="94" xfId="0" applyBorder="1" applyAlignment="1">
      <alignment vertical="center"/>
    </xf>
    <xf numFmtId="0" fontId="0" fillId="0" borderId="95" xfId="0" applyBorder="1" applyAlignment="1">
      <alignment vertical="center"/>
    </xf>
    <xf numFmtId="1" fontId="0" fillId="0" borderId="0" xfId="0" applyNumberFormat="1" applyAlignment="1">
      <alignment horizontal="centerContinuous" vertical="center"/>
    </xf>
    <xf numFmtId="1" fontId="0" fillId="7" borderId="0" xfId="0" applyNumberFormat="1" applyFill="1" applyAlignment="1">
      <alignment horizontal="center" vertical="center"/>
    </xf>
    <xf numFmtId="1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" fillId="0" borderId="6" xfId="1" applyBorder="1" applyProtection="1">
      <protection hidden="1"/>
    </xf>
    <xf numFmtId="0" fontId="2" fillId="0" borderId="7" xfId="1" applyBorder="1" applyProtection="1">
      <protection hidden="1"/>
    </xf>
    <xf numFmtId="0" fontId="2" fillId="0" borderId="8" xfId="1" applyBorder="1" applyProtection="1">
      <protection hidden="1"/>
    </xf>
    <xf numFmtId="0" fontId="23" fillId="0" borderId="0" xfId="1" applyFont="1" applyProtection="1">
      <protection hidden="1"/>
    </xf>
    <xf numFmtId="0" fontId="23" fillId="0" borderId="0" xfId="1" applyFont="1" applyAlignment="1" applyProtection="1">
      <alignment vertical="top"/>
      <protection hidden="1"/>
    </xf>
    <xf numFmtId="0" fontId="24" fillId="0" borderId="0" xfId="1" applyFont="1" applyProtection="1">
      <protection hidden="1"/>
    </xf>
    <xf numFmtId="0" fontId="23" fillId="0" borderId="15" xfId="1" applyFont="1" applyBorder="1" applyProtection="1">
      <protection hidden="1"/>
    </xf>
    <xf numFmtId="0" fontId="24" fillId="0" borderId="0" xfId="1" applyFont="1" applyAlignment="1" applyProtection="1">
      <alignment shrinkToFit="1"/>
      <protection hidden="1"/>
    </xf>
    <xf numFmtId="0" fontId="22" fillId="0" borderId="14" xfId="1" applyFont="1" applyBorder="1" applyProtection="1">
      <protection hidden="1"/>
    </xf>
    <xf numFmtId="0" fontId="2" fillId="0" borderId="9" xfId="1" applyBorder="1" applyProtection="1">
      <protection hidden="1"/>
    </xf>
    <xf numFmtId="0" fontId="22" fillId="0" borderId="9" xfId="1" applyFont="1" applyBorder="1" applyProtection="1">
      <protection hidden="1"/>
    </xf>
    <xf numFmtId="0" fontId="2" fillId="0" borderId="10" xfId="1" applyBorder="1" applyProtection="1">
      <protection hidden="1"/>
    </xf>
    <xf numFmtId="0" fontId="22" fillId="0" borderId="10" xfId="1" applyFont="1" applyBorder="1" applyProtection="1">
      <protection hidden="1"/>
    </xf>
    <xf numFmtId="0" fontId="2" fillId="0" borderId="11" xfId="1" applyBorder="1" applyProtection="1">
      <protection hidden="1"/>
    </xf>
    <xf numFmtId="0" fontId="22" fillId="0" borderId="12" xfId="1" applyFont="1" applyBorder="1" applyProtection="1">
      <protection hidden="1"/>
    </xf>
    <xf numFmtId="0" fontId="22" fillId="0" borderId="11" xfId="1" applyFont="1" applyBorder="1" applyProtection="1">
      <protection hidden="1"/>
    </xf>
    <xf numFmtId="0" fontId="22" fillId="0" borderId="13" xfId="1" applyFont="1" applyBorder="1" applyProtection="1">
      <protection hidden="1"/>
    </xf>
    <xf numFmtId="0" fontId="60" fillId="0" borderId="0" xfId="0" applyFont="1"/>
    <xf numFmtId="0" fontId="30" fillId="0" borderId="0" xfId="1" applyFont="1" applyProtection="1">
      <protection hidden="1"/>
    </xf>
    <xf numFmtId="0" fontId="30" fillId="0" borderId="0" xfId="0" applyFont="1"/>
    <xf numFmtId="0" fontId="30" fillId="0" borderId="14" xfId="1" applyFont="1" applyBorder="1" applyProtection="1">
      <protection hidden="1"/>
    </xf>
    <xf numFmtId="0" fontId="59" fillId="0" borderId="0" xfId="0" applyFont="1"/>
    <xf numFmtId="0" fontId="30" fillId="0" borderId="0" xfId="0" applyFont="1" applyAlignment="1">
      <alignment vertical="top" wrapText="1"/>
    </xf>
    <xf numFmtId="0" fontId="49" fillId="0" borderId="42" xfId="1" applyFont="1" applyBorder="1" applyAlignment="1" applyProtection="1">
      <alignment horizontal="center"/>
      <protection hidden="1"/>
    </xf>
    <xf numFmtId="170" fontId="49" fillId="0" borderId="42" xfId="1" applyNumberFormat="1" applyFont="1" applyBorder="1" applyAlignment="1" applyProtection="1">
      <alignment horizontal="left"/>
      <protection hidden="1"/>
    </xf>
    <xf numFmtId="0" fontId="49" fillId="0" borderId="42" xfId="1" applyFont="1" applyBorder="1" applyAlignment="1" applyProtection="1">
      <alignment horizontal="left"/>
      <protection hidden="1"/>
    </xf>
    <xf numFmtId="14" fontId="49" fillId="0" borderId="42" xfId="1" applyNumberFormat="1" applyFont="1" applyBorder="1" applyAlignment="1" applyProtection="1">
      <alignment horizontal="left" shrinkToFit="1"/>
      <protection hidden="1"/>
    </xf>
    <xf numFmtId="0" fontId="49" fillId="0" borderId="42" xfId="1" applyFont="1" applyBorder="1" applyAlignment="1" applyProtection="1">
      <alignment horizontal="left" shrinkToFit="1"/>
      <protection hidden="1"/>
    </xf>
    <xf numFmtId="44" fontId="49" fillId="0" borderId="42" xfId="5" applyFont="1" applyBorder="1" applyAlignment="1" applyProtection="1">
      <alignment horizontal="center" shrinkToFit="1"/>
      <protection hidden="1"/>
    </xf>
    <xf numFmtId="14" fontId="49" fillId="0" borderId="42" xfId="1" applyNumberFormat="1" applyFont="1" applyBorder="1" applyAlignment="1" applyProtection="1">
      <alignment horizontal="center"/>
      <protection hidden="1"/>
    </xf>
    <xf numFmtId="0" fontId="49" fillId="0" borderId="42" xfId="1" applyFont="1" applyBorder="1" applyAlignment="1" applyProtection="1">
      <alignment horizontal="center" shrinkToFit="1"/>
      <protection hidden="1"/>
    </xf>
    <xf numFmtId="14" fontId="43" fillId="0" borderId="1" xfId="1" applyNumberFormat="1" applyFont="1" applyBorder="1" applyAlignment="1" applyProtection="1">
      <alignment horizontal="right"/>
      <protection hidden="1"/>
    </xf>
    <xf numFmtId="14" fontId="43" fillId="0" borderId="41" xfId="1" applyNumberFormat="1" applyFont="1" applyBorder="1" applyAlignment="1" applyProtection="1">
      <alignment horizontal="right"/>
      <protection hidden="1"/>
    </xf>
    <xf numFmtId="0" fontId="9" fillId="0" borderId="1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 vertical="top"/>
      <protection hidden="1"/>
    </xf>
    <xf numFmtId="0" fontId="49" fillId="0" borderId="50" xfId="1" applyFont="1" applyBorder="1" applyAlignment="1" applyProtection="1">
      <alignment horizontal="center" vertical="center"/>
      <protection hidden="1"/>
    </xf>
    <xf numFmtId="0" fontId="49" fillId="0" borderId="51" xfId="1" applyFont="1" applyBorder="1" applyAlignment="1" applyProtection="1">
      <alignment horizontal="center" vertical="center"/>
      <protection hidden="1"/>
    </xf>
    <xf numFmtId="0" fontId="49" fillId="0" borderId="52" xfId="1" applyFont="1" applyBorder="1" applyAlignment="1" applyProtection="1">
      <alignment horizontal="center" vertical="center"/>
      <protection hidden="1"/>
    </xf>
    <xf numFmtId="0" fontId="49" fillId="0" borderId="44" xfId="1" applyFont="1" applyBorder="1" applyAlignment="1" applyProtection="1">
      <alignment horizontal="left" vertical="top"/>
      <protection hidden="1"/>
    </xf>
    <xf numFmtId="0" fontId="49" fillId="0" borderId="43" xfId="1" applyFont="1" applyBorder="1" applyAlignment="1" applyProtection="1">
      <alignment horizontal="left" vertical="top"/>
      <protection hidden="1"/>
    </xf>
    <xf numFmtId="0" fontId="49" fillId="0" borderId="45" xfId="1" applyFont="1" applyBorder="1" applyAlignment="1" applyProtection="1">
      <alignment horizontal="left" vertical="top"/>
      <protection hidden="1"/>
    </xf>
    <xf numFmtId="0" fontId="49" fillId="0" borderId="46" xfId="1" applyFont="1" applyBorder="1" applyAlignment="1" applyProtection="1">
      <alignment horizontal="left" vertical="top"/>
      <protection hidden="1"/>
    </xf>
    <xf numFmtId="0" fontId="49" fillId="0" borderId="0" xfId="1" applyFont="1" applyAlignment="1" applyProtection="1">
      <alignment horizontal="left" vertical="top"/>
      <protection hidden="1"/>
    </xf>
    <xf numFmtId="0" fontId="49" fillId="0" borderId="47" xfId="1" applyFont="1" applyBorder="1" applyAlignment="1" applyProtection="1">
      <alignment horizontal="left" vertical="top"/>
      <protection hidden="1"/>
    </xf>
    <xf numFmtId="0" fontId="49" fillId="0" borderId="48" xfId="1" applyFont="1" applyBorder="1" applyAlignment="1" applyProtection="1">
      <alignment horizontal="left" vertical="top"/>
      <protection hidden="1"/>
    </xf>
    <xf numFmtId="0" fontId="49" fillId="0" borderId="42" xfId="1" applyFont="1" applyBorder="1" applyAlignment="1" applyProtection="1">
      <alignment horizontal="left" vertical="top"/>
      <protection hidden="1"/>
    </xf>
    <xf numFmtId="0" fontId="49" fillId="0" borderId="49" xfId="1" applyFont="1" applyBorder="1" applyAlignment="1" applyProtection="1">
      <alignment horizontal="left" vertical="top"/>
      <protection hidden="1"/>
    </xf>
    <xf numFmtId="0" fontId="46" fillId="0" borderId="2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/>
      <protection hidden="1"/>
    </xf>
    <xf numFmtId="0" fontId="9" fillId="0" borderId="0" xfId="1" applyFont="1" applyAlignment="1" applyProtection="1">
      <alignment horizontal="left"/>
      <protection hidden="1"/>
    </xf>
    <xf numFmtId="14" fontId="49" fillId="0" borderId="42" xfId="1" applyNumberFormat="1" applyFont="1" applyBorder="1" applyAlignment="1" applyProtection="1">
      <alignment horizontal="left"/>
      <protection hidden="1"/>
    </xf>
    <xf numFmtId="1" fontId="49" fillId="0" borderId="42" xfId="1" applyNumberFormat="1" applyFont="1" applyBorder="1" applyAlignment="1" applyProtection="1">
      <alignment horizontal="center"/>
      <protection hidden="1"/>
    </xf>
    <xf numFmtId="0" fontId="9" fillId="0" borderId="2" xfId="1" applyFont="1" applyBorder="1" applyAlignment="1" applyProtection="1">
      <alignment horizontal="center"/>
      <protection hidden="1"/>
    </xf>
    <xf numFmtId="0" fontId="43" fillId="0" borderId="21" xfId="1" applyFont="1" applyBorder="1" applyAlignment="1" applyProtection="1">
      <alignment horizontal="center" textRotation="90"/>
      <protection hidden="1"/>
    </xf>
    <xf numFmtId="0" fontId="43" fillId="0" borderId="22" xfId="1" applyFont="1" applyBorder="1" applyAlignment="1" applyProtection="1">
      <alignment horizontal="center" textRotation="90"/>
      <protection hidden="1"/>
    </xf>
    <xf numFmtId="0" fontId="43" fillId="0" borderId="23" xfId="1" applyFont="1" applyBorder="1" applyAlignment="1" applyProtection="1">
      <alignment horizontal="center" textRotation="90"/>
      <protection hidden="1"/>
    </xf>
    <xf numFmtId="1" fontId="9" fillId="0" borderId="2" xfId="1" applyNumberFormat="1" applyFont="1" applyBorder="1" applyAlignment="1" applyProtection="1">
      <alignment horizontal="center"/>
      <protection hidden="1"/>
    </xf>
    <xf numFmtId="0" fontId="9" fillId="0" borderId="1" xfId="1" applyFont="1" applyBorder="1" applyAlignment="1" applyProtection="1">
      <alignment horizontal="left"/>
      <protection hidden="1"/>
    </xf>
    <xf numFmtId="1" fontId="9" fillId="0" borderId="1" xfId="1" applyNumberFormat="1" applyFont="1" applyBorder="1" applyAlignment="1" applyProtection="1">
      <alignment horizontal="center"/>
      <protection hidden="1"/>
    </xf>
    <xf numFmtId="49" fontId="36" fillId="0" borderId="1" xfId="1" applyNumberFormat="1" applyFont="1" applyBorder="1" applyAlignment="1" applyProtection="1">
      <alignment horizontal="center"/>
      <protection hidden="1"/>
    </xf>
    <xf numFmtId="49" fontId="36" fillId="0" borderId="29" xfId="1" applyNumberFormat="1" applyFont="1" applyBorder="1" applyAlignment="1" applyProtection="1">
      <alignment horizontal="center" vertical="center"/>
      <protection hidden="1"/>
    </xf>
    <xf numFmtId="1" fontId="9" fillId="0" borderId="26" xfId="1" applyNumberFormat="1" applyFont="1" applyBorder="1" applyAlignment="1" applyProtection="1">
      <alignment horizontal="center" vertical="center" wrapText="1"/>
      <protection hidden="1"/>
    </xf>
    <xf numFmtId="1" fontId="9" fillId="0" borderId="30" xfId="1" applyNumberFormat="1" applyFont="1" applyBorder="1" applyAlignment="1" applyProtection="1">
      <alignment horizontal="center" vertical="center" wrapText="1"/>
      <protection hidden="1"/>
    </xf>
    <xf numFmtId="0" fontId="9" fillId="0" borderId="26" xfId="1" applyFont="1" applyBorder="1" applyAlignment="1" applyProtection="1">
      <alignment horizontal="center" vertical="center"/>
      <protection hidden="1"/>
    </xf>
    <xf numFmtId="0" fontId="9" fillId="0" borderId="27" xfId="1" applyFont="1" applyBorder="1" applyAlignment="1" applyProtection="1">
      <alignment horizontal="center" vertical="center"/>
      <protection hidden="1"/>
    </xf>
    <xf numFmtId="0" fontId="9" fillId="0" borderId="30" xfId="1" applyFont="1" applyBorder="1" applyAlignment="1" applyProtection="1">
      <alignment horizontal="center" vertical="center"/>
      <protection hidden="1"/>
    </xf>
    <xf numFmtId="0" fontId="9" fillId="0" borderId="34" xfId="1" applyFont="1" applyBorder="1" applyAlignment="1" applyProtection="1">
      <alignment horizontal="center" vertical="center"/>
      <protection hidden="1"/>
    </xf>
    <xf numFmtId="49" fontId="36" fillId="0" borderId="25" xfId="1" applyNumberFormat="1" applyFont="1" applyBorder="1" applyAlignment="1" applyProtection="1">
      <alignment horizontal="center" vertical="center"/>
      <protection hidden="1"/>
    </xf>
    <xf numFmtId="169" fontId="8" fillId="0" borderId="0" xfId="1" applyNumberFormat="1" applyFont="1" applyAlignment="1" applyProtection="1">
      <alignment horizontal="center"/>
      <protection hidden="1"/>
    </xf>
    <xf numFmtId="0" fontId="43" fillId="0" borderId="24" xfId="1" applyFont="1" applyBorder="1" applyAlignment="1" applyProtection="1">
      <alignment horizontal="center" vertical="center"/>
      <protection hidden="1"/>
    </xf>
    <xf numFmtId="0" fontId="43" fillId="0" borderId="28" xfId="1" applyFont="1" applyBorder="1" applyAlignment="1" applyProtection="1">
      <alignment horizontal="center" vertical="center"/>
      <protection hidden="1"/>
    </xf>
    <xf numFmtId="0" fontId="8" fillId="0" borderId="31" xfId="1" applyFont="1" applyBorder="1" applyAlignment="1" applyProtection="1">
      <alignment horizontal="center" vertical="center" textRotation="90"/>
      <protection hidden="1"/>
    </xf>
    <xf numFmtId="0" fontId="8" fillId="0" borderId="32" xfId="1" applyFont="1" applyBorder="1" applyAlignment="1" applyProtection="1">
      <alignment horizontal="center" vertical="center" textRotation="90"/>
      <protection hidden="1"/>
    </xf>
    <xf numFmtId="0" fontId="8" fillId="0" borderId="33" xfId="1" applyFont="1" applyBorder="1" applyAlignment="1" applyProtection="1">
      <alignment horizontal="center" vertical="center" textRotation="90"/>
      <protection hidden="1"/>
    </xf>
    <xf numFmtId="0" fontId="43" fillId="0" borderId="35" xfId="1" applyFont="1" applyBorder="1" applyAlignment="1" applyProtection="1">
      <alignment horizontal="center" vertical="center"/>
      <protection hidden="1"/>
    </xf>
    <xf numFmtId="0" fontId="23" fillId="0" borderId="14" xfId="1" applyFont="1" applyBorder="1" applyAlignment="1" applyProtection="1">
      <alignment horizontal="center"/>
      <protection hidden="1"/>
    </xf>
    <xf numFmtId="164" fontId="23" fillId="0" borderId="14" xfId="1" applyNumberFormat="1" applyFont="1" applyBorder="1" applyAlignment="1" applyProtection="1">
      <alignment horizontal="center"/>
      <protection hidden="1"/>
    </xf>
    <xf numFmtId="0" fontId="23" fillId="0" borderId="14" xfId="1" applyFont="1" applyBorder="1" applyAlignment="1" applyProtection="1">
      <alignment horizontal="left"/>
      <protection hidden="1"/>
    </xf>
    <xf numFmtId="0" fontId="24" fillId="0" borderId="0" xfId="1" applyFont="1" applyAlignment="1" applyProtection="1">
      <alignment horizontal="center" vertical="distributed"/>
      <protection hidden="1"/>
    </xf>
    <xf numFmtId="0" fontId="23" fillId="0" borderId="14" xfId="1" applyFont="1" applyBorder="1" applyAlignment="1" applyProtection="1">
      <alignment horizontal="left" shrinkToFit="1"/>
      <protection hidden="1"/>
    </xf>
    <xf numFmtId="0" fontId="23" fillId="0" borderId="0" xfId="1" applyFont="1" applyAlignment="1" applyProtection="1">
      <alignment horizontal="center"/>
      <protection hidden="1"/>
    </xf>
    <xf numFmtId="0" fontId="2" fillId="0" borderId="3" xfId="1" applyBorder="1" applyAlignment="1" applyProtection="1">
      <alignment horizontal="center"/>
      <protection hidden="1"/>
    </xf>
    <xf numFmtId="0" fontId="2" fillId="0" borderId="4" xfId="1" applyBorder="1" applyAlignment="1" applyProtection="1">
      <alignment horizontal="center"/>
      <protection hidden="1"/>
    </xf>
    <xf numFmtId="0" fontId="2" fillId="0" borderId="5" xfId="1" applyBorder="1" applyAlignment="1" applyProtection="1">
      <alignment horizontal="center"/>
      <protection hidden="1"/>
    </xf>
    <xf numFmtId="0" fontId="2" fillId="3" borderId="0" xfId="1" applyFill="1" applyAlignment="1" applyProtection="1">
      <alignment horizontal="center"/>
      <protection hidden="1"/>
    </xf>
    <xf numFmtId="0" fontId="25" fillId="0" borderId="0" xfId="1" applyFont="1" applyAlignment="1" applyProtection="1">
      <alignment horizontal="center"/>
      <protection hidden="1"/>
    </xf>
    <xf numFmtId="0" fontId="22" fillId="0" borderId="0" xfId="1" applyFont="1" applyAlignment="1" applyProtection="1">
      <alignment horizontal="center"/>
      <protection hidden="1"/>
    </xf>
    <xf numFmtId="0" fontId="23" fillId="0" borderId="16" xfId="1" applyFont="1" applyBorder="1" applyAlignment="1" applyProtection="1">
      <alignment horizontal="left" shrinkToFit="1"/>
      <protection hidden="1"/>
    </xf>
    <xf numFmtId="0" fontId="23" fillId="0" borderId="16" xfId="1" applyFont="1" applyBorder="1" applyAlignment="1" applyProtection="1">
      <alignment horizontal="center" shrinkToFit="1"/>
      <protection hidden="1"/>
    </xf>
    <xf numFmtId="0" fontId="24" fillId="0" borderId="15" xfId="1" applyFont="1" applyBorder="1" applyAlignment="1" applyProtection="1">
      <alignment horizontal="center" shrinkToFit="1"/>
      <protection hidden="1"/>
    </xf>
    <xf numFmtId="0" fontId="3" fillId="0" borderId="0" xfId="1" applyFont="1" applyAlignment="1" applyProtection="1">
      <alignment horizontal="center"/>
      <protection hidden="1"/>
    </xf>
    <xf numFmtId="0" fontId="4" fillId="0" borderId="0" xfId="1" applyFont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 vertical="top"/>
      <protection hidden="1"/>
    </xf>
    <xf numFmtId="0" fontId="21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center" vertical="top" wrapText="1"/>
      <protection hidden="1"/>
    </xf>
    <xf numFmtId="0" fontId="61" fillId="0" borderId="14" xfId="0" applyFont="1" applyBorder="1" applyAlignment="1">
      <alignment horizontal="left" wrapText="1"/>
    </xf>
    <xf numFmtId="0" fontId="60" fillId="0" borderId="14" xfId="0" applyFont="1" applyBorder="1" applyAlignment="1">
      <alignment horizontal="left"/>
    </xf>
    <xf numFmtId="0" fontId="30" fillId="0" borderId="96" xfId="0" applyFont="1" applyBorder="1" applyAlignment="1">
      <alignment horizontal="left" vertical="top" wrapText="1"/>
    </xf>
    <xf numFmtId="0" fontId="30" fillId="0" borderId="15" xfId="0" applyFont="1" applyBorder="1" applyAlignment="1">
      <alignment horizontal="left" vertical="top" wrapText="1"/>
    </xf>
    <xf numFmtId="0" fontId="30" fillId="0" borderId="97" xfId="0" applyFont="1" applyBorder="1" applyAlignment="1">
      <alignment horizontal="left" vertical="top" wrapText="1"/>
    </xf>
    <xf numFmtId="0" fontId="30" fillId="0" borderId="98" xfId="0" applyFont="1" applyBorder="1" applyAlignment="1">
      <alignment horizontal="left" vertical="top" wrapText="1"/>
    </xf>
    <xf numFmtId="0" fontId="30" fillId="0" borderId="0" xfId="0" applyFont="1" applyAlignment="1">
      <alignment horizontal="left" vertical="top" wrapText="1"/>
    </xf>
    <xf numFmtId="0" fontId="30" fillId="0" borderId="99" xfId="0" applyFont="1" applyBorder="1" applyAlignment="1">
      <alignment horizontal="left" vertical="top" wrapText="1"/>
    </xf>
    <xf numFmtId="0" fontId="30" fillId="0" borderId="100" xfId="0" applyFont="1" applyBorder="1" applyAlignment="1">
      <alignment horizontal="left" vertical="top" wrapText="1"/>
    </xf>
    <xf numFmtId="0" fontId="30" fillId="0" borderId="14" xfId="0" applyFont="1" applyBorder="1" applyAlignment="1">
      <alignment horizontal="left" vertical="top" wrapText="1"/>
    </xf>
    <xf numFmtId="0" fontId="30" fillId="0" borderId="101" xfId="0" applyFont="1" applyBorder="1" applyAlignment="1">
      <alignment horizontal="left" vertical="top" wrapText="1"/>
    </xf>
    <xf numFmtId="0" fontId="60" fillId="0" borderId="0" xfId="0" applyFont="1" applyAlignment="1">
      <alignment horizontal="left"/>
    </xf>
    <xf numFmtId="0" fontId="35" fillId="0" borderId="0" xfId="1" applyFont="1" applyAlignment="1" applyProtection="1">
      <alignment horizontal="center" vertical="center"/>
      <protection hidden="1"/>
    </xf>
    <xf numFmtId="0" fontId="30" fillId="0" borderId="14" xfId="1" applyFont="1" applyBorder="1" applyAlignment="1" applyProtection="1">
      <alignment horizontal="left"/>
      <protection hidden="1"/>
    </xf>
    <xf numFmtId="0" fontId="17" fillId="0" borderId="1" xfId="2" applyFont="1" applyBorder="1" applyAlignment="1" applyProtection="1">
      <alignment horizontal="left" shrinkToFit="1"/>
      <protection hidden="1"/>
    </xf>
    <xf numFmtId="0" fontId="18" fillId="0" borderId="1" xfId="2" applyFont="1" applyBorder="1" applyAlignment="1" applyProtection="1">
      <alignment shrinkToFit="1"/>
      <protection hidden="1"/>
    </xf>
    <xf numFmtId="0" fontId="18" fillId="0" borderId="2" xfId="2" applyFont="1" applyBorder="1" applyAlignment="1" applyProtection="1">
      <alignment horizontal="center"/>
      <protection hidden="1"/>
    </xf>
    <xf numFmtId="0" fontId="18" fillId="0" borderId="0" xfId="2" applyFont="1" applyAlignment="1" applyProtection="1">
      <alignment horizontal="center"/>
      <protection hidden="1"/>
    </xf>
    <xf numFmtId="165" fontId="18" fillId="0" borderId="0" xfId="2" applyNumberFormat="1" applyFont="1" applyAlignment="1" applyProtection="1">
      <alignment horizontal="right"/>
      <protection hidden="1"/>
    </xf>
    <xf numFmtId="0" fontId="18" fillId="0" borderId="0" xfId="2" applyFont="1" applyAlignment="1" applyProtection="1">
      <alignment horizontal="distributed"/>
      <protection hidden="1"/>
    </xf>
    <xf numFmtId="0" fontId="15" fillId="0" borderId="0" xfId="2" applyFont="1" applyAlignment="1" applyProtection="1">
      <alignment horizontal="center"/>
      <protection hidden="1"/>
    </xf>
    <xf numFmtId="0" fontId="17" fillId="0" borderId="1" xfId="2" applyFont="1" applyBorder="1" applyAlignment="1" applyProtection="1">
      <alignment horizontal="center" shrinkToFit="1"/>
      <protection hidden="1"/>
    </xf>
    <xf numFmtId="0" fontId="17" fillId="0" borderId="1" xfId="2" applyFont="1" applyBorder="1" applyAlignment="1" applyProtection="1">
      <alignment horizontal="left"/>
      <protection hidden="1"/>
    </xf>
    <xf numFmtId="14" fontId="15" fillId="0" borderId="0" xfId="2" applyNumberFormat="1" applyFont="1" applyAlignment="1" applyProtection="1">
      <alignment horizontal="center"/>
      <protection hidden="1"/>
    </xf>
    <xf numFmtId="14" fontId="17" fillId="0" borderId="1" xfId="2" applyNumberFormat="1" applyFont="1" applyBorder="1" applyAlignment="1" applyProtection="1">
      <alignment horizontal="center" shrinkToFit="1"/>
      <protection hidden="1"/>
    </xf>
    <xf numFmtId="14" fontId="17" fillId="0" borderId="1" xfId="2" applyNumberFormat="1" applyFont="1" applyBorder="1" applyAlignment="1" applyProtection="1">
      <alignment horizontal="left"/>
      <protection hidden="1"/>
    </xf>
    <xf numFmtId="0" fontId="29" fillId="0" borderId="0" xfId="1" applyFont="1" applyAlignment="1" applyProtection="1">
      <alignment horizontal="center"/>
      <protection hidden="1"/>
    </xf>
    <xf numFmtId="0" fontId="31" fillId="0" borderId="0" xfId="3" applyFont="1" applyAlignment="1" applyProtection="1">
      <alignment horizontal="center" vertical="center"/>
      <protection hidden="1"/>
    </xf>
    <xf numFmtId="14" fontId="35" fillId="0" borderId="0" xfId="3" applyNumberFormat="1" applyFont="1" applyAlignment="1" applyProtection="1">
      <alignment horizontal="center"/>
      <protection hidden="1"/>
    </xf>
    <xf numFmtId="0" fontId="35" fillId="0" borderId="14" xfId="3" applyFont="1" applyBorder="1" applyAlignment="1" applyProtection="1">
      <alignment horizontal="left"/>
      <protection hidden="1"/>
    </xf>
    <xf numFmtId="49" fontId="35" fillId="0" borderId="16" xfId="3" applyNumberFormat="1" applyFont="1" applyBorder="1" applyAlignment="1" applyProtection="1">
      <alignment horizontal="left"/>
      <protection hidden="1"/>
    </xf>
    <xf numFmtId="0" fontId="32" fillId="0" borderId="0" xfId="3" applyFont="1" applyAlignment="1" applyProtection="1">
      <alignment horizontal="center"/>
      <protection hidden="1"/>
    </xf>
    <xf numFmtId="0" fontId="34" fillId="0" borderId="0" xfId="3" applyFont="1" applyAlignment="1" applyProtection="1">
      <alignment horizontal="center"/>
      <protection hidden="1"/>
    </xf>
    <xf numFmtId="0" fontId="54" fillId="0" borderId="0" xfId="0" applyFont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71" xfId="0" applyBorder="1" applyAlignment="1">
      <alignment horizontal="center" vertical="center" textRotation="90"/>
    </xf>
    <xf numFmtId="0" fontId="0" fillId="0" borderId="80" xfId="0" applyBorder="1" applyAlignment="1">
      <alignment horizontal="center" vertical="center" textRotation="90"/>
    </xf>
    <xf numFmtId="0" fontId="0" fillId="0" borderId="87" xfId="0" applyBorder="1" applyAlignment="1">
      <alignment horizontal="center" vertical="center" textRotation="90"/>
    </xf>
    <xf numFmtId="0" fontId="0" fillId="0" borderId="69" xfId="0" applyBorder="1" applyAlignment="1">
      <alignment horizontal="center" vertical="center" textRotation="90"/>
    </xf>
    <xf numFmtId="0" fontId="0" fillId="0" borderId="78" xfId="0" applyBorder="1" applyAlignment="1">
      <alignment horizontal="center" vertical="center" textRotation="90"/>
    </xf>
    <xf numFmtId="0" fontId="0" fillId="0" borderId="78" xfId="0" applyBorder="1" applyAlignment="1">
      <alignment vertical="center" textRotation="90"/>
    </xf>
    <xf numFmtId="0" fontId="0" fillId="0" borderId="85" xfId="0" applyBorder="1" applyAlignment="1">
      <alignment vertical="center" textRotation="90"/>
    </xf>
    <xf numFmtId="0" fontId="0" fillId="0" borderId="70" xfId="0" applyBorder="1" applyAlignment="1">
      <alignment horizontal="center" vertical="center" textRotation="90"/>
    </xf>
    <xf numFmtId="0" fontId="0" fillId="0" borderId="79" xfId="0" applyBorder="1" applyAlignment="1">
      <alignment horizontal="center" vertical="center" textRotation="90"/>
    </xf>
    <xf numFmtId="0" fontId="0" fillId="0" borderId="79" xfId="0" applyBorder="1" applyAlignment="1">
      <alignment vertical="center" textRotation="90"/>
    </xf>
    <xf numFmtId="0" fontId="0" fillId="0" borderId="86" xfId="0" applyBorder="1" applyAlignment="1">
      <alignment vertical="center" textRotation="90"/>
    </xf>
    <xf numFmtId="0" fontId="0" fillId="0" borderId="86" xfId="0" applyBorder="1" applyAlignment="1">
      <alignment horizontal="center" vertical="center" textRotation="90"/>
    </xf>
    <xf numFmtId="0" fontId="0" fillId="6" borderId="72" xfId="0" applyFill="1" applyBorder="1" applyAlignment="1">
      <alignment horizontal="center" vertical="center" textRotation="90"/>
    </xf>
    <xf numFmtId="0" fontId="0" fillId="6" borderId="18" xfId="0" applyFill="1" applyBorder="1" applyAlignment="1">
      <alignment horizontal="center" vertical="center" textRotation="90"/>
    </xf>
    <xf numFmtId="0" fontId="0" fillId="6" borderId="88" xfId="0" applyFill="1" applyBorder="1" applyAlignment="1">
      <alignment horizontal="center" vertical="center" textRotation="90"/>
    </xf>
    <xf numFmtId="0" fontId="0" fillId="0" borderId="73" xfId="0" applyBorder="1" applyAlignment="1">
      <alignment horizontal="center" vertical="center" textRotation="90"/>
    </xf>
    <xf numFmtId="0" fontId="0" fillId="0" borderId="81" xfId="0" applyBorder="1" applyAlignment="1">
      <alignment horizontal="center" vertical="center" textRotation="90"/>
    </xf>
    <xf numFmtId="0" fontId="0" fillId="0" borderId="81" xfId="0" applyBorder="1" applyAlignment="1">
      <alignment vertical="center" textRotation="90"/>
    </xf>
    <xf numFmtId="0" fontId="0" fillId="0" borderId="89" xfId="0" applyBorder="1" applyAlignment="1">
      <alignment vertical="center" textRotation="90"/>
    </xf>
    <xf numFmtId="0" fontId="0" fillId="6" borderId="74" xfId="0" applyFill="1" applyBorder="1" applyAlignment="1">
      <alignment horizontal="center" vertical="center" textRotation="90"/>
    </xf>
    <xf numFmtId="0" fontId="0" fillId="6" borderId="19" xfId="0" applyFill="1" applyBorder="1" applyAlignment="1">
      <alignment horizontal="center" vertical="center" textRotation="90"/>
    </xf>
    <xf numFmtId="0" fontId="0" fillId="6" borderId="90" xfId="0" applyFill="1" applyBorder="1" applyAlignment="1">
      <alignment horizontal="center" vertical="center" textRotation="90"/>
    </xf>
    <xf numFmtId="0" fontId="0" fillId="7" borderId="75" xfId="0" applyFill="1" applyBorder="1" applyAlignment="1">
      <alignment horizontal="center" vertical="center" textRotation="90"/>
    </xf>
    <xf numFmtId="0" fontId="0" fillId="7" borderId="82" xfId="0" applyFill="1" applyBorder="1" applyAlignment="1">
      <alignment horizontal="center" vertical="center" textRotation="90"/>
    </xf>
    <xf numFmtId="0" fontId="0" fillId="7" borderId="91" xfId="0" applyFill="1" applyBorder="1" applyAlignment="1">
      <alignment horizontal="center" vertical="center" textRotation="90"/>
    </xf>
    <xf numFmtId="0" fontId="0" fillId="6" borderId="76" xfId="0" applyFill="1" applyBorder="1" applyAlignment="1">
      <alignment horizontal="center" vertical="center" textRotation="90"/>
    </xf>
    <xf numFmtId="0" fontId="0" fillId="6" borderId="0" xfId="0" applyFill="1" applyAlignment="1">
      <alignment horizontal="center" vertical="center" textRotation="90"/>
    </xf>
    <xf numFmtId="0" fontId="0" fillId="0" borderId="75" xfId="0" applyBorder="1" applyAlignment="1">
      <alignment horizontal="center" vertical="center" textRotation="90"/>
    </xf>
    <xf numFmtId="0" fontId="0" fillId="0" borderId="82" xfId="0" applyBorder="1" applyAlignment="1">
      <alignment horizontal="center" vertical="center" textRotation="90"/>
    </xf>
    <xf numFmtId="0" fontId="0" fillId="0" borderId="91" xfId="0" applyBorder="1" applyAlignment="1">
      <alignment horizontal="center" vertical="center" textRotation="90"/>
    </xf>
    <xf numFmtId="0" fontId="0" fillId="6" borderId="75" xfId="0" applyFill="1" applyBorder="1" applyAlignment="1">
      <alignment horizontal="center" vertical="center" textRotation="90"/>
    </xf>
    <xf numFmtId="0" fontId="0" fillId="6" borderId="82" xfId="0" applyFill="1" applyBorder="1" applyAlignment="1">
      <alignment horizontal="center" vertical="center" textRotation="90"/>
    </xf>
    <xf numFmtId="14" fontId="49" fillId="0" borderId="51" xfId="1" applyNumberFormat="1" applyFont="1" applyBorder="1" applyAlignment="1" applyProtection="1">
      <alignment horizontal="center"/>
      <protection hidden="1"/>
    </xf>
    <xf numFmtId="0" fontId="0" fillId="0" borderId="4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47" xfId="0" applyBorder="1" applyAlignment="1">
      <alignment horizontal="left"/>
    </xf>
    <xf numFmtId="0" fontId="45" fillId="0" borderId="44" xfId="1" applyFont="1" applyBorder="1" applyAlignment="1" applyProtection="1">
      <alignment horizontal="left"/>
      <protection hidden="1"/>
    </xf>
    <xf numFmtId="0" fontId="45" fillId="0" borderId="43" xfId="1" applyFont="1" applyBorder="1" applyAlignment="1" applyProtection="1">
      <alignment horizontal="left"/>
      <protection hidden="1"/>
    </xf>
    <xf numFmtId="0" fontId="45" fillId="0" borderId="45" xfId="1" applyFont="1" applyBorder="1" applyAlignment="1" applyProtection="1">
      <alignment horizontal="left"/>
      <protection hidden="1"/>
    </xf>
    <xf numFmtId="0" fontId="9" fillId="0" borderId="46" xfId="1" applyFont="1" applyBorder="1" applyAlignment="1" applyProtection="1">
      <alignment horizontal="left"/>
      <protection hidden="1"/>
    </xf>
    <xf numFmtId="0" fontId="9" fillId="0" borderId="47" xfId="1" applyFont="1" applyBorder="1" applyAlignment="1" applyProtection="1">
      <alignment horizontal="left"/>
      <protection hidden="1"/>
    </xf>
    <xf numFmtId="0" fontId="45" fillId="0" borderId="46" xfId="1" applyFont="1" applyBorder="1" applyAlignment="1" applyProtection="1">
      <alignment horizontal="left"/>
      <protection hidden="1"/>
    </xf>
    <xf numFmtId="0" fontId="45" fillId="0" borderId="0" xfId="1" applyFont="1" applyAlignment="1" applyProtection="1">
      <alignment horizontal="left"/>
      <protection hidden="1"/>
    </xf>
    <xf numFmtId="0" fontId="45" fillId="0" borderId="47" xfId="1" applyFont="1" applyBorder="1" applyAlignment="1" applyProtection="1">
      <alignment horizontal="left"/>
      <protection hidden="1"/>
    </xf>
    <xf numFmtId="0" fontId="49" fillId="0" borderId="51" xfId="1" applyFont="1" applyBorder="1" applyAlignment="1" applyProtection="1">
      <alignment horizontal="center"/>
      <protection hidden="1"/>
    </xf>
    <xf numFmtId="0" fontId="0" fillId="0" borderId="48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49" xfId="0" applyBorder="1" applyAlignment="1">
      <alignment horizontal="left"/>
    </xf>
  </cellXfs>
  <cellStyles count="7">
    <cellStyle name="Moeda" xfId="5" builtinId="4"/>
    <cellStyle name="Normal" xfId="0" builtinId="0"/>
    <cellStyle name="Normal 2" xfId="1" xr:uid="{78B10BA7-7A0E-469D-B8BF-1AEEC50482D3}"/>
    <cellStyle name="Normal_boletim  2011" xfId="3" xr:uid="{D90A3738-FB5E-434B-B318-2F0B056E5C94}"/>
    <cellStyle name="Normal_ELEITOS V3" xfId="2" xr:uid="{4EB3DD58-5FF1-44DB-9494-5FF5D2AC87DC}"/>
    <cellStyle name="Porcentagem 2" xfId="4" xr:uid="{91F4DAA9-9441-4116-92F6-BEFA9FBC87FB}"/>
    <cellStyle name="Porcentagem 3" xfId="6" xr:uid="{EB23E97F-3763-45E0-98C4-FF6CAD22713F}"/>
  </cellStyles>
  <dxfs count="44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theme="5" tint="0.7999816888943144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</dxf>
    <dxf>
      <font>
        <b/>
        <i/>
      </font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ont>
        <b val="0"/>
        <i val="0"/>
        <color rgb="FFFF0000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border>
        <bottom style="thin">
          <color theme="2" tint="-0.499984740745262"/>
        </bottom>
        <vertical/>
        <horizontal/>
      </border>
    </dxf>
    <dxf>
      <font>
        <color theme="2" tint="-0.749961851863155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7" Type="http://schemas.openxmlformats.org/officeDocument/2006/relationships/image" Target="../media/image24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5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9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51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3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9.emf"/><Relationship Id="rId1" Type="http://schemas.openxmlformats.org/officeDocument/2006/relationships/image" Target="../media/image58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61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4.emf"/><Relationship Id="rId1" Type="http://schemas.openxmlformats.org/officeDocument/2006/relationships/image" Target="../media/image66.emf"/><Relationship Id="rId6" Type="http://schemas.openxmlformats.org/officeDocument/2006/relationships/image" Target="../media/image62.emf"/><Relationship Id="rId5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137489</xdr:colOff>
      <xdr:row>0</xdr:row>
      <xdr:rowOff>85725</xdr:rowOff>
    </xdr:from>
    <xdr:ext cx="9364358" cy="682174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7089" y="85725"/>
          <a:ext cx="9364358" cy="68217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Programa de Administração Escolar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1</xdr:col>
          <xdr:colOff>295275</xdr:colOff>
          <xdr:row>4</xdr:row>
          <xdr:rowOff>142875</xdr:rowOff>
        </xdr:to>
        <xdr:sp macro="" textlink="">
          <xdr:nvSpPr>
            <xdr:cNvPr id="1025" name="logotip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10</xdr:row>
          <xdr:rowOff>47625</xdr:rowOff>
        </xdr:from>
        <xdr:to>
          <xdr:col>7</xdr:col>
          <xdr:colOff>409575</xdr:colOff>
          <xdr:row>12</xdr:row>
          <xdr:rowOff>47625</xdr:rowOff>
        </xdr:to>
        <xdr:sp macro="" textlink="">
          <xdr:nvSpPr>
            <xdr:cNvPr id="1026" name="btnInicio" descr="Botão para inicar o menu de opçõ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447675</xdr:colOff>
          <xdr:row>10</xdr:row>
          <xdr:rowOff>47625</xdr:rowOff>
        </xdr:from>
        <xdr:to>
          <xdr:col>11</xdr:col>
          <xdr:colOff>266700</xdr:colOff>
          <xdr:row>12</xdr:row>
          <xdr:rowOff>47625</xdr:rowOff>
        </xdr:to>
        <xdr:sp macro="" textlink="">
          <xdr:nvSpPr>
            <xdr:cNvPr id="1027" name="btnSair" descr="Botão para inicar o menu de opçõ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17409" name="FotoPessoal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42</xdr:row>
          <xdr:rowOff>114300</xdr:rowOff>
        </xdr:from>
        <xdr:to>
          <xdr:col>62</xdr:col>
          <xdr:colOff>38100</xdr:colOff>
          <xdr:row>43</xdr:row>
          <xdr:rowOff>238125</xdr:rowOff>
        </xdr:to>
        <xdr:sp macro="" textlink="">
          <xdr:nvSpPr>
            <xdr:cNvPr id="17410" name="ImageAs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100640</xdr:colOff>
      <xdr:row>0</xdr:row>
      <xdr:rowOff>51760</xdr:rowOff>
    </xdr:from>
    <xdr:to>
      <xdr:col>14</xdr:col>
      <xdr:colOff>10780</xdr:colOff>
      <xdr:row>3</xdr:row>
      <xdr:rowOff>57150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38840" y="51760"/>
          <a:ext cx="710240" cy="710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17411" name="btnVoltar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17412" name="btnImprimir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114300</xdr:rowOff>
        </xdr:from>
        <xdr:to>
          <xdr:col>10</xdr:col>
          <xdr:colOff>66675</xdr:colOff>
          <xdr:row>48</xdr:row>
          <xdr:rowOff>95250</xdr:rowOff>
        </xdr:to>
        <xdr:sp macro="" textlink="">
          <xdr:nvSpPr>
            <xdr:cNvPr id="17413" name="btnVoltar2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46</xdr:row>
          <xdr:rowOff>114300</xdr:rowOff>
        </xdr:from>
        <xdr:to>
          <xdr:col>21</xdr:col>
          <xdr:colOff>104775</xdr:colOff>
          <xdr:row>48</xdr:row>
          <xdr:rowOff>95250</xdr:rowOff>
        </xdr:to>
        <xdr:sp macro="" textlink="">
          <xdr:nvSpPr>
            <xdr:cNvPr id="17414" name="btnImprimir2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64435</xdr:colOff>
      <xdr:row>0</xdr:row>
      <xdr:rowOff>4663</xdr:rowOff>
    </xdr:from>
    <xdr:to>
      <xdr:col>3</xdr:col>
      <xdr:colOff>119304</xdr:colOff>
      <xdr:row>3</xdr:row>
      <xdr:rowOff>130970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654" y="4663"/>
          <a:ext cx="757338" cy="75733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37</xdr:row>
          <xdr:rowOff>0</xdr:rowOff>
        </xdr:from>
        <xdr:to>
          <xdr:col>40</xdr:col>
          <xdr:colOff>57150</xdr:colOff>
          <xdr:row>38</xdr:row>
          <xdr:rowOff>161925</xdr:rowOff>
        </xdr:to>
        <xdr:sp macro="" textlink="">
          <xdr:nvSpPr>
            <xdr:cNvPr id="12289" name="ImageAss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0</xdr:row>
          <xdr:rowOff>133350</xdr:rowOff>
        </xdr:from>
        <xdr:to>
          <xdr:col>50</xdr:col>
          <xdr:colOff>161925</xdr:colOff>
          <xdr:row>2</xdr:row>
          <xdr:rowOff>66675</xdr:rowOff>
        </xdr:to>
        <xdr:sp macro="" textlink="">
          <xdr:nvSpPr>
            <xdr:cNvPr id="12290" name="btnVoltar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95250</xdr:colOff>
          <xdr:row>0</xdr:row>
          <xdr:rowOff>133350</xdr:rowOff>
        </xdr:from>
        <xdr:to>
          <xdr:col>55</xdr:col>
          <xdr:colOff>219075</xdr:colOff>
          <xdr:row>2</xdr:row>
          <xdr:rowOff>66675</xdr:rowOff>
        </xdr:to>
        <xdr:sp macro="" textlink="">
          <xdr:nvSpPr>
            <xdr:cNvPr id="12291" name="btnImprimir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152400</xdr:colOff>
          <xdr:row>0</xdr:row>
          <xdr:rowOff>133350</xdr:rowOff>
        </xdr:from>
        <xdr:to>
          <xdr:col>61</xdr:col>
          <xdr:colOff>28575</xdr:colOff>
          <xdr:row>2</xdr:row>
          <xdr:rowOff>66675</xdr:rowOff>
        </xdr:to>
        <xdr:sp macro="" textlink="">
          <xdr:nvSpPr>
            <xdr:cNvPr id="12292" name="btnSalvar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41</xdr:row>
          <xdr:rowOff>104775</xdr:rowOff>
        </xdr:from>
        <xdr:to>
          <xdr:col>4</xdr:col>
          <xdr:colOff>95250</xdr:colOff>
          <xdr:row>43</xdr:row>
          <xdr:rowOff>76200</xdr:rowOff>
        </xdr:to>
        <xdr:sp macro="" textlink="">
          <xdr:nvSpPr>
            <xdr:cNvPr id="12293" name="btnVoltar2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104775</xdr:rowOff>
        </xdr:from>
        <xdr:to>
          <xdr:col>9</xdr:col>
          <xdr:colOff>28575</xdr:colOff>
          <xdr:row>43</xdr:row>
          <xdr:rowOff>76200</xdr:rowOff>
        </xdr:to>
        <xdr:sp macro="" textlink="">
          <xdr:nvSpPr>
            <xdr:cNvPr id="12294" name="btnImprimir2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41</xdr:row>
          <xdr:rowOff>104775</xdr:rowOff>
        </xdr:from>
        <xdr:to>
          <xdr:col>13</xdr:col>
          <xdr:colOff>238125</xdr:colOff>
          <xdr:row>43</xdr:row>
          <xdr:rowOff>76200</xdr:rowOff>
        </xdr:to>
        <xdr:sp macro="" textlink="">
          <xdr:nvSpPr>
            <xdr:cNvPr id="12295" name="btnSalvar2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12700</xdr:colOff>
      <xdr:row>7</xdr:row>
      <xdr:rowOff>133350</xdr:rowOff>
    </xdr:from>
    <xdr:to>
      <xdr:col>29</xdr:col>
      <xdr:colOff>31750</xdr:colOff>
      <xdr:row>11</xdr:row>
      <xdr:rowOff>76200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641600" y="438150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76200</xdr:rowOff>
        </xdr:from>
        <xdr:to>
          <xdr:col>9</xdr:col>
          <xdr:colOff>0</xdr:colOff>
          <xdr:row>11</xdr:row>
          <xdr:rowOff>114300</xdr:rowOff>
        </xdr:to>
        <xdr:sp macro="" textlink="">
          <xdr:nvSpPr>
            <xdr:cNvPr id="2049" name="FotoPessoa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22</xdr:row>
          <xdr:rowOff>19050</xdr:rowOff>
        </xdr:from>
        <xdr:to>
          <xdr:col>33</xdr:col>
          <xdr:colOff>0</xdr:colOff>
          <xdr:row>24</xdr:row>
          <xdr:rowOff>28575</xdr:rowOff>
        </xdr:to>
        <xdr:sp macro="" textlink="">
          <xdr:nvSpPr>
            <xdr:cNvPr id="2050" name="btnCorFundo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24</xdr:row>
          <xdr:rowOff>142875</xdr:rowOff>
        </xdr:from>
        <xdr:to>
          <xdr:col>33</xdr:col>
          <xdr:colOff>0</xdr:colOff>
          <xdr:row>27</xdr:row>
          <xdr:rowOff>19050</xdr:rowOff>
        </xdr:to>
        <xdr:sp macro="" textlink="">
          <xdr:nvSpPr>
            <xdr:cNvPr id="2051" name="btnCorBord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14</xdr:row>
          <xdr:rowOff>19050</xdr:rowOff>
        </xdr:from>
        <xdr:to>
          <xdr:col>47</xdr:col>
          <xdr:colOff>28575</xdr:colOff>
          <xdr:row>15</xdr:row>
          <xdr:rowOff>123825</xdr:rowOff>
        </xdr:to>
        <xdr:sp macro="" textlink="">
          <xdr:nvSpPr>
            <xdr:cNvPr id="2052" name="ImageAs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6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85725</xdr:colOff>
          <xdr:row>4</xdr:row>
          <xdr:rowOff>0</xdr:rowOff>
        </xdr:from>
        <xdr:to>
          <xdr:col>68</xdr:col>
          <xdr:colOff>247650</xdr:colOff>
          <xdr:row>7</xdr:row>
          <xdr:rowOff>133350</xdr:rowOff>
        </xdr:to>
        <xdr:sp macro="" textlink="">
          <xdr:nvSpPr>
            <xdr:cNvPr id="2053" name="btnVolt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6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428625</xdr:colOff>
          <xdr:row>4</xdr:row>
          <xdr:rowOff>0</xdr:rowOff>
        </xdr:from>
        <xdr:to>
          <xdr:col>70</xdr:col>
          <xdr:colOff>323850</xdr:colOff>
          <xdr:row>7</xdr:row>
          <xdr:rowOff>133350</xdr:rowOff>
        </xdr:to>
        <xdr:sp macro="" textlink="">
          <xdr:nvSpPr>
            <xdr:cNvPr id="2054" name="btnImpimi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6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438150</xdr:colOff>
          <xdr:row>8</xdr:row>
          <xdr:rowOff>123825</xdr:rowOff>
        </xdr:from>
        <xdr:to>
          <xdr:col>70</xdr:col>
          <xdr:colOff>342900</xdr:colOff>
          <xdr:row>10</xdr:row>
          <xdr:rowOff>28575</xdr:rowOff>
        </xdr:to>
        <xdr:sp macro="" textlink="">
          <xdr:nvSpPr>
            <xdr:cNvPr id="2056" name="cBoxPosicao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6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41275</xdr:colOff>
      <xdr:row>7</xdr:row>
      <xdr:rowOff>95250</xdr:rowOff>
    </xdr:from>
    <xdr:to>
      <xdr:col>8</xdr:col>
      <xdr:colOff>60325</xdr:colOff>
      <xdr:row>11</xdr:row>
      <xdr:rowOff>38100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84175" y="476250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22</xdr:row>
          <xdr:rowOff>190500</xdr:rowOff>
        </xdr:from>
        <xdr:to>
          <xdr:col>33</xdr:col>
          <xdr:colOff>76200</xdr:colOff>
          <xdr:row>24</xdr:row>
          <xdr:rowOff>142875</xdr:rowOff>
        </xdr:to>
        <xdr:sp macro="" textlink="">
          <xdr:nvSpPr>
            <xdr:cNvPr id="61441" name="btnCorFundo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7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25</xdr:row>
          <xdr:rowOff>57150</xdr:rowOff>
        </xdr:from>
        <xdr:to>
          <xdr:col>33</xdr:col>
          <xdr:colOff>76200</xdr:colOff>
          <xdr:row>27</xdr:row>
          <xdr:rowOff>47625</xdr:rowOff>
        </xdr:to>
        <xdr:sp macro="" textlink="">
          <xdr:nvSpPr>
            <xdr:cNvPr id="61442" name="btnCorBorda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7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104775</xdr:colOff>
          <xdr:row>7</xdr:row>
          <xdr:rowOff>38100</xdr:rowOff>
        </xdr:from>
        <xdr:to>
          <xdr:col>68</xdr:col>
          <xdr:colOff>152400</xdr:colOff>
          <xdr:row>9</xdr:row>
          <xdr:rowOff>57150</xdr:rowOff>
        </xdr:to>
        <xdr:sp macro="" textlink="">
          <xdr:nvSpPr>
            <xdr:cNvPr id="61443" name="btnVolta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07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333375</xdr:colOff>
          <xdr:row>7</xdr:row>
          <xdr:rowOff>38100</xdr:rowOff>
        </xdr:from>
        <xdr:to>
          <xdr:col>70</xdr:col>
          <xdr:colOff>228600</xdr:colOff>
          <xdr:row>9</xdr:row>
          <xdr:rowOff>57150</xdr:rowOff>
        </xdr:to>
        <xdr:sp macro="" textlink="">
          <xdr:nvSpPr>
            <xdr:cNvPr id="61444" name="btnImprimi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07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323850</xdr:colOff>
          <xdr:row>10</xdr:row>
          <xdr:rowOff>9525</xdr:rowOff>
        </xdr:from>
        <xdr:to>
          <xdr:col>70</xdr:col>
          <xdr:colOff>228600</xdr:colOff>
          <xdr:row>11</xdr:row>
          <xdr:rowOff>76200</xdr:rowOff>
        </xdr:to>
        <xdr:sp macro="" textlink="">
          <xdr:nvSpPr>
            <xdr:cNvPr id="61445" name="cBoxPosicao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07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134937</xdr:colOff>
      <xdr:row>0</xdr:row>
      <xdr:rowOff>0</xdr:rowOff>
    </xdr:from>
    <xdr:to>
      <xdr:col>1</xdr:col>
      <xdr:colOff>392112</xdr:colOff>
      <xdr:row>4</xdr:row>
      <xdr:rowOff>190500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34937" y="0"/>
          <a:ext cx="914400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26</xdr:row>
          <xdr:rowOff>114300</xdr:rowOff>
        </xdr:from>
        <xdr:to>
          <xdr:col>6</xdr:col>
          <xdr:colOff>571500</xdr:colOff>
          <xdr:row>27</xdr:row>
          <xdr:rowOff>219075</xdr:rowOff>
        </xdr:to>
        <xdr:sp macro="" textlink="">
          <xdr:nvSpPr>
            <xdr:cNvPr id="6145" name="ImageAs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0</xdr:row>
          <xdr:rowOff>142875</xdr:rowOff>
        </xdr:from>
        <xdr:to>
          <xdr:col>12</xdr:col>
          <xdr:colOff>133350</xdr:colOff>
          <xdr:row>2</xdr:row>
          <xdr:rowOff>85725</xdr:rowOff>
        </xdr:to>
        <xdr:sp macro="" textlink="">
          <xdr:nvSpPr>
            <xdr:cNvPr id="6148" name="btnVoltar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8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14</xdr:col>
          <xdr:colOff>209550</xdr:colOff>
          <xdr:row>2</xdr:row>
          <xdr:rowOff>85725</xdr:rowOff>
        </xdr:to>
        <xdr:sp macro="" textlink="">
          <xdr:nvSpPr>
            <xdr:cNvPr id="6149" name="btnImprimir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8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217487</xdr:colOff>
      <xdr:row>0</xdr:row>
      <xdr:rowOff>0</xdr:rowOff>
    </xdr:from>
    <xdr:to>
      <xdr:col>1</xdr:col>
      <xdr:colOff>493712</xdr:colOff>
      <xdr:row>5</xdr:row>
      <xdr:rowOff>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17487" y="0"/>
          <a:ext cx="933450" cy="933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31</xdr:row>
          <xdr:rowOff>85725</xdr:rowOff>
        </xdr:from>
        <xdr:to>
          <xdr:col>6</xdr:col>
          <xdr:colOff>571500</xdr:colOff>
          <xdr:row>32</xdr:row>
          <xdr:rowOff>190500</xdr:rowOff>
        </xdr:to>
        <xdr:sp macro="" textlink="">
          <xdr:nvSpPr>
            <xdr:cNvPr id="7169" name="ImageAs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0</xdr:row>
          <xdr:rowOff>161925</xdr:rowOff>
        </xdr:from>
        <xdr:to>
          <xdr:col>12</xdr:col>
          <xdr:colOff>209550</xdr:colOff>
          <xdr:row>2</xdr:row>
          <xdr:rowOff>104775</xdr:rowOff>
        </xdr:to>
        <xdr:sp macro="" textlink="">
          <xdr:nvSpPr>
            <xdr:cNvPr id="7170" name="btnVoltar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9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390525</xdr:colOff>
          <xdr:row>0</xdr:row>
          <xdr:rowOff>161925</xdr:rowOff>
        </xdr:from>
        <xdr:to>
          <xdr:col>14</xdr:col>
          <xdr:colOff>285750</xdr:colOff>
          <xdr:row>2</xdr:row>
          <xdr:rowOff>104775</xdr:rowOff>
        </xdr:to>
        <xdr:sp macro="" textlink="">
          <xdr:nvSpPr>
            <xdr:cNvPr id="7171" name="btnImprimir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9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290311</xdr:colOff>
      <xdr:row>0</xdr:row>
      <xdr:rowOff>1</xdr:rowOff>
    </xdr:from>
    <xdr:to>
      <xdr:col>0</xdr:col>
      <xdr:colOff>1147561</xdr:colOff>
      <xdr:row>3</xdr:row>
      <xdr:rowOff>228601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311" y="1"/>
          <a:ext cx="85725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0</xdr:row>
          <xdr:rowOff>171450</xdr:rowOff>
        </xdr:from>
        <xdr:to>
          <xdr:col>11</xdr:col>
          <xdr:colOff>66675</xdr:colOff>
          <xdr:row>2</xdr:row>
          <xdr:rowOff>76200</xdr:rowOff>
        </xdr:to>
        <xdr:sp macro="" textlink="">
          <xdr:nvSpPr>
            <xdr:cNvPr id="8193" name="btnVoltar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0</xdr:row>
          <xdr:rowOff>171450</xdr:rowOff>
        </xdr:from>
        <xdr:to>
          <xdr:col>13</xdr:col>
          <xdr:colOff>142875</xdr:colOff>
          <xdr:row>2</xdr:row>
          <xdr:rowOff>76200</xdr:rowOff>
        </xdr:to>
        <xdr:sp macro="" textlink="">
          <xdr:nvSpPr>
            <xdr:cNvPr id="8194" name="btnImprimi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A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57150</xdr:rowOff>
        </xdr:from>
        <xdr:to>
          <xdr:col>6</xdr:col>
          <xdr:colOff>1143000</xdr:colOff>
          <xdr:row>2</xdr:row>
          <xdr:rowOff>19050</xdr:rowOff>
        </xdr:to>
        <xdr:sp macro="" textlink="">
          <xdr:nvSpPr>
            <xdr:cNvPr id="23553" name="btnVoltar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1323975</xdr:colOff>
          <xdr:row>0</xdr:row>
          <xdr:rowOff>57150</xdr:rowOff>
        </xdr:from>
        <xdr:to>
          <xdr:col>7</xdr:col>
          <xdr:colOff>200025</xdr:colOff>
          <xdr:row>2</xdr:row>
          <xdr:rowOff>19050</xdr:rowOff>
        </xdr:to>
        <xdr:sp macro="" textlink="">
          <xdr:nvSpPr>
            <xdr:cNvPr id="23554" name="btnImprimir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695325</xdr:colOff>
          <xdr:row>0</xdr:row>
          <xdr:rowOff>76200</xdr:rowOff>
        </xdr:from>
        <xdr:to>
          <xdr:col>7</xdr:col>
          <xdr:colOff>628650</xdr:colOff>
          <xdr:row>2</xdr:row>
          <xdr:rowOff>38100</xdr:rowOff>
        </xdr:to>
        <xdr:sp macro="" textlink="">
          <xdr:nvSpPr>
            <xdr:cNvPr id="32769" name="btnVoltar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C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2770" name="btnImprimir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C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0</xdr:row>
          <xdr:rowOff>76200</xdr:rowOff>
        </xdr:from>
        <xdr:to>
          <xdr:col>7</xdr:col>
          <xdr:colOff>161925</xdr:colOff>
          <xdr:row>2</xdr:row>
          <xdr:rowOff>38100</xdr:rowOff>
        </xdr:to>
        <xdr:sp macro="" textlink="">
          <xdr:nvSpPr>
            <xdr:cNvPr id="33793" name="btnVoltar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D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3794" name="btnImprimir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D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1085850</xdr:colOff>
          <xdr:row>0</xdr:row>
          <xdr:rowOff>66675</xdr:rowOff>
        </xdr:from>
        <xdr:to>
          <xdr:col>4</xdr:col>
          <xdr:colOff>2200275</xdr:colOff>
          <xdr:row>2</xdr:row>
          <xdr:rowOff>28575</xdr:rowOff>
        </xdr:to>
        <xdr:sp macro="" textlink="">
          <xdr:nvSpPr>
            <xdr:cNvPr id="27649" name="btnVoltar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E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66675</xdr:rowOff>
        </xdr:from>
        <xdr:to>
          <xdr:col>5</xdr:col>
          <xdr:colOff>1257300</xdr:colOff>
          <xdr:row>2</xdr:row>
          <xdr:rowOff>28575</xdr:rowOff>
        </xdr:to>
        <xdr:sp macro="" textlink="">
          <xdr:nvSpPr>
            <xdr:cNvPr id="27650" name="btnImprimir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0</xdr:row>
          <xdr:rowOff>66675</xdr:rowOff>
        </xdr:from>
        <xdr:to>
          <xdr:col>5</xdr:col>
          <xdr:colOff>600075</xdr:colOff>
          <xdr:row>2</xdr:row>
          <xdr:rowOff>28575</xdr:rowOff>
        </xdr:to>
        <xdr:sp macro="" textlink="">
          <xdr:nvSpPr>
            <xdr:cNvPr id="34817" name="btnVoltar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781050</xdr:colOff>
          <xdr:row>0</xdr:row>
          <xdr:rowOff>66675</xdr:rowOff>
        </xdr:from>
        <xdr:to>
          <xdr:col>7</xdr:col>
          <xdr:colOff>438150</xdr:colOff>
          <xdr:row>2</xdr:row>
          <xdr:rowOff>28575</xdr:rowOff>
        </xdr:to>
        <xdr:sp macro="" textlink="">
          <xdr:nvSpPr>
            <xdr:cNvPr id="34818" name="btnImprimir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66675</xdr:rowOff>
        </xdr:from>
        <xdr:to>
          <xdr:col>5</xdr:col>
          <xdr:colOff>685800</xdr:colOff>
          <xdr:row>2</xdr:row>
          <xdr:rowOff>28575</xdr:rowOff>
        </xdr:to>
        <xdr:sp macro="" textlink="">
          <xdr:nvSpPr>
            <xdr:cNvPr id="35841" name="btnVoltar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0</xdr:row>
          <xdr:rowOff>66675</xdr:rowOff>
        </xdr:from>
        <xdr:to>
          <xdr:col>7</xdr:col>
          <xdr:colOff>523875</xdr:colOff>
          <xdr:row>2</xdr:row>
          <xdr:rowOff>28575</xdr:rowOff>
        </xdr:to>
        <xdr:sp macro="" textlink="">
          <xdr:nvSpPr>
            <xdr:cNvPr id="35842" name="btnImprimir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990600</xdr:colOff>
          <xdr:row>0</xdr:row>
          <xdr:rowOff>85725</xdr:rowOff>
        </xdr:from>
        <xdr:to>
          <xdr:col>7</xdr:col>
          <xdr:colOff>285750</xdr:colOff>
          <xdr:row>2</xdr:row>
          <xdr:rowOff>47625</xdr:rowOff>
        </xdr:to>
        <xdr:sp macro="" textlink="">
          <xdr:nvSpPr>
            <xdr:cNvPr id="36865" name="btnVoltar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0</xdr:row>
          <xdr:rowOff>85725</xdr:rowOff>
        </xdr:from>
        <xdr:to>
          <xdr:col>7</xdr:col>
          <xdr:colOff>1581150</xdr:colOff>
          <xdr:row>2</xdr:row>
          <xdr:rowOff>47625</xdr:rowOff>
        </xdr:to>
        <xdr:sp macro="" textlink="">
          <xdr:nvSpPr>
            <xdr:cNvPr id="36866" name="btnImprimir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1000125</xdr:colOff>
          <xdr:row>0</xdr:row>
          <xdr:rowOff>85725</xdr:rowOff>
        </xdr:from>
        <xdr:to>
          <xdr:col>7</xdr:col>
          <xdr:colOff>952500</xdr:colOff>
          <xdr:row>2</xdr:row>
          <xdr:rowOff>47625</xdr:rowOff>
        </xdr:to>
        <xdr:sp macro="" textlink="">
          <xdr:nvSpPr>
            <xdr:cNvPr id="37889" name="btnVoltar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1133475</xdr:colOff>
          <xdr:row>0</xdr:row>
          <xdr:rowOff>85725</xdr:rowOff>
        </xdr:from>
        <xdr:to>
          <xdr:col>7</xdr:col>
          <xdr:colOff>2247900</xdr:colOff>
          <xdr:row>2</xdr:row>
          <xdr:rowOff>47625</xdr:rowOff>
        </xdr:to>
        <xdr:sp macro="" textlink="">
          <xdr:nvSpPr>
            <xdr:cNvPr id="37890" name="btnImprimir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85725</xdr:rowOff>
        </xdr:from>
        <xdr:to>
          <xdr:col>13</xdr:col>
          <xdr:colOff>466725</xdr:colOff>
          <xdr:row>2</xdr:row>
          <xdr:rowOff>47625</xdr:rowOff>
        </xdr:to>
        <xdr:sp macro="" textlink="">
          <xdr:nvSpPr>
            <xdr:cNvPr id="38913" name="btnVoltar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85725</xdr:rowOff>
        </xdr:from>
        <xdr:to>
          <xdr:col>15</xdr:col>
          <xdr:colOff>542925</xdr:colOff>
          <xdr:row>2</xdr:row>
          <xdr:rowOff>47625</xdr:rowOff>
        </xdr:to>
        <xdr:sp macro="" textlink="">
          <xdr:nvSpPr>
            <xdr:cNvPr id="38914" name="btnImprimir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352425</xdr:colOff>
          <xdr:row>0</xdr:row>
          <xdr:rowOff>85725</xdr:rowOff>
        </xdr:from>
        <xdr:to>
          <xdr:col>12</xdr:col>
          <xdr:colOff>0</xdr:colOff>
          <xdr:row>2</xdr:row>
          <xdr:rowOff>47625</xdr:rowOff>
        </xdr:to>
        <xdr:sp macro="" textlink="">
          <xdr:nvSpPr>
            <xdr:cNvPr id="41985" name="btnVoltar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180975</xdr:colOff>
          <xdr:row>0</xdr:row>
          <xdr:rowOff>85725</xdr:rowOff>
        </xdr:from>
        <xdr:to>
          <xdr:col>13</xdr:col>
          <xdr:colOff>561975</xdr:colOff>
          <xdr:row>2</xdr:row>
          <xdr:rowOff>47625</xdr:rowOff>
        </xdr:to>
        <xdr:sp macro="" textlink="">
          <xdr:nvSpPr>
            <xdr:cNvPr id="41986" name="btnImprimir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4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38100</xdr:colOff>
          <xdr:row>0</xdr:row>
          <xdr:rowOff>123825</xdr:rowOff>
        </xdr:from>
        <xdr:to>
          <xdr:col>27</xdr:col>
          <xdr:colOff>0</xdr:colOff>
          <xdr:row>1</xdr:row>
          <xdr:rowOff>171450</xdr:rowOff>
        </xdr:to>
        <xdr:sp macro="" textlink="">
          <xdr:nvSpPr>
            <xdr:cNvPr id="53249" name="btnVoltar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180975</xdr:colOff>
          <xdr:row>0</xdr:row>
          <xdr:rowOff>123825</xdr:rowOff>
        </xdr:from>
        <xdr:to>
          <xdr:col>29</xdr:col>
          <xdr:colOff>76200</xdr:colOff>
          <xdr:row>1</xdr:row>
          <xdr:rowOff>171450</xdr:rowOff>
        </xdr:to>
        <xdr:sp macro="" textlink="">
          <xdr:nvSpPr>
            <xdr:cNvPr id="53250" name="btnImprimir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46081" name="btnVoltar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7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46082" name="btnImprimir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7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51201" name="btnVoltar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8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51202" name="btnImprimir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8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26625" name="FotoPessoal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43</xdr:row>
          <xdr:rowOff>114300</xdr:rowOff>
        </xdr:from>
        <xdr:to>
          <xdr:col>62</xdr:col>
          <xdr:colOff>38100</xdr:colOff>
          <xdr:row>44</xdr:row>
          <xdr:rowOff>238125</xdr:rowOff>
        </xdr:to>
        <xdr:sp macro="" textlink="">
          <xdr:nvSpPr>
            <xdr:cNvPr id="26626" name="ImageAss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9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100640</xdr:colOff>
      <xdr:row>0</xdr:row>
      <xdr:rowOff>51760</xdr:rowOff>
    </xdr:from>
    <xdr:to>
      <xdr:col>14</xdr:col>
      <xdr:colOff>10780</xdr:colOff>
      <xdr:row>3</xdr:row>
      <xdr:rowOff>57150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38840" y="51760"/>
          <a:ext cx="710240" cy="710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26627" name="btnVoltar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9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26628" name="btnImprimir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9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47</xdr:row>
          <xdr:rowOff>114300</xdr:rowOff>
        </xdr:from>
        <xdr:to>
          <xdr:col>10</xdr:col>
          <xdr:colOff>66675</xdr:colOff>
          <xdr:row>49</xdr:row>
          <xdr:rowOff>95250</xdr:rowOff>
        </xdr:to>
        <xdr:sp macro="" textlink="">
          <xdr:nvSpPr>
            <xdr:cNvPr id="26629" name="btnVoltar2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9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47</xdr:row>
          <xdr:rowOff>114300</xdr:rowOff>
        </xdr:from>
        <xdr:to>
          <xdr:col>21</xdr:col>
          <xdr:colOff>104775</xdr:colOff>
          <xdr:row>49</xdr:row>
          <xdr:rowOff>95250</xdr:rowOff>
        </xdr:to>
        <xdr:sp macro="" textlink="">
          <xdr:nvSpPr>
            <xdr:cNvPr id="26630" name="btnImprimir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9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4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Relationship Id="rId14" Type="http://schemas.openxmlformats.org/officeDocument/2006/relationships/control" Target="../activeX/activeX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21.xml"/><Relationship Id="rId17" Type="http://schemas.openxmlformats.org/officeDocument/2006/relationships/image" Target="../media/image2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Relationship Id="rId14" Type="http://schemas.openxmlformats.org/officeDocument/2006/relationships/control" Target="../activeX/activeX2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6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5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0.xml"/><Relationship Id="rId5" Type="http://schemas.openxmlformats.org/officeDocument/2006/relationships/image" Target="../media/image29.emf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3.xml"/><Relationship Id="rId5" Type="http://schemas.openxmlformats.org/officeDocument/2006/relationships/image" Target="../media/image29.emf"/><Relationship Id="rId4" Type="http://schemas.openxmlformats.org/officeDocument/2006/relationships/control" Target="../activeX/activeX32.xml"/><Relationship Id="rId9" Type="http://schemas.openxmlformats.org/officeDocument/2006/relationships/image" Target="../media/image33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6.xml"/><Relationship Id="rId5" Type="http://schemas.openxmlformats.org/officeDocument/2006/relationships/image" Target="../media/image34.emf"/><Relationship Id="rId4" Type="http://schemas.openxmlformats.org/officeDocument/2006/relationships/control" Target="../activeX/activeX3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8.xml"/><Relationship Id="rId5" Type="http://schemas.openxmlformats.org/officeDocument/2006/relationships/image" Target="../media/image36.emf"/><Relationship Id="rId4" Type="http://schemas.openxmlformats.org/officeDocument/2006/relationships/control" Target="../activeX/activeX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0.xml"/><Relationship Id="rId5" Type="http://schemas.openxmlformats.org/officeDocument/2006/relationships/image" Target="../media/image38.emf"/><Relationship Id="rId4" Type="http://schemas.openxmlformats.org/officeDocument/2006/relationships/control" Target="../activeX/activeX3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2.xml"/><Relationship Id="rId5" Type="http://schemas.openxmlformats.org/officeDocument/2006/relationships/image" Target="../media/image40.emf"/><Relationship Id="rId4" Type="http://schemas.openxmlformats.org/officeDocument/2006/relationships/control" Target="../activeX/activeX4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4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4.xml"/><Relationship Id="rId5" Type="http://schemas.openxmlformats.org/officeDocument/2006/relationships/image" Target="../media/image42.emf"/><Relationship Id="rId4" Type="http://schemas.openxmlformats.org/officeDocument/2006/relationships/control" Target="../activeX/activeX4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46.xml"/><Relationship Id="rId5" Type="http://schemas.openxmlformats.org/officeDocument/2006/relationships/image" Target="../media/image44.emf"/><Relationship Id="rId4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image" Target="../media/image47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8.xml"/><Relationship Id="rId5" Type="http://schemas.openxmlformats.org/officeDocument/2006/relationships/image" Target="../media/image46.emf"/><Relationship Id="rId4" Type="http://schemas.openxmlformats.org/officeDocument/2006/relationships/control" Target="../activeX/activeX4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image" Target="../media/image49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50.xml"/><Relationship Id="rId5" Type="http://schemas.openxmlformats.org/officeDocument/2006/relationships/image" Target="../media/image48.emf"/><Relationship Id="rId4" Type="http://schemas.openxmlformats.org/officeDocument/2006/relationships/control" Target="../activeX/activeX4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image" Target="../media/image51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52.xml"/><Relationship Id="rId5" Type="http://schemas.openxmlformats.org/officeDocument/2006/relationships/image" Target="../media/image50.emf"/><Relationship Id="rId4" Type="http://schemas.openxmlformats.org/officeDocument/2006/relationships/control" Target="../activeX/activeX5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image" Target="../media/image53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54.xml"/><Relationship Id="rId5" Type="http://schemas.openxmlformats.org/officeDocument/2006/relationships/image" Target="../media/image52.emf"/><Relationship Id="rId4" Type="http://schemas.openxmlformats.org/officeDocument/2006/relationships/control" Target="../activeX/activeX5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image" Target="../media/image55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56.xml"/><Relationship Id="rId5" Type="http://schemas.openxmlformats.org/officeDocument/2006/relationships/image" Target="../media/image54.emf"/><Relationship Id="rId4" Type="http://schemas.openxmlformats.org/officeDocument/2006/relationships/control" Target="../activeX/activeX5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image" Target="../media/image5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8.xml"/><Relationship Id="rId5" Type="http://schemas.openxmlformats.org/officeDocument/2006/relationships/image" Target="../media/image56.emf"/><Relationship Id="rId4" Type="http://schemas.openxmlformats.org/officeDocument/2006/relationships/control" Target="../activeX/activeX5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openxmlformats.org/officeDocument/2006/relationships/image" Target="../media/image59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60.xml"/><Relationship Id="rId5" Type="http://schemas.openxmlformats.org/officeDocument/2006/relationships/image" Target="../media/image58.emf"/><Relationship Id="rId4" Type="http://schemas.openxmlformats.org/officeDocument/2006/relationships/control" Target="../activeX/activeX5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image" Target="../media/image61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62.xml"/><Relationship Id="rId5" Type="http://schemas.openxmlformats.org/officeDocument/2006/relationships/image" Target="../media/image60.emf"/><Relationship Id="rId4" Type="http://schemas.openxmlformats.org/officeDocument/2006/relationships/control" Target="../activeX/activeX6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4.emf"/><Relationship Id="rId3" Type="http://schemas.openxmlformats.org/officeDocument/2006/relationships/vmlDrawing" Target="../drawings/vmlDrawing22.vml"/><Relationship Id="rId7" Type="http://schemas.openxmlformats.org/officeDocument/2006/relationships/image" Target="../media/image63.emf"/><Relationship Id="rId12" Type="http://schemas.openxmlformats.org/officeDocument/2006/relationships/control" Target="../activeX/activeX6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64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5" Type="http://schemas.openxmlformats.org/officeDocument/2006/relationships/image" Target="../media/image66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64.emf"/><Relationship Id="rId14" Type="http://schemas.openxmlformats.org/officeDocument/2006/relationships/control" Target="../activeX/activeX6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5"/>
  <sheetViews>
    <sheetView showGridLines="0" showRowColHeaders="0" tabSelected="1" workbookViewId="0">
      <selection activeCell="A8" sqref="A8"/>
    </sheetView>
  </sheetViews>
  <sheetFormatPr defaultRowHeight="15" x14ac:dyDescent="0.25"/>
  <sheetData>
    <row r="25" spans="1:1" x14ac:dyDescent="0.25">
      <c r="A25" s="1" t="s">
        <v>0</v>
      </c>
    </row>
  </sheetData>
  <sheetProtection sheet="1" selectLockedCells="1" selectUnlockedCell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Sair">
          <controlPr defaultSize="0" autoFill="0" autoLine="0" altText="Botão para inicar o menu de opções" r:id="rId5">
            <anchor>
              <from>
                <xdr:col>8</xdr:col>
                <xdr:colOff>447675</xdr:colOff>
                <xdr:row>10</xdr:row>
                <xdr:rowOff>47625</xdr:rowOff>
              </from>
              <to>
                <xdr:col>11</xdr:col>
                <xdr:colOff>266700</xdr:colOff>
                <xdr:row>12</xdr:row>
                <xdr:rowOff>47625</xdr:rowOff>
              </to>
            </anchor>
          </controlPr>
        </control>
      </mc:Choice>
      <mc:Fallback>
        <control shapeId="1027" r:id="rId4" name="btnSair"/>
      </mc:Fallback>
    </mc:AlternateContent>
    <mc:AlternateContent xmlns:mc="http://schemas.openxmlformats.org/markup-compatibility/2006">
      <mc:Choice Requires="x14">
        <control shapeId="1026" r:id="rId6" name="btnInicio">
          <controlPr defaultSize="0" autoFill="0" autoLine="0" autoPict="0" altText="Botão para inicar o menu de opções" r:id="rId7">
            <anchor>
              <from>
                <xdr:col>4</xdr:col>
                <xdr:colOff>590550</xdr:colOff>
                <xdr:row>10</xdr:row>
                <xdr:rowOff>47625</xdr:rowOff>
              </from>
              <to>
                <xdr:col>7</xdr:col>
                <xdr:colOff>409575</xdr:colOff>
                <xdr:row>12</xdr:row>
                <xdr:rowOff>47625</xdr:rowOff>
              </to>
            </anchor>
          </controlPr>
        </control>
      </mc:Choice>
      <mc:Fallback>
        <control shapeId="1026" r:id="rId6" name="btnInicio"/>
      </mc:Fallback>
    </mc:AlternateContent>
    <mc:AlternateContent xmlns:mc="http://schemas.openxmlformats.org/markup-compatibility/2006">
      <mc:Choice Requires="x14">
        <control shapeId="1025" r:id="rId8" name="logotipo">
          <controlPr defaultSize="0" autoLine="0" r:id="rId9">
            <anchor>
              <from>
                <xdr:col>0</xdr:col>
                <xdr:colOff>19050</xdr:colOff>
                <xdr:row>0</xdr:row>
                <xdr:rowOff>19050</xdr:rowOff>
              </from>
              <to>
                <xdr:col>1</xdr:col>
                <xdr:colOff>295275</xdr:colOff>
                <xdr:row>4</xdr:row>
                <xdr:rowOff>142875</xdr:rowOff>
              </to>
            </anchor>
          </controlPr>
        </control>
      </mc:Choice>
      <mc:Fallback>
        <control shapeId="1025" r:id="rId8" name="logotip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2F14-7121-46BE-93E0-021A4E82989C}">
  <sheetPr codeName="Planilha2"/>
  <dimension ref="A1:BG1001"/>
  <sheetViews>
    <sheetView topLeftCell="AQ1" workbookViewId="0">
      <selection activeCell="BD1" sqref="BD1"/>
    </sheetView>
  </sheetViews>
  <sheetFormatPr defaultRowHeight="15" x14ac:dyDescent="0.25"/>
  <cols>
    <col min="4" max="4" width="20.7109375" bestFit="1" customWidth="1"/>
    <col min="14" max="14" width="14.5703125" bestFit="1" customWidth="1"/>
    <col min="22" max="22" width="29.85546875" bestFit="1" customWidth="1"/>
  </cols>
  <sheetData>
    <row r="1" spans="4:59" ht="195" x14ac:dyDescent="0.25">
      <c r="D1" t="s">
        <v>3</v>
      </c>
      <c r="H1" s="2">
        <v>0.30555555555555552</v>
      </c>
      <c r="I1" s="2">
        <v>0.55555555555555558</v>
      </c>
      <c r="J1" s="2">
        <v>0.76388888888888884</v>
      </c>
      <c r="L1" t="s">
        <v>24</v>
      </c>
      <c r="N1" t="s">
        <v>51</v>
      </c>
      <c r="T1" t="s">
        <v>71</v>
      </c>
      <c r="V1" t="s">
        <v>146</v>
      </c>
      <c r="X1" t="s">
        <v>159</v>
      </c>
      <c r="Y1" t="s">
        <v>160</v>
      </c>
      <c r="Z1" t="s">
        <v>161</v>
      </c>
      <c r="AA1" t="s">
        <v>162</v>
      </c>
      <c r="AB1" t="s">
        <v>163</v>
      </c>
      <c r="AC1" t="s">
        <v>164</v>
      </c>
      <c r="BA1" s="147" t="s">
        <v>397</v>
      </c>
      <c r="BB1" s="147" t="s">
        <v>395</v>
      </c>
      <c r="BD1">
        <v>5</v>
      </c>
      <c r="BE1" t="s">
        <v>252</v>
      </c>
      <c r="BF1" t="s">
        <v>110</v>
      </c>
      <c r="BG1" t="s">
        <v>109</v>
      </c>
    </row>
    <row r="2" spans="4:59" x14ac:dyDescent="0.25">
      <c r="D2" t="s">
        <v>4</v>
      </c>
      <c r="H2" s="2">
        <v>0.33333333333333331</v>
      </c>
      <c r="I2" s="2">
        <v>0.58333333333333337</v>
      </c>
      <c r="J2" s="2">
        <v>0.79166666666666663</v>
      </c>
      <c r="L2" t="s">
        <v>25</v>
      </c>
      <c r="N2" t="s">
        <v>52</v>
      </c>
      <c r="T2" t="s">
        <v>72</v>
      </c>
      <c r="V2" t="s">
        <v>148</v>
      </c>
      <c r="BA2" t="s">
        <v>396</v>
      </c>
      <c r="BB2" t="s">
        <v>394</v>
      </c>
      <c r="BD2">
        <v>10</v>
      </c>
      <c r="BE2" t="s">
        <v>214</v>
      </c>
      <c r="BF2" t="s">
        <v>398</v>
      </c>
      <c r="BG2" t="s">
        <v>222</v>
      </c>
    </row>
    <row r="3" spans="4:59" x14ac:dyDescent="0.25">
      <c r="D3" t="s">
        <v>5</v>
      </c>
      <c r="H3" s="2">
        <v>0.375</v>
      </c>
      <c r="I3" s="2">
        <v>0.625</v>
      </c>
      <c r="J3" s="2">
        <v>0.83333333333333337</v>
      </c>
      <c r="L3" t="s">
        <v>26</v>
      </c>
      <c r="N3" t="s">
        <v>65</v>
      </c>
      <c r="V3" t="s">
        <v>151</v>
      </c>
      <c r="BD3">
        <v>2</v>
      </c>
      <c r="BE3" t="s">
        <v>104</v>
      </c>
      <c r="BF3" t="s">
        <v>399</v>
      </c>
      <c r="BG3" t="s">
        <v>109</v>
      </c>
    </row>
    <row r="4" spans="4:59" x14ac:dyDescent="0.25">
      <c r="D4" t="s">
        <v>6</v>
      </c>
      <c r="H4" s="2">
        <v>0.40277777777777773</v>
      </c>
      <c r="I4" s="2">
        <v>0.65277777777777779</v>
      </c>
      <c r="J4" s="2">
        <v>0.86111111111111116</v>
      </c>
      <c r="L4" t="s">
        <v>27</v>
      </c>
      <c r="N4" t="s">
        <v>66</v>
      </c>
      <c r="V4" t="s">
        <v>117</v>
      </c>
      <c r="BD4">
        <v>9</v>
      </c>
      <c r="BE4" t="s">
        <v>254</v>
      </c>
      <c r="BF4" t="s">
        <v>110</v>
      </c>
      <c r="BG4" t="s">
        <v>109</v>
      </c>
    </row>
    <row r="5" spans="4:59" x14ac:dyDescent="0.25">
      <c r="D5" t="s">
        <v>7</v>
      </c>
      <c r="H5" s="2">
        <v>0.43055555555555558</v>
      </c>
      <c r="I5" s="2">
        <v>0.68055555555555547</v>
      </c>
      <c r="J5" s="2">
        <v>0.88888888888888884</v>
      </c>
      <c r="L5" t="s">
        <v>28</v>
      </c>
      <c r="N5" t="s">
        <v>53</v>
      </c>
      <c r="V5" t="s">
        <v>149</v>
      </c>
      <c r="BD5">
        <v>3</v>
      </c>
      <c r="BE5" t="s">
        <v>246</v>
      </c>
      <c r="BF5" t="s">
        <v>110</v>
      </c>
      <c r="BG5" t="s">
        <v>109</v>
      </c>
    </row>
    <row r="6" spans="4:59" x14ac:dyDescent="0.25">
      <c r="D6" t="s">
        <v>8</v>
      </c>
      <c r="L6" t="s">
        <v>29</v>
      </c>
      <c r="N6" t="s">
        <v>54</v>
      </c>
      <c r="V6" t="s">
        <v>152</v>
      </c>
    </row>
    <row r="7" spans="4:59" x14ac:dyDescent="0.25">
      <c r="D7" t="s">
        <v>15</v>
      </c>
      <c r="H7" s="2">
        <f>H5-H1</f>
        <v>0.12500000000000006</v>
      </c>
      <c r="I7" s="2">
        <f>I5-I1</f>
        <v>0.12499999999999989</v>
      </c>
      <c r="J7" s="2">
        <f>J5-J1</f>
        <v>0.125</v>
      </c>
      <c r="L7" t="s">
        <v>30</v>
      </c>
      <c r="N7" t="s">
        <v>67</v>
      </c>
      <c r="V7" t="s">
        <v>154</v>
      </c>
    </row>
    <row r="8" spans="4:59" x14ac:dyDescent="0.25">
      <c r="D8" t="s">
        <v>9</v>
      </c>
      <c r="L8" t="s">
        <v>31</v>
      </c>
      <c r="N8" t="s">
        <v>68</v>
      </c>
      <c r="V8" t="s">
        <v>106</v>
      </c>
    </row>
    <row r="9" spans="4:59" x14ac:dyDescent="0.25">
      <c r="D9" t="s">
        <v>10</v>
      </c>
      <c r="L9" t="s">
        <v>32</v>
      </c>
      <c r="N9" t="s">
        <v>69</v>
      </c>
      <c r="V9" t="s">
        <v>155</v>
      </c>
    </row>
    <row r="10" spans="4:59" x14ac:dyDescent="0.25">
      <c r="D10" t="s">
        <v>11</v>
      </c>
      <c r="L10" t="s">
        <v>33</v>
      </c>
      <c r="N10" t="s">
        <v>70</v>
      </c>
      <c r="V10" t="s">
        <v>156</v>
      </c>
    </row>
    <row r="11" spans="4:59" x14ac:dyDescent="0.25">
      <c r="D11" t="s">
        <v>12</v>
      </c>
      <c r="L11" t="s">
        <v>34</v>
      </c>
      <c r="N11" t="s">
        <v>55</v>
      </c>
      <c r="V11" t="s">
        <v>157</v>
      </c>
    </row>
    <row r="12" spans="4:59" x14ac:dyDescent="0.25">
      <c r="L12" t="s">
        <v>35</v>
      </c>
      <c r="N12" t="s">
        <v>56</v>
      </c>
      <c r="V12" t="s">
        <v>158</v>
      </c>
    </row>
    <row r="13" spans="4:59" x14ac:dyDescent="0.25">
      <c r="L13" t="s">
        <v>36</v>
      </c>
      <c r="N13" t="s">
        <v>59</v>
      </c>
      <c r="V13" t="s">
        <v>147</v>
      </c>
    </row>
    <row r="14" spans="4:59" x14ac:dyDescent="0.25">
      <c r="L14" t="s">
        <v>37</v>
      </c>
      <c r="N14" t="s">
        <v>60</v>
      </c>
      <c r="V14" t="s">
        <v>150</v>
      </c>
    </row>
    <row r="15" spans="4:59" x14ac:dyDescent="0.25">
      <c r="L15" t="s">
        <v>38</v>
      </c>
      <c r="N15" t="s">
        <v>57</v>
      </c>
      <c r="V15" t="s">
        <v>153</v>
      </c>
    </row>
    <row r="16" spans="4:59" x14ac:dyDescent="0.25">
      <c r="L16" t="s">
        <v>39</v>
      </c>
      <c r="N16" t="s">
        <v>58</v>
      </c>
    </row>
    <row r="17" spans="12:14" x14ac:dyDescent="0.25">
      <c r="L17" t="s">
        <v>40</v>
      </c>
      <c r="N17" t="s">
        <v>61</v>
      </c>
    </row>
    <row r="18" spans="12:14" x14ac:dyDescent="0.25">
      <c r="L18" t="s">
        <v>41</v>
      </c>
      <c r="N18" t="s">
        <v>62</v>
      </c>
    </row>
    <row r="19" spans="12:14" x14ac:dyDescent="0.25">
      <c r="L19" t="s">
        <v>42</v>
      </c>
      <c r="N19" t="s">
        <v>63</v>
      </c>
    </row>
    <row r="20" spans="12:14" x14ac:dyDescent="0.25">
      <c r="L20" t="s">
        <v>43</v>
      </c>
      <c r="N20" t="s">
        <v>64</v>
      </c>
    </row>
    <row r="21" spans="12:14" x14ac:dyDescent="0.25">
      <c r="L21" t="s">
        <v>44</v>
      </c>
    </row>
    <row r="22" spans="12:14" x14ac:dyDescent="0.25">
      <c r="L22" t="s">
        <v>45</v>
      </c>
    </row>
    <row r="23" spans="12:14" x14ac:dyDescent="0.25">
      <c r="L23" t="s">
        <v>46</v>
      </c>
    </row>
    <row r="24" spans="12:14" x14ac:dyDescent="0.25">
      <c r="L24" t="s">
        <v>47</v>
      </c>
    </row>
    <row r="25" spans="12:14" x14ac:dyDescent="0.25">
      <c r="L25" t="s">
        <v>48</v>
      </c>
    </row>
    <row r="26" spans="12:14" x14ac:dyDescent="0.25">
      <c r="L26" t="s">
        <v>49</v>
      </c>
    </row>
    <row r="27" spans="12:14" x14ac:dyDescent="0.25">
      <c r="L27" t="s">
        <v>50</v>
      </c>
    </row>
    <row r="1000" spans="1:1" x14ac:dyDescent="0.25">
      <c r="A1000" t="s">
        <v>1</v>
      </c>
    </row>
    <row r="1001" spans="1:1" x14ac:dyDescent="0.25">
      <c r="A1001" t="s">
        <v>2</v>
      </c>
    </row>
  </sheetData>
  <conditionalFormatting sqref="E1:E63">
    <cfRule type="expression" dxfId="43" priority="1">
      <formula>COUNTIFS($E$1:$E$300,E1)&gt;1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50140-E53D-420E-ABB6-2F559AFB3B51}">
  <sheetPr codeName="Planilha4"/>
  <dimension ref="F1:S7"/>
  <sheetViews>
    <sheetView workbookViewId="0">
      <selection activeCell="F4" sqref="F4"/>
    </sheetView>
  </sheetViews>
  <sheetFormatPr defaultRowHeight="15" x14ac:dyDescent="0.25"/>
  <cols>
    <col min="1" max="1" width="29.28515625" bestFit="1" customWidth="1"/>
    <col min="2" max="2" width="9.7109375" bestFit="1" customWidth="1"/>
    <col min="6" max="6" width="10.7109375" bestFit="1" customWidth="1"/>
    <col min="19" max="19" width="18.28515625" bestFit="1" customWidth="1"/>
  </cols>
  <sheetData>
    <row r="1" spans="6:19" x14ac:dyDescent="0.25">
      <c r="F1" s="3"/>
      <c r="S1" t="s">
        <v>21</v>
      </c>
    </row>
    <row r="2" spans="6:19" x14ac:dyDescent="0.25">
      <c r="F2" s="3"/>
      <c r="S2" t="s">
        <v>17</v>
      </c>
    </row>
    <row r="3" spans="6:19" x14ac:dyDescent="0.25">
      <c r="F3" s="3"/>
      <c r="S3" t="s">
        <v>22</v>
      </c>
    </row>
    <row r="4" spans="6:19" x14ac:dyDescent="0.25">
      <c r="S4" t="s">
        <v>23</v>
      </c>
    </row>
    <row r="5" spans="6:19" x14ac:dyDescent="0.25">
      <c r="S5" t="s">
        <v>18</v>
      </c>
    </row>
    <row r="6" spans="6:19" x14ac:dyDescent="0.25">
      <c r="S6" t="s">
        <v>19</v>
      </c>
    </row>
    <row r="7" spans="6:19" x14ac:dyDescent="0.25">
      <c r="S7" t="s">
        <v>20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E8E31-53CC-474C-991F-31EE18144E82}">
  <sheetPr codeName="Planilha3"/>
  <dimension ref="A1:I25"/>
  <sheetViews>
    <sheetView workbookViewId="0">
      <selection activeCell="G1" sqref="G1:G3"/>
    </sheetView>
  </sheetViews>
  <sheetFormatPr defaultRowHeight="15" x14ac:dyDescent="0.25"/>
  <cols>
    <col min="1" max="1" width="20.7109375" bestFit="1" customWidth="1"/>
    <col min="2" max="2" width="5.42578125" customWidth="1"/>
    <col min="3" max="3" width="29.42578125" bestFit="1" customWidth="1"/>
    <col min="4" max="4" width="31.28515625" bestFit="1" customWidth="1"/>
    <col min="5" max="5" width="20.7109375" bestFit="1" customWidth="1"/>
    <col min="6" max="6" width="2" bestFit="1" customWidth="1"/>
    <col min="7" max="7" width="29.42578125" bestFit="1" customWidth="1"/>
  </cols>
  <sheetData>
    <row r="1" spans="1:9" x14ac:dyDescent="0.25">
      <c r="A1" t="s">
        <v>3</v>
      </c>
      <c r="B1">
        <v>3</v>
      </c>
      <c r="C1" t="s">
        <v>14</v>
      </c>
      <c r="D1" t="str">
        <f>IF(F1&lt;&gt;"",F1&amp;"-"&amp;G1,"")</f>
        <v>3-VICTOR MENDONCA PIMENTA</v>
      </c>
      <c r="E1" t="s">
        <v>8</v>
      </c>
      <c r="F1">
        <v>3</v>
      </c>
      <c r="G1" t="s">
        <v>14</v>
      </c>
      <c r="H1">
        <f t="array" ref="H1">SUM(IF(FREQUENCY(IF(LEN(E1:E25)&gt;0,MATCH(E1:E25,E1:E25,0),""),IF(LEN(E1:E25)&gt;0,MATCH(E1:E25,E1:E25,0),""))&gt;0,1))</f>
        <v>3</v>
      </c>
      <c r="I1">
        <f t="array" ref="I1">SUM(IF(FREQUENCY(IF(LEN(F1:F25)&gt;0,MATCH(F1:F25,F1:F25,0),""),IF(LEN(F1:F25)&gt;0,MATCH(F1:F25,F1:F25,0),""))&gt;0,1))</f>
        <v>3</v>
      </c>
    </row>
    <row r="2" spans="1:9" x14ac:dyDescent="0.25">
      <c r="A2" t="s">
        <v>3</v>
      </c>
      <c r="B2">
        <v>3</v>
      </c>
      <c r="C2" t="s">
        <v>14</v>
      </c>
      <c r="D2" t="str">
        <f t="shared" ref="D2:D25" si="0">IF(F2&lt;&gt;"",F2&amp;"-"&amp;G2,"")</f>
        <v>6-MARIA VICTORIA PIMENTA</v>
      </c>
      <c r="E2" t="s">
        <v>9</v>
      </c>
      <c r="F2">
        <v>6</v>
      </c>
      <c r="G2" t="s">
        <v>16</v>
      </c>
    </row>
    <row r="3" spans="1:9" x14ac:dyDescent="0.25">
      <c r="A3" t="s">
        <v>4</v>
      </c>
      <c r="B3">
        <v>2</v>
      </c>
      <c r="C3" t="s">
        <v>13</v>
      </c>
      <c r="D3" t="str">
        <f t="shared" si="0"/>
        <v>2-NILMA MENDONCA PIMENTA</v>
      </c>
      <c r="E3" t="s">
        <v>11</v>
      </c>
      <c r="F3">
        <v>2</v>
      </c>
      <c r="G3" t="s">
        <v>13</v>
      </c>
    </row>
    <row r="4" spans="1:9" x14ac:dyDescent="0.25">
      <c r="A4" t="s">
        <v>4</v>
      </c>
      <c r="B4">
        <v>3</v>
      </c>
      <c r="C4" t="s">
        <v>14</v>
      </c>
      <c r="D4" t="str">
        <f t="shared" si="0"/>
        <v/>
      </c>
    </row>
    <row r="5" spans="1:9" x14ac:dyDescent="0.25">
      <c r="A5" t="s">
        <v>4</v>
      </c>
      <c r="B5">
        <v>3</v>
      </c>
      <c r="C5" t="s">
        <v>14</v>
      </c>
      <c r="D5" t="str">
        <f t="shared" si="0"/>
        <v/>
      </c>
    </row>
    <row r="6" spans="1:9" x14ac:dyDescent="0.25">
      <c r="A6" t="s">
        <v>5</v>
      </c>
      <c r="B6">
        <v>6</v>
      </c>
      <c r="C6" t="s">
        <v>16</v>
      </c>
      <c r="D6" t="str">
        <f t="shared" si="0"/>
        <v/>
      </c>
    </row>
    <row r="7" spans="1:9" x14ac:dyDescent="0.25">
      <c r="A7" t="s">
        <v>8</v>
      </c>
      <c r="B7">
        <v>3</v>
      </c>
      <c r="C7" t="s">
        <v>14</v>
      </c>
      <c r="D7" t="str">
        <f t="shared" si="0"/>
        <v/>
      </c>
    </row>
    <row r="8" spans="1:9" x14ac:dyDescent="0.25">
      <c r="A8" t="s">
        <v>8</v>
      </c>
      <c r="B8">
        <v>3</v>
      </c>
      <c r="C8" t="s">
        <v>14</v>
      </c>
      <c r="D8" t="str">
        <f t="shared" si="0"/>
        <v/>
      </c>
    </row>
    <row r="9" spans="1:9" x14ac:dyDescent="0.25">
      <c r="A9" t="s">
        <v>9</v>
      </c>
      <c r="B9">
        <v>6</v>
      </c>
      <c r="C9" t="s">
        <v>16</v>
      </c>
      <c r="D9" t="str">
        <f t="shared" si="0"/>
        <v/>
      </c>
    </row>
    <row r="10" spans="1:9" x14ac:dyDescent="0.25">
      <c r="A10" t="s">
        <v>10</v>
      </c>
      <c r="B10">
        <v>6</v>
      </c>
      <c r="C10" t="s">
        <v>16</v>
      </c>
      <c r="D10" t="str">
        <f t="shared" si="0"/>
        <v/>
      </c>
    </row>
    <row r="11" spans="1:9" x14ac:dyDescent="0.25">
      <c r="A11" t="s">
        <v>10</v>
      </c>
      <c r="B11">
        <v>3</v>
      </c>
      <c r="C11" t="s">
        <v>14</v>
      </c>
      <c r="D11" t="str">
        <f t="shared" si="0"/>
        <v/>
      </c>
    </row>
    <row r="12" spans="1:9" x14ac:dyDescent="0.25">
      <c r="A12" t="s">
        <v>10</v>
      </c>
      <c r="B12">
        <v>3</v>
      </c>
      <c r="C12" t="s">
        <v>14</v>
      </c>
      <c r="D12" t="str">
        <f t="shared" si="0"/>
        <v/>
      </c>
    </row>
    <row r="13" spans="1:9" x14ac:dyDescent="0.25">
      <c r="A13" t="s">
        <v>11</v>
      </c>
      <c r="B13">
        <v>2</v>
      </c>
      <c r="C13" t="s">
        <v>13</v>
      </c>
      <c r="D13" t="str">
        <f t="shared" si="0"/>
        <v/>
      </c>
    </row>
    <row r="14" spans="1:9" x14ac:dyDescent="0.25">
      <c r="A14" t="s">
        <v>12</v>
      </c>
      <c r="B14">
        <v>2</v>
      </c>
      <c r="C14" t="s">
        <v>13</v>
      </c>
      <c r="D14" t="str">
        <f t="shared" si="0"/>
        <v/>
      </c>
    </row>
    <row r="15" spans="1:9" x14ac:dyDescent="0.25">
      <c r="D15" t="str">
        <f t="shared" si="0"/>
        <v/>
      </c>
    </row>
    <row r="16" spans="1:9" x14ac:dyDescent="0.25">
      <c r="D16" t="str">
        <f t="shared" si="0"/>
        <v/>
      </c>
    </row>
    <row r="17" spans="4:4" x14ac:dyDescent="0.25">
      <c r="D17" t="str">
        <f t="shared" si="0"/>
        <v/>
      </c>
    </row>
    <row r="18" spans="4:4" x14ac:dyDescent="0.25">
      <c r="D18" t="str">
        <f t="shared" si="0"/>
        <v/>
      </c>
    </row>
    <row r="19" spans="4:4" x14ac:dyDescent="0.25">
      <c r="D19" t="str">
        <f t="shared" si="0"/>
        <v/>
      </c>
    </row>
    <row r="20" spans="4:4" x14ac:dyDescent="0.25">
      <c r="D20" t="str">
        <f t="shared" si="0"/>
        <v/>
      </c>
    </row>
    <row r="21" spans="4:4" x14ac:dyDescent="0.25">
      <c r="D21" t="str">
        <f t="shared" si="0"/>
        <v/>
      </c>
    </row>
    <row r="22" spans="4:4" x14ac:dyDescent="0.25">
      <c r="D22" t="str">
        <f t="shared" si="0"/>
        <v/>
      </c>
    </row>
    <row r="23" spans="4:4" x14ac:dyDescent="0.25">
      <c r="D23" t="str">
        <f t="shared" si="0"/>
        <v/>
      </c>
    </row>
    <row r="24" spans="4:4" x14ac:dyDescent="0.25">
      <c r="D24" t="str">
        <f t="shared" si="0"/>
        <v/>
      </c>
    </row>
    <row r="25" spans="4:4" x14ac:dyDescent="0.25">
      <c r="D25" t="str">
        <f t="shared" si="0"/>
        <v/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5CFA7-D7EA-4899-BA4A-71DDF5074801}">
  <sheetPr codeName="Plan5">
    <pageSetUpPr fitToPage="1"/>
  </sheetPr>
  <dimension ref="A1:BZ46"/>
  <sheetViews>
    <sheetView showGridLines="0" showZeros="0" zoomScaleNormal="100" workbookViewId="0">
      <selection activeCell="R8" sqref="R8:V8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203" t="s">
        <v>207</v>
      </c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3"/>
      <c r="AV1" s="203"/>
      <c r="AW1" s="203"/>
      <c r="AX1" s="203"/>
      <c r="AY1" s="203"/>
      <c r="AZ1" s="203"/>
      <c r="BA1" s="203"/>
      <c r="BB1" s="203"/>
      <c r="BC1" s="203"/>
      <c r="BD1" s="203"/>
      <c r="BE1" s="203"/>
      <c r="BF1" s="203"/>
      <c r="BG1" s="203"/>
      <c r="BH1" s="203"/>
      <c r="BI1" s="203"/>
      <c r="BJ1" s="203"/>
      <c r="BK1" s="203"/>
      <c r="BL1" s="203"/>
      <c r="BM1" s="203"/>
      <c r="BN1" s="79"/>
    </row>
    <row r="2" spans="1:78" s="4" customFormat="1" ht="15" customHeight="1" x14ac:dyDescent="0.2">
      <c r="A2" s="80"/>
      <c r="B2" s="204" t="s">
        <v>209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82"/>
    </row>
    <row r="3" spans="1:78" s="4" customFormat="1" ht="15" customHeight="1" x14ac:dyDescent="0.2">
      <c r="A3" s="80"/>
      <c r="B3" s="204" t="s">
        <v>208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/>
      <c r="T5" s="98" t="s">
        <v>165</v>
      </c>
      <c r="AE5" s="8"/>
      <c r="AF5" s="8"/>
      <c r="AG5" s="8"/>
      <c r="AH5" s="8"/>
      <c r="AI5" s="8"/>
      <c r="AJ5" s="8"/>
      <c r="AK5" s="8"/>
      <c r="AN5" s="98" t="s">
        <v>21</v>
      </c>
      <c r="AO5" s="8"/>
      <c r="AP5" s="8"/>
      <c r="AQ5" s="8"/>
      <c r="AR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166</v>
      </c>
      <c r="BY5" s="84"/>
      <c r="BZ5" s="84"/>
    </row>
    <row r="6" spans="1:78" ht="21.95" customHeight="1" x14ac:dyDescent="0.2">
      <c r="A6" s="89"/>
      <c r="B6" s="8" t="s">
        <v>167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91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N6" s="83"/>
      <c r="BX6" s="6" t="s">
        <v>168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172</v>
      </c>
      <c r="N8" s="8"/>
      <c r="O8" s="92"/>
      <c r="P8" s="8"/>
      <c r="Q8" s="59"/>
      <c r="R8" s="207">
        <v>10</v>
      </c>
      <c r="S8" s="207"/>
      <c r="T8" s="207"/>
      <c r="U8" s="207"/>
      <c r="V8" s="207"/>
      <c r="W8" s="8" t="s">
        <v>95</v>
      </c>
      <c r="X8" s="8"/>
      <c r="Y8" s="8"/>
      <c r="Z8" s="8"/>
      <c r="AA8" s="183" t="s">
        <v>214</v>
      </c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205" t="s">
        <v>173</v>
      </c>
      <c r="BF8" s="205"/>
      <c r="BG8" s="205"/>
      <c r="BH8" s="205"/>
      <c r="BI8" s="179" t="s">
        <v>74</v>
      </c>
      <c r="BJ8" s="179"/>
      <c r="BN8" s="83"/>
    </row>
    <row r="9" spans="1:78" ht="21.95" customHeight="1" x14ac:dyDescent="0.2">
      <c r="A9" s="89"/>
      <c r="B9" s="8"/>
      <c r="C9" s="8"/>
      <c r="M9" s="8" t="s">
        <v>174</v>
      </c>
      <c r="N9" s="8"/>
      <c r="O9" s="8"/>
      <c r="P9" s="8"/>
      <c r="Q9" s="8"/>
      <c r="R9" s="8"/>
      <c r="S9" s="8"/>
      <c r="T9" s="8"/>
      <c r="U9" s="8"/>
      <c r="V9" s="8"/>
      <c r="W9" s="8"/>
      <c r="X9" s="206" t="s">
        <v>215</v>
      </c>
      <c r="Y9" s="206"/>
      <c r="Z9" s="206"/>
      <c r="AA9" s="206"/>
      <c r="AB9" s="206"/>
      <c r="AC9" s="206"/>
      <c r="AD9" s="206"/>
      <c r="AE9" s="8" t="s">
        <v>175</v>
      </c>
      <c r="AF9" s="8"/>
      <c r="AG9" s="8"/>
      <c r="AH9" s="8"/>
      <c r="AI9" s="8"/>
      <c r="AJ9" s="8"/>
      <c r="AK9" s="8"/>
      <c r="AL9" s="181" t="s">
        <v>216</v>
      </c>
      <c r="AM9" s="181"/>
      <c r="AN9" s="181"/>
      <c r="AO9" s="8"/>
      <c r="AP9" s="8" t="s">
        <v>176</v>
      </c>
      <c r="AQ9" s="8"/>
      <c r="AR9" s="8"/>
      <c r="AS9" s="8"/>
      <c r="AT9" s="8"/>
      <c r="AU9" s="8"/>
      <c r="AV9" s="8"/>
      <c r="AW9" s="8"/>
      <c r="AX9" s="8"/>
      <c r="AY9" s="181" t="s">
        <v>210</v>
      </c>
      <c r="AZ9" s="181"/>
      <c r="BA9" s="181"/>
      <c r="BB9" s="181"/>
      <c r="BC9" s="181"/>
      <c r="BD9" s="181"/>
      <c r="BE9" s="181"/>
      <c r="BF9" s="181"/>
      <c r="BG9" s="181"/>
      <c r="BH9" s="181"/>
      <c r="BI9" s="181"/>
      <c r="BJ9" s="181"/>
      <c r="BN9" s="83"/>
    </row>
    <row r="10" spans="1:78" ht="21.95" customHeight="1" x14ac:dyDescent="0.2">
      <c r="A10" s="89"/>
      <c r="B10" s="8"/>
      <c r="C10" s="8"/>
      <c r="M10" s="8" t="s">
        <v>177</v>
      </c>
      <c r="N10" s="8"/>
      <c r="O10" s="8"/>
      <c r="P10" s="181" t="s">
        <v>113</v>
      </c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81"/>
      <c r="AE10" s="181"/>
      <c r="AF10" s="181"/>
      <c r="AG10" s="181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181"/>
      <c r="AT10" s="181"/>
      <c r="AU10" s="181"/>
      <c r="AV10" s="181"/>
      <c r="AW10" s="181"/>
      <c r="AX10" s="181"/>
      <c r="AY10" s="8" t="s">
        <v>179</v>
      </c>
      <c r="AZ10" s="8"/>
      <c r="BA10" s="8"/>
      <c r="BB10" s="8"/>
      <c r="BC10" s="180">
        <v>26140420</v>
      </c>
      <c r="BD10" s="180"/>
      <c r="BE10" s="180"/>
      <c r="BF10" s="180"/>
      <c r="BG10" s="180"/>
      <c r="BH10" s="180"/>
      <c r="BI10" s="180"/>
      <c r="BJ10" s="180"/>
      <c r="BN10" s="83"/>
    </row>
    <row r="11" spans="1:78" ht="21.95" customHeight="1" x14ac:dyDescent="0.2">
      <c r="A11" s="89"/>
      <c r="B11" s="8"/>
      <c r="C11" s="8"/>
      <c r="M11" s="8" t="s">
        <v>77</v>
      </c>
      <c r="N11" s="8"/>
      <c r="O11" s="181">
        <v>5</v>
      </c>
      <c r="P11" s="181"/>
      <c r="Q11" s="181"/>
      <c r="R11" s="181"/>
      <c r="S11" s="8"/>
      <c r="T11" s="8"/>
      <c r="U11" s="8"/>
      <c r="V11" s="8"/>
      <c r="W11" s="8"/>
      <c r="X11" s="8"/>
      <c r="Y11" s="8"/>
      <c r="Z11" s="8" t="s">
        <v>178</v>
      </c>
      <c r="AA11" s="8"/>
      <c r="AB11" s="8"/>
      <c r="AC11" s="8"/>
      <c r="AD11" s="8"/>
      <c r="AE11" s="8"/>
      <c r="AF11" s="8"/>
      <c r="AG11" s="8"/>
      <c r="AH11" s="8"/>
      <c r="AI11" s="181" t="s">
        <v>217</v>
      </c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N11" s="83"/>
    </row>
    <row r="12" spans="1:78" ht="21.95" customHeight="1" x14ac:dyDescent="0.2">
      <c r="A12" s="89"/>
      <c r="B12" s="8"/>
      <c r="C12" s="8"/>
      <c r="D12" s="8" t="s">
        <v>78</v>
      </c>
      <c r="E12" s="8"/>
      <c r="F12" s="8"/>
      <c r="G12" s="8"/>
      <c r="H12" s="181" t="s">
        <v>114</v>
      </c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8"/>
      <c r="AA12" s="8"/>
      <c r="AB12" s="8" t="s">
        <v>79</v>
      </c>
      <c r="AC12" s="8"/>
      <c r="AD12" s="8"/>
      <c r="AE12" s="8"/>
      <c r="AF12" s="8"/>
      <c r="AG12" s="181" t="s">
        <v>80</v>
      </c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81"/>
      <c r="AZ12" s="181"/>
      <c r="BA12" s="8"/>
      <c r="BB12" s="8"/>
      <c r="BC12" s="8"/>
      <c r="BD12" s="8" t="s">
        <v>81</v>
      </c>
      <c r="BE12" s="8"/>
      <c r="BF12" s="8"/>
      <c r="BG12" s="8"/>
      <c r="BH12" s="8"/>
      <c r="BI12" s="181" t="s">
        <v>42</v>
      </c>
      <c r="BJ12" s="181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194</v>
      </c>
      <c r="E13" s="8"/>
      <c r="F13" s="8"/>
      <c r="G13" s="8"/>
      <c r="H13" s="8"/>
      <c r="I13" s="8"/>
      <c r="J13" s="8"/>
      <c r="K13" s="8"/>
      <c r="L13" s="181" t="s">
        <v>218</v>
      </c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181"/>
      <c r="BD13" s="181"/>
      <c r="BE13" s="181"/>
      <c r="BF13" s="181"/>
      <c r="BG13" s="181"/>
      <c r="BH13" s="181"/>
      <c r="BI13" s="181"/>
      <c r="BJ13" s="181"/>
      <c r="BN13" s="83"/>
    </row>
    <row r="14" spans="1:78" ht="21.95" customHeight="1" x14ac:dyDescent="0.2">
      <c r="A14" s="89"/>
      <c r="B14" s="8"/>
      <c r="C14" s="8"/>
      <c r="D14" s="8" t="s">
        <v>195</v>
      </c>
      <c r="E14" s="8"/>
      <c r="F14" s="8"/>
      <c r="G14" s="8"/>
      <c r="H14" s="8"/>
      <c r="I14" s="8"/>
      <c r="J14" s="8"/>
      <c r="K14" s="8"/>
      <c r="L14" s="181" t="s">
        <v>219</v>
      </c>
      <c r="M14" s="181"/>
      <c r="N14" s="181"/>
      <c r="O14" s="181"/>
      <c r="P14" s="181"/>
      <c r="Q14" s="181"/>
      <c r="R14" s="181"/>
      <c r="S14" s="181"/>
      <c r="T14" s="181"/>
      <c r="U14" s="181"/>
      <c r="V14" s="181"/>
      <c r="W14" s="181"/>
      <c r="X14" s="181"/>
      <c r="Y14" s="181"/>
      <c r="Z14" s="181"/>
      <c r="AA14" s="181"/>
      <c r="AB14" s="181"/>
      <c r="AC14" s="181"/>
      <c r="AD14" s="181"/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181"/>
      <c r="AT14" s="181"/>
      <c r="AU14" s="181"/>
      <c r="AV14" s="181"/>
      <c r="AW14" s="181"/>
      <c r="AX14" s="181"/>
      <c r="AY14" s="181"/>
      <c r="AZ14" s="181"/>
      <c r="BA14" s="181"/>
      <c r="BB14" s="181"/>
      <c r="BC14" s="181"/>
      <c r="BD14" s="181"/>
      <c r="BE14" s="181"/>
      <c r="BF14" s="181"/>
      <c r="BG14" s="181"/>
      <c r="BH14" s="181"/>
      <c r="BI14" s="181"/>
      <c r="BJ14" s="181"/>
      <c r="BN14" s="83"/>
    </row>
    <row r="15" spans="1:78" ht="21.95" customHeight="1" x14ac:dyDescent="0.2">
      <c r="A15" s="89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N15" s="83"/>
    </row>
    <row r="16" spans="1:78" ht="21.95" customHeight="1" x14ac:dyDescent="0.2">
      <c r="A16" s="89"/>
      <c r="B16" s="8" t="s">
        <v>197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N16" s="83"/>
    </row>
    <row r="17" spans="1:66" ht="21.95" customHeight="1" x14ac:dyDescent="0.2">
      <c r="A17" s="89"/>
      <c r="B17" s="8"/>
      <c r="C17" s="8"/>
      <c r="D17" s="8" t="s">
        <v>204</v>
      </c>
      <c r="E17" s="8"/>
      <c r="F17" s="8"/>
      <c r="G17" s="179">
        <v>2023</v>
      </c>
      <c r="H17" s="179"/>
      <c r="I17" s="179"/>
      <c r="J17" s="179"/>
      <c r="K17" s="8" t="s">
        <v>199</v>
      </c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179" t="s">
        <v>155</v>
      </c>
      <c r="Y17" s="179"/>
      <c r="Z17" s="179"/>
      <c r="AA17" s="179"/>
      <c r="AB17" s="179"/>
      <c r="AC17" s="179"/>
      <c r="AD17" s="179"/>
      <c r="AE17" s="179"/>
      <c r="AF17" s="179"/>
      <c r="AG17" s="179"/>
      <c r="AH17" s="179"/>
      <c r="AI17" s="179"/>
      <c r="AJ17" s="179"/>
      <c r="AK17" s="179"/>
      <c r="AL17" s="179"/>
      <c r="AM17" s="179"/>
      <c r="AN17" s="179"/>
      <c r="AO17" s="179"/>
      <c r="AP17" s="179"/>
      <c r="AQ17" s="8" t="s">
        <v>111</v>
      </c>
      <c r="AR17" s="8"/>
      <c r="AS17" s="8"/>
      <c r="AT17" s="8"/>
      <c r="AU17" s="179" t="s">
        <v>228</v>
      </c>
      <c r="AV17" s="179"/>
      <c r="AW17" s="179"/>
      <c r="AX17" s="179"/>
      <c r="AY17" s="179"/>
      <c r="AZ17" s="179"/>
      <c r="BA17" s="179"/>
      <c r="BB17" s="8" t="s">
        <v>171</v>
      </c>
      <c r="BC17" s="8"/>
      <c r="BD17" s="8"/>
      <c r="BE17" s="8"/>
      <c r="BF17" s="179" t="s">
        <v>198</v>
      </c>
      <c r="BG17" s="179"/>
      <c r="BH17" s="179"/>
      <c r="BI17" s="179"/>
      <c r="BJ17" s="179"/>
      <c r="BN17" s="83"/>
    </row>
    <row r="18" spans="1:66" ht="21.95" customHeight="1" x14ac:dyDescent="0.2">
      <c r="A18" s="89"/>
      <c r="B18" s="8"/>
      <c r="C18" s="8"/>
      <c r="D18" s="8" t="s">
        <v>205</v>
      </c>
      <c r="E18" s="90"/>
      <c r="F18" s="90"/>
      <c r="G18" s="8"/>
      <c r="H18" s="8"/>
      <c r="I18" s="8"/>
      <c r="J18" s="8"/>
      <c r="K18" s="8"/>
      <c r="L18" s="8"/>
      <c r="M18" s="8"/>
      <c r="N18" s="182" t="s">
        <v>169</v>
      </c>
      <c r="O18" s="183"/>
      <c r="P18" s="183"/>
      <c r="Q18" s="183"/>
      <c r="R18" s="183"/>
      <c r="S18" s="183"/>
      <c r="AD18" s="8" t="s">
        <v>170</v>
      </c>
      <c r="AE18" s="8"/>
      <c r="AF18" s="8"/>
      <c r="AG18" s="8"/>
      <c r="AH18" s="8"/>
      <c r="AI18" s="8"/>
      <c r="AJ18" s="8"/>
      <c r="AK18" s="182" t="s">
        <v>227</v>
      </c>
      <c r="AL18" s="183"/>
      <c r="AM18" s="183"/>
      <c r="AN18" s="183"/>
      <c r="AO18" s="183"/>
      <c r="AP18" s="183"/>
      <c r="AX18" s="8" t="s">
        <v>201</v>
      </c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183">
        <v>10</v>
      </c>
      <c r="BJ18" s="183"/>
      <c r="BL18" s="87"/>
      <c r="BN18" s="83"/>
    </row>
    <row r="19" spans="1:66" ht="21.95" customHeight="1" x14ac:dyDescent="0.2">
      <c r="A19" s="89"/>
      <c r="B19" s="8"/>
      <c r="C19" s="8"/>
      <c r="D19" s="8" t="s">
        <v>200</v>
      </c>
      <c r="E19" s="90"/>
      <c r="F19" s="8"/>
      <c r="G19" s="8"/>
      <c r="H19" s="8"/>
      <c r="I19" s="8"/>
      <c r="J19" s="8"/>
      <c r="K19" s="8"/>
      <c r="L19" s="184">
        <v>350</v>
      </c>
      <c r="M19" s="184"/>
      <c r="N19" s="184"/>
      <c r="O19" s="184"/>
      <c r="P19" s="184"/>
      <c r="Q19" s="184"/>
      <c r="R19" s="184"/>
      <c r="T19" s="8"/>
      <c r="U19" s="8" t="s">
        <v>202</v>
      </c>
      <c r="V19" s="8"/>
      <c r="W19" s="8"/>
      <c r="X19" s="8"/>
      <c r="Y19" s="179">
        <v>10</v>
      </c>
      <c r="Z19" s="179"/>
      <c r="AA19" s="179"/>
      <c r="AD19" s="8" t="s">
        <v>203</v>
      </c>
      <c r="AE19" s="8"/>
      <c r="AF19" s="8"/>
      <c r="AG19" s="8"/>
      <c r="AH19" s="8"/>
      <c r="AI19" s="8"/>
      <c r="AJ19" s="8"/>
      <c r="AK19" s="8"/>
      <c r="AL19" s="8"/>
      <c r="AM19" s="181">
        <v>0</v>
      </c>
      <c r="AN19" s="181"/>
      <c r="AO19" s="181"/>
      <c r="AP19" s="181"/>
      <c r="AQ19" s="181"/>
      <c r="AR19" s="181"/>
      <c r="AS19" s="181"/>
      <c r="AT19" s="181"/>
      <c r="AU19" s="181"/>
      <c r="AV19" s="181"/>
      <c r="AW19" s="181"/>
      <c r="AX19" s="181"/>
      <c r="AY19" s="181"/>
      <c r="AZ19" s="181"/>
      <c r="BA19" s="181"/>
      <c r="BB19" s="181"/>
      <c r="BC19" s="181"/>
      <c r="BD19" s="181"/>
      <c r="BE19" s="181"/>
      <c r="BF19" s="181"/>
      <c r="BG19" s="181"/>
      <c r="BH19" s="181"/>
      <c r="BI19" s="181"/>
      <c r="BJ19" s="181"/>
      <c r="BN19" s="83"/>
    </row>
    <row r="20" spans="1:66" ht="21.95" customHeight="1" x14ac:dyDescent="0.2">
      <c r="A20" s="89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N20" s="83"/>
    </row>
    <row r="21" spans="1:66" ht="21.95" customHeight="1" x14ac:dyDescent="0.2">
      <c r="A21" s="89"/>
      <c r="B21" s="8" t="s">
        <v>183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93"/>
      <c r="Q21" s="93"/>
      <c r="R21" s="93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N21" s="83"/>
    </row>
    <row r="22" spans="1:66" ht="21.95" customHeight="1" x14ac:dyDescent="0.2">
      <c r="A22" s="89"/>
      <c r="B22" s="8"/>
      <c r="C22" s="8"/>
      <c r="D22" s="8" t="s">
        <v>184</v>
      </c>
      <c r="E22" s="93"/>
      <c r="F22" s="93"/>
      <c r="G22" s="93"/>
      <c r="H22" s="93"/>
      <c r="I22" s="179" t="s">
        <v>57</v>
      </c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79"/>
      <c r="U22" s="179"/>
      <c r="V22" s="8" t="s">
        <v>95</v>
      </c>
      <c r="W22" s="8"/>
      <c r="X22" s="8"/>
      <c r="Y22" s="8"/>
      <c r="Z22" s="8"/>
      <c r="AA22" s="181" t="s">
        <v>220</v>
      </c>
      <c r="AB22" s="181"/>
      <c r="AC22" s="181"/>
      <c r="AD22" s="181"/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181"/>
      <c r="AT22" s="181"/>
      <c r="AU22" s="181"/>
      <c r="AV22" s="181"/>
      <c r="AW22" s="181"/>
      <c r="AX22" s="181"/>
      <c r="AY22" s="181"/>
      <c r="AZ22" s="181"/>
      <c r="BA22" s="181"/>
      <c r="BB22" s="181"/>
      <c r="BC22" s="181"/>
      <c r="BD22" s="181"/>
      <c r="BE22" s="181"/>
      <c r="BF22" s="181"/>
      <c r="BG22" s="181"/>
      <c r="BH22" s="181"/>
      <c r="BI22" s="181"/>
      <c r="BJ22" s="181"/>
      <c r="BN22" s="83"/>
    </row>
    <row r="23" spans="1:66" ht="21.95" customHeight="1" x14ac:dyDescent="0.2">
      <c r="A23" s="89"/>
      <c r="B23" s="8"/>
      <c r="C23" s="8"/>
      <c r="D23" s="8" t="s">
        <v>185</v>
      </c>
      <c r="E23" s="8"/>
      <c r="F23" s="8"/>
      <c r="G23" s="8"/>
      <c r="H23" s="8"/>
      <c r="I23" s="8"/>
      <c r="J23" s="8"/>
      <c r="K23" s="8"/>
      <c r="L23" s="8"/>
      <c r="M23" s="185" t="s">
        <v>221</v>
      </c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8"/>
      <c r="Y23" s="8"/>
      <c r="Z23" s="8"/>
      <c r="AA23" s="8"/>
      <c r="AB23" s="8" t="s">
        <v>180</v>
      </c>
      <c r="AC23" s="8"/>
      <c r="AD23" s="8"/>
      <c r="AE23" s="8"/>
      <c r="AF23" s="8"/>
      <c r="AG23" s="8"/>
      <c r="AH23" s="179">
        <v>123456789</v>
      </c>
      <c r="AI23" s="179"/>
      <c r="AJ23" s="179"/>
      <c r="AK23" s="179"/>
      <c r="AL23" s="179"/>
      <c r="AM23" s="179"/>
      <c r="AN23" s="179"/>
      <c r="AO23" s="179"/>
      <c r="AP23" s="179"/>
      <c r="AQ23" s="179"/>
      <c r="AR23" s="179"/>
      <c r="AS23" s="179"/>
      <c r="AT23" s="179"/>
      <c r="AU23" s="179"/>
      <c r="AV23" s="8"/>
      <c r="AW23" s="8" t="s">
        <v>181</v>
      </c>
      <c r="AX23" s="8"/>
      <c r="AY23" s="8"/>
      <c r="AZ23" s="179">
        <v>7905163733</v>
      </c>
      <c r="BA23" s="179"/>
      <c r="BB23" s="179"/>
      <c r="BC23" s="179"/>
      <c r="BD23" s="179"/>
      <c r="BE23" s="179"/>
      <c r="BF23" s="179"/>
      <c r="BG23" s="179"/>
      <c r="BH23" s="179"/>
      <c r="BI23" s="179"/>
      <c r="BJ23" s="179"/>
      <c r="BN23" s="83"/>
    </row>
    <row r="24" spans="1:66" ht="21.95" customHeight="1" x14ac:dyDescent="0.2">
      <c r="A24" s="89"/>
      <c r="B24" s="8"/>
      <c r="C24" s="8"/>
      <c r="D24" s="97" t="s">
        <v>115</v>
      </c>
      <c r="E24" s="94"/>
      <c r="F24" s="94"/>
      <c r="G24" s="8"/>
      <c r="H24" s="8"/>
      <c r="I24" s="8"/>
      <c r="J24" s="8"/>
      <c r="K24" s="179" t="s">
        <v>222</v>
      </c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8"/>
      <c r="W24" s="8"/>
      <c r="X24" s="8" t="s">
        <v>116</v>
      </c>
      <c r="Y24" s="8"/>
      <c r="Z24" s="8"/>
      <c r="AA24" s="8"/>
      <c r="AB24" s="8"/>
      <c r="AC24" s="8"/>
      <c r="AD24" s="179" t="s">
        <v>222</v>
      </c>
      <c r="AE24" s="179"/>
      <c r="AF24" s="179"/>
      <c r="AG24" s="179"/>
      <c r="AH24" s="179"/>
      <c r="AI24" s="179"/>
      <c r="AJ24" s="179"/>
      <c r="AK24" s="179"/>
      <c r="AL24" s="179"/>
      <c r="AM24" s="179"/>
      <c r="AN24" s="179"/>
      <c r="AO24" s="179"/>
      <c r="AP24" s="8"/>
      <c r="AQ24" s="8" t="s">
        <v>196</v>
      </c>
      <c r="AR24" s="8"/>
      <c r="AS24" s="8"/>
      <c r="AT24" s="8"/>
      <c r="AU24" s="8"/>
      <c r="AV24" s="8"/>
      <c r="AW24" s="8"/>
      <c r="AX24" s="179" t="s">
        <v>223</v>
      </c>
      <c r="AY24" s="179"/>
      <c r="AZ24" s="179"/>
      <c r="BA24" s="179"/>
      <c r="BB24" s="179"/>
      <c r="BC24" s="179"/>
      <c r="BD24" s="179"/>
      <c r="BE24" s="179"/>
      <c r="BF24" s="179"/>
      <c r="BG24" s="179"/>
      <c r="BH24" s="179"/>
      <c r="BI24" s="179"/>
      <c r="BJ24" s="179"/>
      <c r="BN24" s="83"/>
    </row>
    <row r="25" spans="1:66" ht="21.95" customHeight="1" x14ac:dyDescent="0.2">
      <c r="A25" s="89"/>
      <c r="B25" s="8"/>
      <c r="C25" s="8"/>
      <c r="D25" s="8" t="s">
        <v>182</v>
      </c>
      <c r="E25" s="8"/>
      <c r="F25" s="8"/>
      <c r="G25" s="8"/>
      <c r="H25" s="186" t="s">
        <v>224</v>
      </c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8"/>
      <c r="AF25" s="8" t="s">
        <v>213</v>
      </c>
      <c r="AG25" s="8"/>
      <c r="AH25" s="8"/>
      <c r="AJ25" s="102"/>
      <c r="AK25" s="102"/>
      <c r="AL25" s="102"/>
      <c r="AM25" s="101" t="s">
        <v>113</v>
      </c>
      <c r="AN25" s="101"/>
      <c r="AO25" s="101"/>
      <c r="AP25" s="101"/>
      <c r="AQ25" s="101"/>
      <c r="AR25" s="101"/>
      <c r="AS25" s="101"/>
      <c r="AT25" s="101"/>
      <c r="AU25" s="101"/>
      <c r="AW25" s="101"/>
      <c r="AX25" s="101"/>
      <c r="AY25" s="101"/>
      <c r="AZ25" s="101"/>
      <c r="BA25" s="101"/>
      <c r="BB25" s="101"/>
      <c r="BC25" s="101"/>
      <c r="BD25" s="101"/>
      <c r="BE25" s="101"/>
      <c r="BF25" s="101"/>
      <c r="BG25" s="101"/>
      <c r="BH25" s="101"/>
      <c r="BI25" s="101"/>
      <c r="BJ25" s="101"/>
      <c r="BN25" s="83"/>
    </row>
    <row r="26" spans="1:66" ht="21.95" customHeight="1" x14ac:dyDescent="0.2">
      <c r="A26" s="89"/>
      <c r="B26" s="8"/>
      <c r="C26" s="8"/>
      <c r="D26" s="8" t="s">
        <v>179</v>
      </c>
      <c r="E26" s="8"/>
      <c r="F26" s="8"/>
      <c r="G26" s="8"/>
      <c r="H26" s="180">
        <v>26140420</v>
      </c>
      <c r="I26" s="180"/>
      <c r="J26" s="180"/>
      <c r="K26" s="180"/>
      <c r="L26" s="180"/>
      <c r="M26" s="180"/>
      <c r="N26" s="180"/>
      <c r="O26" s="180"/>
      <c r="P26" s="8"/>
      <c r="Q26" s="8" t="s">
        <v>77</v>
      </c>
      <c r="R26" s="8"/>
      <c r="S26" s="179">
        <v>5</v>
      </c>
      <c r="T26" s="179"/>
      <c r="U26" s="179"/>
      <c r="V26" s="179"/>
      <c r="W26" s="179"/>
      <c r="X26" s="179"/>
      <c r="Y26" s="8"/>
      <c r="Z26" s="8" t="s">
        <v>178</v>
      </c>
      <c r="AA26" s="8"/>
      <c r="AB26" s="8"/>
      <c r="AC26" s="8"/>
      <c r="AD26" s="8"/>
      <c r="AE26" s="8"/>
      <c r="AF26" s="8"/>
      <c r="AG26" s="8"/>
      <c r="AH26" s="8"/>
      <c r="AI26" s="181" t="s">
        <v>217</v>
      </c>
      <c r="AJ26" s="181"/>
      <c r="AK26" s="181"/>
      <c r="AL26" s="181"/>
      <c r="AM26" s="181"/>
      <c r="AN26" s="181"/>
      <c r="AO26" s="181"/>
      <c r="AP26" s="181"/>
      <c r="AQ26" s="181"/>
      <c r="AR26" s="181"/>
      <c r="AS26" s="181"/>
      <c r="AT26" s="181"/>
      <c r="AU26" s="181"/>
      <c r="AV26" s="181"/>
      <c r="AW26" s="181"/>
      <c r="AX26" s="181"/>
      <c r="AY26" s="181"/>
      <c r="AZ26" s="181"/>
      <c r="BA26" s="181"/>
      <c r="BB26" s="181"/>
      <c r="BC26" s="181"/>
      <c r="BD26" s="181"/>
      <c r="BE26" s="181"/>
      <c r="BF26" s="181"/>
      <c r="BG26" s="181"/>
      <c r="BH26" s="181"/>
      <c r="BI26" s="181"/>
      <c r="BJ26" s="181"/>
      <c r="BN26" s="83"/>
    </row>
    <row r="27" spans="1:66" ht="21.95" customHeight="1" x14ac:dyDescent="0.2">
      <c r="A27" s="89"/>
      <c r="B27" s="8"/>
      <c r="C27" s="8"/>
      <c r="D27" s="8" t="s">
        <v>78</v>
      </c>
      <c r="E27" s="8"/>
      <c r="F27" s="8"/>
      <c r="G27" s="8"/>
      <c r="H27" s="181" t="s">
        <v>114</v>
      </c>
      <c r="I27" s="181"/>
      <c r="J27" s="181"/>
      <c r="K27" s="181"/>
      <c r="L27" s="181"/>
      <c r="M27" s="181"/>
      <c r="N27" s="181"/>
      <c r="O27" s="181"/>
      <c r="P27" s="181"/>
      <c r="Q27" s="181"/>
      <c r="R27" s="181"/>
      <c r="S27" s="181"/>
      <c r="T27" s="181"/>
      <c r="U27" s="181"/>
      <c r="V27" s="181"/>
      <c r="W27" s="181"/>
      <c r="X27" s="181"/>
      <c r="Y27" s="181"/>
      <c r="Z27" s="181"/>
      <c r="AA27" s="181"/>
      <c r="AB27" s="181"/>
      <c r="AC27" s="181"/>
      <c r="AD27" s="8"/>
      <c r="AE27" s="8" t="s">
        <v>79</v>
      </c>
      <c r="AF27" s="8"/>
      <c r="AG27" s="8"/>
      <c r="AH27" s="8"/>
      <c r="AI27" s="8"/>
      <c r="AJ27" s="181" t="s">
        <v>80</v>
      </c>
      <c r="AK27" s="181"/>
      <c r="AL27" s="181"/>
      <c r="AM27" s="181"/>
      <c r="AN27" s="181"/>
      <c r="AO27" s="181"/>
      <c r="AP27" s="181"/>
      <c r="AQ27" s="181"/>
      <c r="AR27" s="181"/>
      <c r="AS27" s="181"/>
      <c r="AT27" s="181"/>
      <c r="AU27" s="181"/>
      <c r="AV27" s="181"/>
      <c r="AW27" s="181"/>
      <c r="AX27" s="181"/>
      <c r="AY27" s="181"/>
      <c r="AZ27" s="181"/>
      <c r="BA27" s="181"/>
      <c r="BB27" s="181"/>
      <c r="BC27" s="181"/>
      <c r="BD27" s="8" t="s">
        <v>81</v>
      </c>
      <c r="BE27" s="8"/>
      <c r="BF27" s="8"/>
      <c r="BG27" s="8"/>
      <c r="BH27" s="8"/>
      <c r="BI27" s="181" t="s">
        <v>42</v>
      </c>
      <c r="BJ27" s="181"/>
      <c r="BN27" s="83"/>
    </row>
    <row r="28" spans="1:66" ht="21.95" customHeight="1" x14ac:dyDescent="0.2">
      <c r="A28" s="89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N28" s="83"/>
    </row>
    <row r="29" spans="1:66" ht="21.95" customHeight="1" x14ac:dyDescent="0.2">
      <c r="A29" s="89"/>
      <c r="B29" s="8" t="s">
        <v>187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N29" s="83"/>
    </row>
    <row r="30" spans="1:66" ht="12" customHeight="1" x14ac:dyDescent="0.2">
      <c r="A30" s="89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N30" s="83"/>
    </row>
    <row r="31" spans="1:66" ht="21.95" customHeight="1" x14ac:dyDescent="0.2">
      <c r="A31" s="89"/>
      <c r="B31" s="8"/>
      <c r="C31" s="8"/>
      <c r="D31" s="191" t="s">
        <v>225</v>
      </c>
      <c r="E31" s="192"/>
      <c r="F31" s="193"/>
      <c r="G31" s="100" t="s">
        <v>188</v>
      </c>
      <c r="H31" s="100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191" t="s">
        <v>225</v>
      </c>
      <c r="AG31" s="192"/>
      <c r="AH31" s="193"/>
      <c r="AI31" s="100" t="s">
        <v>189</v>
      </c>
      <c r="AJ31" s="100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95"/>
      <c r="AX31" s="95"/>
      <c r="AY31" s="95"/>
      <c r="AZ31" s="95"/>
      <c r="BA31" s="95"/>
      <c r="BB31" s="95"/>
      <c r="BC31" s="95"/>
      <c r="BD31" s="95"/>
      <c r="BE31" s="95"/>
      <c r="BF31" s="95"/>
      <c r="BG31" s="95"/>
      <c r="BH31" s="95"/>
      <c r="BI31" s="95"/>
      <c r="BJ31" s="95"/>
      <c r="BN31" s="83"/>
    </row>
    <row r="32" spans="1:66" ht="21.95" customHeight="1" x14ac:dyDescent="0.2">
      <c r="A32" s="89"/>
      <c r="B32" s="8"/>
      <c r="C32" s="8"/>
      <c r="D32" s="99"/>
      <c r="E32" s="99"/>
      <c r="F32" s="99"/>
      <c r="G32" s="100"/>
      <c r="H32" s="100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100"/>
      <c r="AG32" s="100"/>
      <c r="AH32" s="100"/>
      <c r="AI32" s="100"/>
      <c r="AJ32" s="100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  <c r="BJ32" s="95"/>
      <c r="BN32" s="83"/>
    </row>
    <row r="33" spans="1:66" ht="21.95" customHeight="1" x14ac:dyDescent="0.2">
      <c r="A33" s="89"/>
      <c r="B33" s="8"/>
      <c r="C33" s="8"/>
      <c r="D33" s="191" t="s">
        <v>225</v>
      </c>
      <c r="E33" s="192"/>
      <c r="F33" s="193"/>
      <c r="G33" s="100" t="s">
        <v>190</v>
      </c>
      <c r="H33" s="100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191" t="s">
        <v>225</v>
      </c>
      <c r="AG33" s="192"/>
      <c r="AH33" s="193"/>
      <c r="AI33" s="100" t="s">
        <v>191</v>
      </c>
      <c r="AJ33" s="100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  <c r="BJ33" s="95"/>
      <c r="BN33" s="83"/>
    </row>
    <row r="34" spans="1:66" ht="21.95" customHeight="1" x14ac:dyDescent="0.2">
      <c r="A34" s="89"/>
      <c r="B34" s="8"/>
      <c r="C34" s="8"/>
      <c r="D34" s="99"/>
      <c r="E34" s="99"/>
      <c r="F34" s="99"/>
      <c r="G34" s="100"/>
      <c r="H34" s="100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100"/>
      <c r="AG34" s="100"/>
      <c r="AH34" s="100"/>
      <c r="AI34" s="100"/>
      <c r="AJ34" s="100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  <c r="BJ34" s="95"/>
      <c r="BN34" s="83"/>
    </row>
    <row r="35" spans="1:66" ht="21.95" customHeight="1" x14ac:dyDescent="0.2">
      <c r="A35" s="89"/>
      <c r="B35" s="8"/>
      <c r="C35" s="8"/>
      <c r="D35" s="191" t="s">
        <v>225</v>
      </c>
      <c r="E35" s="192"/>
      <c r="F35" s="193"/>
      <c r="G35" s="100" t="s">
        <v>192</v>
      </c>
      <c r="H35" s="100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95"/>
      <c r="X35" s="95"/>
      <c r="Y35" s="95"/>
      <c r="Z35" s="95"/>
      <c r="AA35" s="95"/>
      <c r="AB35" s="95"/>
      <c r="AC35" s="95"/>
      <c r="AD35" s="95"/>
      <c r="AE35" s="95"/>
      <c r="AF35" s="191" t="s">
        <v>226</v>
      </c>
      <c r="AG35" s="192"/>
      <c r="AH35" s="193"/>
      <c r="AI35" s="100" t="s">
        <v>193</v>
      </c>
      <c r="AJ35" s="100"/>
      <c r="AK35" s="8"/>
      <c r="AL35" s="8"/>
      <c r="AM35" s="8"/>
      <c r="AN35" s="8"/>
      <c r="AO35" s="8"/>
      <c r="AP35" s="8"/>
      <c r="AQ35" s="8"/>
      <c r="AR35" s="8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  <c r="BJ35" s="95"/>
      <c r="BN35" s="83"/>
    </row>
    <row r="36" spans="1:66" ht="21.95" customHeight="1" x14ac:dyDescent="0.2">
      <c r="A36" s="89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N36" s="83"/>
    </row>
    <row r="37" spans="1:66" ht="21.95" customHeight="1" x14ac:dyDescent="0.2">
      <c r="A37" s="89"/>
      <c r="B37" s="8" t="s">
        <v>186</v>
      </c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9" customHeight="1" x14ac:dyDescent="0.2">
      <c r="A38" s="89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21.95" customHeight="1" x14ac:dyDescent="0.2">
      <c r="A39" s="89"/>
      <c r="B39" s="8"/>
      <c r="C39" s="8"/>
      <c r="D39" s="194">
        <v>0</v>
      </c>
      <c r="E39" s="195"/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195"/>
      <c r="T39" s="195"/>
      <c r="U39" s="195"/>
      <c r="V39" s="195"/>
      <c r="W39" s="195"/>
      <c r="X39" s="195"/>
      <c r="Y39" s="195"/>
      <c r="Z39" s="195"/>
      <c r="AA39" s="195"/>
      <c r="AB39" s="195"/>
      <c r="AC39" s="195"/>
      <c r="AD39" s="195"/>
      <c r="AE39" s="195"/>
      <c r="AF39" s="195"/>
      <c r="AG39" s="195"/>
      <c r="AH39" s="195"/>
      <c r="AI39" s="195"/>
      <c r="AJ39" s="195"/>
      <c r="AK39" s="195"/>
      <c r="AL39" s="195"/>
      <c r="AM39" s="195"/>
      <c r="AN39" s="195"/>
      <c r="AO39" s="195"/>
      <c r="AP39" s="195"/>
      <c r="AQ39" s="195"/>
      <c r="AR39" s="195"/>
      <c r="AS39" s="195"/>
      <c r="AT39" s="195"/>
      <c r="AU39" s="195"/>
      <c r="AV39" s="195"/>
      <c r="AW39" s="195"/>
      <c r="AX39" s="195"/>
      <c r="AY39" s="195"/>
      <c r="AZ39" s="195"/>
      <c r="BA39" s="195"/>
      <c r="BB39" s="195"/>
      <c r="BC39" s="195"/>
      <c r="BD39" s="195"/>
      <c r="BE39" s="195"/>
      <c r="BF39" s="195"/>
      <c r="BG39" s="195"/>
      <c r="BH39" s="195"/>
      <c r="BI39" s="195"/>
      <c r="BJ39" s="196"/>
      <c r="BN39" s="83"/>
    </row>
    <row r="40" spans="1:66" ht="21.95" customHeight="1" x14ac:dyDescent="0.2">
      <c r="A40" s="89"/>
      <c r="B40" s="8"/>
      <c r="C40" s="96"/>
      <c r="D40" s="197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8"/>
      <c r="P40" s="198"/>
      <c r="Q40" s="198"/>
      <c r="R40" s="198"/>
      <c r="S40" s="198"/>
      <c r="T40" s="198"/>
      <c r="U40" s="198"/>
      <c r="V40" s="198"/>
      <c r="W40" s="198"/>
      <c r="X40" s="198"/>
      <c r="Y40" s="198"/>
      <c r="Z40" s="198"/>
      <c r="AA40" s="198"/>
      <c r="AB40" s="198"/>
      <c r="AC40" s="198"/>
      <c r="AD40" s="198"/>
      <c r="AE40" s="198"/>
      <c r="AF40" s="198"/>
      <c r="AG40" s="198"/>
      <c r="AH40" s="198"/>
      <c r="AI40" s="198"/>
      <c r="AJ40" s="198"/>
      <c r="AK40" s="198"/>
      <c r="AL40" s="198"/>
      <c r="AM40" s="198"/>
      <c r="AN40" s="198"/>
      <c r="AO40" s="198"/>
      <c r="AP40" s="198"/>
      <c r="AQ40" s="198"/>
      <c r="AR40" s="198"/>
      <c r="AS40" s="198"/>
      <c r="AT40" s="198"/>
      <c r="AU40" s="198"/>
      <c r="AV40" s="198"/>
      <c r="AW40" s="198"/>
      <c r="AX40" s="198"/>
      <c r="AY40" s="198"/>
      <c r="AZ40" s="198"/>
      <c r="BA40" s="198"/>
      <c r="BB40" s="198"/>
      <c r="BC40" s="198"/>
      <c r="BD40" s="198"/>
      <c r="BE40" s="198"/>
      <c r="BF40" s="198"/>
      <c r="BG40" s="198"/>
      <c r="BH40" s="198"/>
      <c r="BI40" s="198"/>
      <c r="BJ40" s="199"/>
      <c r="BN40" s="83"/>
    </row>
    <row r="41" spans="1:66" ht="21.95" customHeight="1" x14ac:dyDescent="0.2">
      <c r="A41" s="89"/>
      <c r="B41" s="8"/>
      <c r="C41" s="96"/>
      <c r="D41" s="197"/>
      <c r="E41" s="198"/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9"/>
      <c r="BN41" s="83"/>
    </row>
    <row r="42" spans="1:66" ht="21.95" customHeight="1" x14ac:dyDescent="0.2">
      <c r="A42" s="89"/>
      <c r="B42" s="8"/>
      <c r="C42" s="96"/>
      <c r="D42" s="200"/>
      <c r="E42" s="201"/>
      <c r="F42" s="201"/>
      <c r="G42" s="201"/>
      <c r="H42" s="201"/>
      <c r="I42" s="201"/>
      <c r="J42" s="201"/>
      <c r="K42" s="201"/>
      <c r="L42" s="201"/>
      <c r="M42" s="201"/>
      <c r="N42" s="201"/>
      <c r="O42" s="201"/>
      <c r="P42" s="201"/>
      <c r="Q42" s="201"/>
      <c r="R42" s="201"/>
      <c r="S42" s="201"/>
      <c r="T42" s="201"/>
      <c r="U42" s="201"/>
      <c r="V42" s="201"/>
      <c r="W42" s="201"/>
      <c r="X42" s="201"/>
      <c r="Y42" s="201"/>
      <c r="Z42" s="201"/>
      <c r="AA42" s="201"/>
      <c r="AB42" s="201"/>
      <c r="AC42" s="201"/>
      <c r="AD42" s="201"/>
      <c r="AE42" s="201"/>
      <c r="AF42" s="201"/>
      <c r="AG42" s="201"/>
      <c r="AH42" s="201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201"/>
      <c r="AZ42" s="201"/>
      <c r="BA42" s="201"/>
      <c r="BB42" s="201"/>
      <c r="BC42" s="201"/>
      <c r="BD42" s="201"/>
      <c r="BE42" s="201"/>
      <c r="BF42" s="201"/>
      <c r="BG42" s="201"/>
      <c r="BH42" s="201"/>
      <c r="BI42" s="201"/>
      <c r="BJ42" s="202"/>
      <c r="BN42" s="83"/>
    </row>
    <row r="43" spans="1:66" ht="21.95" customHeight="1" x14ac:dyDescent="0.2">
      <c r="A43" s="89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N43" s="83"/>
    </row>
    <row r="44" spans="1:66" ht="21.95" customHeight="1" x14ac:dyDescent="0.2">
      <c r="A44" s="89"/>
      <c r="B44" s="8"/>
      <c r="C44" s="8"/>
      <c r="D44" s="189"/>
      <c r="E44" s="189"/>
      <c r="F44" s="189"/>
      <c r="G44" s="189"/>
      <c r="H44" s="189"/>
      <c r="I44" s="189"/>
      <c r="J44" s="189"/>
      <c r="K44" s="189"/>
      <c r="L44" s="189"/>
      <c r="M44" s="189"/>
      <c r="N44" s="189"/>
      <c r="O44" s="189"/>
      <c r="P44" s="189"/>
      <c r="Q44" s="189"/>
      <c r="R44" s="189"/>
      <c r="S44" s="189"/>
      <c r="T44" s="189"/>
      <c r="U44" s="189"/>
      <c r="V44" s="189"/>
      <c r="W44" s="189"/>
      <c r="X44" s="189"/>
      <c r="Y44" s="189"/>
      <c r="Z44" s="189"/>
      <c r="AA44" s="189"/>
      <c r="AB44" s="189"/>
      <c r="AC44" s="189"/>
      <c r="AD44" s="8"/>
      <c r="AE44" s="8"/>
      <c r="AF44" s="8"/>
      <c r="AG44" s="95"/>
      <c r="AH44" s="95"/>
      <c r="AI44" s="95"/>
      <c r="AJ44" s="8"/>
      <c r="AK44" s="8"/>
      <c r="AL44" s="8"/>
      <c r="AM44" s="8"/>
      <c r="AN44" s="189"/>
      <c r="AO44" s="189"/>
      <c r="AP44" s="189"/>
      <c r="AQ44" s="189"/>
      <c r="AR44" s="189"/>
      <c r="AS44" s="189"/>
      <c r="AT44" s="189"/>
      <c r="AU44" s="189"/>
      <c r="AV44" s="189"/>
      <c r="AW44" s="189"/>
      <c r="AX44" s="189"/>
      <c r="AY44" s="189"/>
      <c r="AZ44" s="189"/>
      <c r="BA44" s="189"/>
      <c r="BB44" s="189"/>
      <c r="BC44" s="189"/>
      <c r="BD44" s="189"/>
      <c r="BE44" s="189"/>
      <c r="BF44" s="189"/>
      <c r="BG44" s="189"/>
      <c r="BH44" s="189"/>
      <c r="BI44" s="189"/>
      <c r="BJ44" s="189"/>
      <c r="BN44" s="83"/>
    </row>
    <row r="45" spans="1:66" ht="21.95" customHeight="1" x14ac:dyDescent="0.2">
      <c r="A45" s="89"/>
      <c r="B45" s="8"/>
      <c r="C45" s="8"/>
      <c r="D45" s="190" t="s">
        <v>206</v>
      </c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  <c r="AB45" s="190"/>
      <c r="AC45" s="190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190" t="s">
        <v>131</v>
      </c>
      <c r="AO45" s="190"/>
      <c r="AP45" s="190"/>
      <c r="AQ45" s="190"/>
      <c r="AR45" s="190"/>
      <c r="AS45" s="190"/>
      <c r="AT45" s="190"/>
      <c r="AU45" s="190"/>
      <c r="AV45" s="190"/>
      <c r="AW45" s="190"/>
      <c r="AX45" s="190"/>
      <c r="AY45" s="190"/>
      <c r="AZ45" s="190"/>
      <c r="BA45" s="190"/>
      <c r="BB45" s="190"/>
      <c r="BC45" s="190"/>
      <c r="BD45" s="190"/>
      <c r="BE45" s="190"/>
      <c r="BF45" s="190"/>
      <c r="BG45" s="190"/>
      <c r="BH45" s="190"/>
      <c r="BI45" s="190"/>
      <c r="BJ45" s="190"/>
      <c r="BN45" s="83"/>
    </row>
    <row r="46" spans="1:66" ht="21.95" customHeight="1" x14ac:dyDescent="0.2">
      <c r="A46" s="88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187" t="str">
        <f ca="1">"Data de Emissão: "&amp;TEXT(TODAY(),"dd/mm/aaaa")</f>
        <v>Data de Emissão: 16/10/2023</v>
      </c>
      <c r="AO46" s="187"/>
      <c r="AP46" s="187"/>
      <c r="AQ46" s="187"/>
      <c r="AR46" s="187"/>
      <c r="AS46" s="187"/>
      <c r="AT46" s="187"/>
      <c r="AU46" s="187"/>
      <c r="AV46" s="187"/>
      <c r="AW46" s="187"/>
      <c r="AX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8"/>
    </row>
  </sheetData>
  <sheetProtection selectLockedCells="1" selectUnlockedCells="1"/>
  <mergeCells count="56">
    <mergeCell ref="B1:BM1"/>
    <mergeCell ref="B3:BM3"/>
    <mergeCell ref="B2:BM2"/>
    <mergeCell ref="BF17:BJ17"/>
    <mergeCell ref="AU17:BA17"/>
    <mergeCell ref="G17:J17"/>
    <mergeCell ref="AI11:BJ11"/>
    <mergeCell ref="P10:AX10"/>
    <mergeCell ref="AA8:BD8"/>
    <mergeCell ref="BE8:BH8"/>
    <mergeCell ref="BI8:BJ8"/>
    <mergeCell ref="X9:AD9"/>
    <mergeCell ref="AL9:AN9"/>
    <mergeCell ref="AY9:BJ9"/>
    <mergeCell ref="R8:V8"/>
    <mergeCell ref="AN46:BN46"/>
    <mergeCell ref="L14:BJ14"/>
    <mergeCell ref="D44:AC44"/>
    <mergeCell ref="AN44:BJ44"/>
    <mergeCell ref="D45:AC45"/>
    <mergeCell ref="AN45:BJ45"/>
    <mergeCell ref="D31:F31"/>
    <mergeCell ref="AF31:AH31"/>
    <mergeCell ref="D33:F33"/>
    <mergeCell ref="AF33:AH33"/>
    <mergeCell ref="D35:F35"/>
    <mergeCell ref="AF35:AH35"/>
    <mergeCell ref="AJ27:BC27"/>
    <mergeCell ref="BI27:BJ27"/>
    <mergeCell ref="H26:O26"/>
    <mergeCell ref="D39:BJ42"/>
    <mergeCell ref="AZ23:BJ23"/>
    <mergeCell ref="I22:U22"/>
    <mergeCell ref="AA22:BJ22"/>
    <mergeCell ref="H27:AC27"/>
    <mergeCell ref="S26:X26"/>
    <mergeCell ref="AD24:AO24"/>
    <mergeCell ref="K24:U24"/>
    <mergeCell ref="AI26:BJ26"/>
    <mergeCell ref="H25:AD25"/>
    <mergeCell ref="Y19:AA19"/>
    <mergeCell ref="AX24:BJ24"/>
    <mergeCell ref="X17:AP17"/>
    <mergeCell ref="BC10:BJ10"/>
    <mergeCell ref="L13:BJ13"/>
    <mergeCell ref="O11:R11"/>
    <mergeCell ref="H12:Y12"/>
    <mergeCell ref="AG12:AZ12"/>
    <mergeCell ref="BI12:BJ12"/>
    <mergeCell ref="N18:S18"/>
    <mergeCell ref="AK18:AP18"/>
    <mergeCell ref="BI18:BJ18"/>
    <mergeCell ref="L19:R19"/>
    <mergeCell ref="AM19:BJ19"/>
    <mergeCell ref="M23:W23"/>
    <mergeCell ref="AH23:AU23"/>
  </mergeCells>
  <conditionalFormatting sqref="D44:AC44 D45">
    <cfRule type="expression" dxfId="42" priority="1" stopIfTrue="1">
      <formula>ISERROR($D$44)</formula>
    </cfRule>
  </conditionalFormatting>
  <conditionalFormatting sqref="AH23 AA22 AG44:AI44 AA8 P10 O11:R11 AF31:AH31 AF33:AH33 D31:F31 D33:F33 D35:F35 AJ27:BC27 BI27:BJ27 H26:O26 X9:AD9 H27 AL9:AN9 AY9:BJ9 BI8:BJ8 H12:Y12 AG12:AZ12 BI12:BJ12 BC10:BJ10 D24:F24 E22:H22 BL18 AZ23 AI26 Z26 S26 P21:R21 W35:AH35 AW31:BJ35 AS35:AV35 L13:L14 AW25:BJ25 AJ25:AU25">
    <cfRule type="expression" dxfId="41" priority="2" stopIfTrue="1">
      <formula>ISERROR(D8)</formula>
    </cfRule>
  </conditionalFormatting>
  <conditionalFormatting sqref="Q8">
    <cfRule type="expression" dxfId="40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0" r:id="rId4" name="ImageAss">
          <controlPr defaultSize="0" autoLine="0" r:id="rId5">
            <anchor moveWithCells="1">
              <from>
                <xdr:col>38</xdr:col>
                <xdr:colOff>104775</xdr:colOff>
                <xdr:row>42</xdr:row>
                <xdr:rowOff>114300</xdr:rowOff>
              </from>
              <to>
                <xdr:col>62</xdr:col>
                <xdr:colOff>38100</xdr:colOff>
                <xdr:row>43</xdr:row>
                <xdr:rowOff>238125</xdr:rowOff>
              </to>
            </anchor>
          </controlPr>
        </control>
      </mc:Choice>
      <mc:Fallback>
        <control shapeId="17410" r:id="rId4" name="ImageAss"/>
      </mc:Fallback>
    </mc:AlternateContent>
    <mc:AlternateContent xmlns:mc="http://schemas.openxmlformats.org/markup-compatibility/2006">
      <mc:Choice Requires="x14">
        <control shapeId="17409" r:id="rId6" name="FotoPessoal">
          <controlPr defaultSize="0" autoLine="0" r:id="rId7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17409" r:id="rId6" name="FotoPessoal"/>
      </mc:Fallback>
    </mc:AlternateContent>
    <mc:AlternateContent xmlns:mc="http://schemas.openxmlformats.org/markup-compatibility/2006">
      <mc:Choice Requires="x14">
        <control shapeId="17411" r:id="rId8" name="btnVoltar">
          <controlPr defaultSize="0" print="0" autoLine="0" r:id="rId9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17411" r:id="rId8" name="btnVoltar"/>
      </mc:Fallback>
    </mc:AlternateContent>
    <mc:AlternateContent xmlns:mc="http://schemas.openxmlformats.org/markup-compatibility/2006">
      <mc:Choice Requires="x14">
        <control shapeId="17412" r:id="rId10" name="btnImprimir">
          <controlPr defaultSize="0" print="0" autoLine="0" r:id="rId11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17412" r:id="rId10" name="btnImprimir"/>
      </mc:Fallback>
    </mc:AlternateContent>
    <mc:AlternateContent xmlns:mc="http://schemas.openxmlformats.org/markup-compatibility/2006">
      <mc:Choice Requires="x14">
        <control shapeId="17413" r:id="rId12" name="btnVoltar2">
          <controlPr defaultSize="0" print="0" autoLine="0" r:id="rId13">
            <anchor moveWithCells="1">
              <from>
                <xdr:col>0</xdr:col>
                <xdr:colOff>133350</xdr:colOff>
                <xdr:row>46</xdr:row>
                <xdr:rowOff>114300</xdr:rowOff>
              </from>
              <to>
                <xdr:col>10</xdr:col>
                <xdr:colOff>66675</xdr:colOff>
                <xdr:row>48</xdr:row>
                <xdr:rowOff>95250</xdr:rowOff>
              </to>
            </anchor>
          </controlPr>
        </control>
      </mc:Choice>
      <mc:Fallback>
        <control shapeId="17413" r:id="rId12" name="btnVoltar2"/>
      </mc:Fallback>
    </mc:AlternateContent>
    <mc:AlternateContent xmlns:mc="http://schemas.openxmlformats.org/markup-compatibility/2006">
      <mc:Choice Requires="x14">
        <control shapeId="17414" r:id="rId14" name="btnImprimir2">
          <controlPr defaultSize="0" print="0" autoLine="0" r:id="rId15">
            <anchor moveWithCells="1">
              <from>
                <xdr:col>12</xdr:col>
                <xdr:colOff>19050</xdr:colOff>
                <xdr:row>46</xdr:row>
                <xdr:rowOff>114300</xdr:rowOff>
              </from>
              <to>
                <xdr:col>21</xdr:col>
                <xdr:colOff>104775</xdr:colOff>
                <xdr:row>48</xdr:row>
                <xdr:rowOff>95250</xdr:rowOff>
              </to>
            </anchor>
          </controlPr>
        </control>
      </mc:Choice>
      <mc:Fallback>
        <control shapeId="17414" r:id="rId14" name="btnImprimir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F5DF8-CC4A-4BE2-8855-1ECECF480670}">
  <sheetPr codeName="Plan2">
    <pageSetUpPr fitToPage="1"/>
  </sheetPr>
  <dimension ref="A1:CL67"/>
  <sheetViews>
    <sheetView showGridLines="0" showRowColHeaders="0" showZeros="0" zoomScale="80" zoomScaleNormal="80" zoomScaleSheetLayoutView="100" workbookViewId="0">
      <pane ySplit="12" topLeftCell="A13" activePane="bottomLeft" state="frozen"/>
      <selection pane="bottomLeft" activeCell="E1" sqref="E1:E3"/>
    </sheetView>
  </sheetViews>
  <sheetFormatPr defaultColWidth="9.140625" defaultRowHeight="12.75" x14ac:dyDescent="0.2"/>
  <cols>
    <col min="1" max="1" width="3.42578125" style="8" customWidth="1"/>
    <col min="2" max="2" width="6.7109375" style="8" customWidth="1"/>
    <col min="3" max="4" width="3.7109375" style="59" customWidth="1"/>
    <col min="5" max="26" width="4.140625" style="59" customWidth="1"/>
    <col min="27" max="27" width="4.140625" style="54" customWidth="1"/>
    <col min="28" max="29" width="4.140625" style="55" customWidth="1"/>
    <col min="30" max="44" width="3.85546875" style="55" customWidth="1"/>
    <col min="45" max="45" width="3.7109375" style="6" customWidth="1"/>
    <col min="46" max="46" width="3.7109375" style="4" hidden="1" customWidth="1"/>
    <col min="47" max="74" width="3.7109375" style="4" customWidth="1"/>
    <col min="75" max="16384" width="9.140625" style="4"/>
  </cols>
  <sheetData>
    <row r="1" spans="1:90" ht="19.5" customHeight="1" x14ac:dyDescent="0.25">
      <c r="E1" s="10" t="s">
        <v>207</v>
      </c>
      <c r="AD1" s="75"/>
      <c r="AE1" s="75" t="s">
        <v>129</v>
      </c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U1" s="12" t="s">
        <v>93</v>
      </c>
    </row>
    <row r="2" spans="1:90" ht="12.75" customHeight="1" x14ac:dyDescent="0.2">
      <c r="E2" s="72" t="s">
        <v>209</v>
      </c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T2" s="4" t="s">
        <v>93</v>
      </c>
      <c r="AU2" s="12" t="str">
        <f>IF(AT2="F","a","o")</f>
        <v>o</v>
      </c>
      <c r="CL2" s="4" t="s">
        <v>74</v>
      </c>
    </row>
    <row r="3" spans="1:90" ht="16.5" customHeight="1" x14ac:dyDescent="0.2">
      <c r="E3" s="8" t="s">
        <v>208</v>
      </c>
      <c r="AU3" s="12" t="str">
        <f>IF(AT2="F","Aluna","Aluno")</f>
        <v>Aluno</v>
      </c>
    </row>
    <row r="4" spans="1:90" ht="12.75" customHeight="1" x14ac:dyDescent="0.2">
      <c r="E4" s="209" t="str">
        <f>indice!D1</f>
        <v>CIÊNCIAS</v>
      </c>
      <c r="F4" s="209" t="str">
        <f>indice!D2</f>
        <v>EDUCAÇÃO ARTÍSTICA</v>
      </c>
      <c r="G4" s="209" t="str">
        <f>indice!D3</f>
        <v>EDUCAÇÃO FÍSICA</v>
      </c>
      <c r="H4" s="209" t="str">
        <f>indice!D4</f>
        <v>EDUCAÇÃO RELIGIOSA</v>
      </c>
      <c r="I4" s="209" t="str">
        <f>indice!D5</f>
        <v>FÍSICA QUANTICA</v>
      </c>
      <c r="J4" s="209" t="str">
        <f>indice!D6</f>
        <v>GEOGRAFIA</v>
      </c>
      <c r="K4" s="209" t="str">
        <f>indice!D7</f>
        <v>HISTORIA</v>
      </c>
      <c r="L4" s="209" t="str">
        <f>indice!D8</f>
        <v>HISTÓRIA CÍVICA</v>
      </c>
      <c r="M4" s="209" t="str">
        <f>indice!D9</f>
        <v>MATEMÁTICA</v>
      </c>
      <c r="N4" s="209" t="str">
        <f>indice!D10</f>
        <v>PORTUGUÊS</v>
      </c>
      <c r="O4" s="209" t="str">
        <f>indice!D11</f>
        <v>QUÍMICA</v>
      </c>
      <c r="P4" s="209">
        <f>indice!D12</f>
        <v>0</v>
      </c>
      <c r="Q4" s="209">
        <f>indice!D13</f>
        <v>0</v>
      </c>
      <c r="R4" s="209">
        <f>indice!D14</f>
        <v>0</v>
      </c>
      <c r="S4" s="209">
        <f>indice!D15</f>
        <v>0</v>
      </c>
      <c r="T4" s="209">
        <f>indice!D16</f>
        <v>0</v>
      </c>
      <c r="U4" s="209">
        <f>indice!D17</f>
        <v>0</v>
      </c>
      <c r="V4" s="209">
        <f>indice!D18</f>
        <v>0</v>
      </c>
      <c r="W4" s="209">
        <f>indice!D19</f>
        <v>0</v>
      </c>
      <c r="X4" s="209">
        <f>indice!D20</f>
        <v>0</v>
      </c>
      <c r="Y4" s="209">
        <f>indice!D21</f>
        <v>0</v>
      </c>
      <c r="Z4" s="209">
        <f>indice!D22</f>
        <v>0</v>
      </c>
      <c r="AA4" s="209">
        <f>indice!D23</f>
        <v>0</v>
      </c>
      <c r="AB4" s="209">
        <f>indice!D24</f>
        <v>0</v>
      </c>
      <c r="AC4" s="209">
        <f>indice!D25</f>
        <v>0</v>
      </c>
      <c r="AE4" s="59" t="str">
        <f>IF(CelSexoHist="F","Aluna","Aluno")&amp;": "</f>
        <v xml:space="preserve">Aluno: </v>
      </c>
      <c r="AF4" s="59"/>
      <c r="AG4" s="213" t="s">
        <v>104</v>
      </c>
      <c r="AH4" s="213"/>
      <c r="AI4" s="213"/>
      <c r="AJ4" s="213"/>
      <c r="AK4" s="213"/>
      <c r="AL4" s="213"/>
      <c r="AM4" s="213"/>
      <c r="AN4" s="213"/>
      <c r="AO4" s="213"/>
      <c r="AP4" s="213"/>
      <c r="AQ4" s="213"/>
      <c r="AR4" s="8"/>
      <c r="AS4" s="8"/>
    </row>
    <row r="5" spans="1:90" ht="12.75" customHeight="1" x14ac:dyDescent="0.2">
      <c r="E5" s="210"/>
      <c r="F5" s="210"/>
      <c r="G5" s="210"/>
      <c r="H5" s="210"/>
      <c r="I5" s="210"/>
      <c r="J5" s="210"/>
      <c r="K5" s="210"/>
      <c r="L5" s="210"/>
      <c r="M5" s="210"/>
      <c r="N5" s="210"/>
      <c r="O5" s="210"/>
      <c r="P5" s="210"/>
      <c r="Q5" s="210"/>
      <c r="R5" s="210"/>
      <c r="S5" s="210"/>
      <c r="T5" s="210"/>
      <c r="U5" s="210"/>
      <c r="V5" s="210"/>
      <c r="W5" s="210"/>
      <c r="X5" s="210"/>
      <c r="Y5" s="210"/>
      <c r="Z5" s="210"/>
      <c r="AA5" s="210"/>
      <c r="AB5" s="210"/>
      <c r="AC5" s="210"/>
      <c r="AE5" s="8"/>
      <c r="AF5" s="59"/>
      <c r="AG5" s="59"/>
      <c r="AH5" s="62"/>
      <c r="AI5" s="62"/>
      <c r="AJ5" s="59"/>
      <c r="AK5" s="59"/>
      <c r="AS5" s="55"/>
    </row>
    <row r="6" spans="1:90" ht="12.75" customHeight="1" x14ac:dyDescent="0.25">
      <c r="B6" s="57"/>
      <c r="E6" s="210"/>
      <c r="F6" s="210"/>
      <c r="G6" s="210"/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  <c r="W6" s="210"/>
      <c r="X6" s="210"/>
      <c r="Y6" s="210"/>
      <c r="Z6" s="210"/>
      <c r="AA6" s="210"/>
      <c r="AB6" s="210"/>
      <c r="AC6" s="210"/>
      <c r="AE6" s="74" t="s">
        <v>136</v>
      </c>
      <c r="AF6" s="73"/>
      <c r="AG6" s="214">
        <v>2</v>
      </c>
      <c r="AH6" s="214"/>
      <c r="AI6" s="4"/>
      <c r="AJ6" s="71" t="str">
        <f>"Data de Nascimento: "</f>
        <v xml:space="preserve">Data de Nascimento: </v>
      </c>
      <c r="AN6" s="57"/>
      <c r="AO6" s="215" t="s">
        <v>105</v>
      </c>
      <c r="AP6" s="215"/>
      <c r="AQ6" s="215"/>
      <c r="AR6" s="57"/>
      <c r="AS6" s="57"/>
    </row>
    <row r="7" spans="1:90" ht="12.75" customHeight="1" x14ac:dyDescent="0.25">
      <c r="B7" s="57"/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210"/>
      <c r="V7" s="210"/>
      <c r="W7" s="210"/>
      <c r="X7" s="210"/>
      <c r="Y7" s="210"/>
      <c r="Z7" s="210"/>
      <c r="AA7" s="210"/>
      <c r="AB7" s="210"/>
      <c r="AC7" s="210"/>
      <c r="AN7" s="8"/>
      <c r="AO7" s="8"/>
      <c r="AP7" s="8"/>
      <c r="AQ7" s="8"/>
      <c r="AR7" s="8"/>
      <c r="AS7" s="8"/>
      <c r="AU7" s="61"/>
      <c r="AV7" s="61"/>
      <c r="AW7" s="61"/>
      <c r="AX7" s="61"/>
      <c r="AY7" s="61"/>
      <c r="AZ7" s="61"/>
      <c r="BA7" s="61"/>
      <c r="BB7" s="61"/>
      <c r="BC7" s="61"/>
    </row>
    <row r="8" spans="1:90" ht="12.75" customHeight="1" x14ac:dyDescent="0.25">
      <c r="B8" s="57"/>
      <c r="E8" s="210"/>
      <c r="F8" s="210"/>
      <c r="G8" s="210"/>
      <c r="H8" s="210"/>
      <c r="I8" s="210"/>
      <c r="J8" s="210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210"/>
      <c r="AA8" s="210"/>
      <c r="AB8" s="210"/>
      <c r="AC8" s="210"/>
      <c r="AE8" s="8" t="str">
        <f>"Pai: "</f>
        <v xml:space="preserve">Pai: </v>
      </c>
      <c r="AF8" s="4"/>
      <c r="AG8" s="213" t="s">
        <v>211</v>
      </c>
      <c r="AH8" s="213"/>
      <c r="AI8" s="213"/>
      <c r="AJ8" s="213"/>
      <c r="AK8" s="213"/>
      <c r="AL8" s="213"/>
      <c r="AM8" s="213"/>
      <c r="AN8" s="213"/>
      <c r="AO8" s="213"/>
      <c r="AP8" s="213"/>
      <c r="AQ8" s="213"/>
      <c r="AR8" s="8"/>
      <c r="AS8" s="8"/>
      <c r="AT8" s="59"/>
      <c r="AU8" s="59"/>
      <c r="AV8" s="59"/>
      <c r="AX8" s="60"/>
      <c r="AY8" s="60"/>
      <c r="AZ8" s="60"/>
      <c r="BA8" s="60"/>
      <c r="BB8" s="60"/>
      <c r="BC8" s="60"/>
    </row>
    <row r="9" spans="1:90" ht="12.75" customHeight="1" x14ac:dyDescent="0.25">
      <c r="B9" s="57"/>
      <c r="E9" s="210"/>
      <c r="F9" s="210"/>
      <c r="G9" s="210"/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210"/>
      <c r="W9" s="210"/>
      <c r="X9" s="210"/>
      <c r="Y9" s="210"/>
      <c r="Z9" s="210"/>
      <c r="AA9" s="210"/>
      <c r="AB9" s="210"/>
      <c r="AC9" s="210"/>
      <c r="AE9" s="8"/>
      <c r="AF9" s="59"/>
      <c r="AG9" s="59"/>
      <c r="AH9" s="59"/>
      <c r="AI9" s="8"/>
      <c r="AJ9" s="8"/>
      <c r="AK9" s="8"/>
      <c r="AL9" s="59"/>
      <c r="AM9" s="59"/>
      <c r="AN9" s="8"/>
      <c r="AO9" s="8"/>
      <c r="AP9" s="8"/>
      <c r="AQ9" s="8"/>
      <c r="AR9" s="8"/>
      <c r="AS9" s="8"/>
      <c r="AT9" s="61"/>
      <c r="AU9" s="61"/>
      <c r="AV9" s="61"/>
      <c r="AX9" s="60"/>
      <c r="AY9" s="60"/>
      <c r="AZ9" s="60"/>
      <c r="BA9" s="60"/>
      <c r="BB9" s="60"/>
      <c r="BC9" s="60"/>
    </row>
    <row r="10" spans="1:90" ht="12.75" customHeight="1" x14ac:dyDescent="0.25">
      <c r="E10" s="210"/>
      <c r="F10" s="210"/>
      <c r="G10" s="210"/>
      <c r="H10" s="210"/>
      <c r="I10" s="210"/>
      <c r="J10" s="210"/>
      <c r="K10" s="210"/>
      <c r="L10" s="210"/>
      <c r="M10" s="210"/>
      <c r="N10" s="210"/>
      <c r="O10" s="210"/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  <c r="AC10" s="210"/>
      <c r="AE10" s="71" t="str">
        <f>"Mãe: "</f>
        <v xml:space="preserve">Mãe: </v>
      </c>
      <c r="AF10" s="4"/>
      <c r="AG10" s="213" t="s">
        <v>212</v>
      </c>
      <c r="AH10" s="213"/>
      <c r="AI10" s="213"/>
      <c r="AJ10" s="213"/>
      <c r="AK10" s="213"/>
      <c r="AL10" s="213"/>
      <c r="AM10" s="213"/>
      <c r="AN10" s="213"/>
      <c r="AO10" s="213"/>
      <c r="AP10" s="213"/>
      <c r="AQ10" s="213"/>
      <c r="AR10" s="8"/>
      <c r="AS10" s="8"/>
      <c r="AT10" s="61"/>
      <c r="AU10" s="61"/>
      <c r="AV10" s="61"/>
      <c r="AX10" s="60"/>
      <c r="AY10" s="60"/>
      <c r="AZ10" s="60"/>
      <c r="BA10" s="60"/>
      <c r="BB10" s="60"/>
      <c r="BC10" s="60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</row>
    <row r="11" spans="1:90" ht="12.75" customHeight="1" x14ac:dyDescent="0.25"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8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 s="56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</row>
    <row r="12" spans="1:90" ht="4.5" customHeight="1" thickBot="1" x14ac:dyDescent="0.25">
      <c r="C12" s="59">
        <v>7.3</v>
      </c>
      <c r="E12" s="59">
        <v>7.3</v>
      </c>
    </row>
    <row r="13" spans="1:90" s="64" customFormat="1" ht="18.75" customHeight="1" thickTop="1" x14ac:dyDescent="0.2">
      <c r="A13" s="227" t="s">
        <v>134</v>
      </c>
      <c r="B13" s="225" t="s">
        <v>137</v>
      </c>
      <c r="C13" s="223" t="s">
        <v>133</v>
      </c>
      <c r="D13" s="223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0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66"/>
      <c r="AQ13" s="219"/>
      <c r="AR13" s="220"/>
      <c r="AS13" s="63"/>
      <c r="AT13" s="64" t="str">
        <f>indice!$V$4</f>
        <v>1º ANO ENSINO FUNDAMENTAL</v>
      </c>
    </row>
    <row r="14" spans="1:90" s="64" customFormat="1" ht="18.75" customHeight="1" thickBot="1" x14ac:dyDescent="0.3">
      <c r="A14" s="228"/>
      <c r="B14" s="226"/>
      <c r="C14" s="216" t="s">
        <v>132</v>
      </c>
      <c r="D14" s="216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67"/>
      <c r="AE14" s="218"/>
      <c r="AF14" s="218"/>
      <c r="AG14" s="218"/>
      <c r="AH14" s="218"/>
      <c r="AI14" s="218"/>
      <c r="AJ14" s="218"/>
      <c r="AK14" s="218"/>
      <c r="AL14" s="218"/>
      <c r="AM14" s="218"/>
      <c r="AN14" s="218"/>
      <c r="AO14" s="218"/>
      <c r="AP14" s="68"/>
      <c r="AQ14" s="221"/>
      <c r="AR14" s="222"/>
      <c r="AS14" s="63"/>
      <c r="AT14" s="64" t="str">
        <f>AT13</f>
        <v>1º ANO ENSINO FUNDAMENTAL</v>
      </c>
    </row>
    <row r="15" spans="1:90" s="64" customFormat="1" ht="18.75" customHeight="1" thickTop="1" x14ac:dyDescent="0.2">
      <c r="A15" s="228"/>
      <c r="B15" s="230" t="s">
        <v>138</v>
      </c>
      <c r="C15" s="223" t="s">
        <v>133</v>
      </c>
      <c r="D15" s="223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0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217"/>
      <c r="AP15" s="66"/>
      <c r="AQ15" s="219"/>
      <c r="AR15" s="220"/>
      <c r="AS15" s="63"/>
      <c r="AT15" s="64" t="str">
        <f>indice!$V$5</f>
        <v>2º ANO ENSINO FUNDAMENTAL</v>
      </c>
    </row>
    <row r="16" spans="1:90" s="64" customFormat="1" ht="18.75" customHeight="1" thickBot="1" x14ac:dyDescent="0.3">
      <c r="A16" s="228"/>
      <c r="B16" s="226"/>
      <c r="C16" s="216" t="s">
        <v>132</v>
      </c>
      <c r="D16" s="216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67"/>
      <c r="AE16" s="218"/>
      <c r="AF16" s="218"/>
      <c r="AG16" s="218"/>
      <c r="AH16" s="218"/>
      <c r="AI16" s="218"/>
      <c r="AJ16" s="218"/>
      <c r="AK16" s="218"/>
      <c r="AL16" s="218"/>
      <c r="AM16" s="218"/>
      <c r="AN16" s="218"/>
      <c r="AO16" s="218"/>
      <c r="AP16" s="68"/>
      <c r="AQ16" s="221"/>
      <c r="AR16" s="222"/>
      <c r="AS16" s="63"/>
      <c r="AT16" s="64" t="str">
        <f>AT15</f>
        <v>2º ANO ENSINO FUNDAMENTAL</v>
      </c>
    </row>
    <row r="17" spans="1:46" s="64" customFormat="1" ht="18.75" customHeight="1" thickTop="1" x14ac:dyDescent="0.2">
      <c r="A17" s="228"/>
      <c r="B17" s="225" t="s">
        <v>139</v>
      </c>
      <c r="C17" s="223" t="s">
        <v>133</v>
      </c>
      <c r="D17" s="223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0"/>
      <c r="AE17" s="217"/>
      <c r="AF17" s="217"/>
      <c r="AG17" s="217"/>
      <c r="AH17" s="217"/>
      <c r="AI17" s="217"/>
      <c r="AJ17" s="217"/>
      <c r="AK17" s="217"/>
      <c r="AL17" s="217"/>
      <c r="AM17" s="217"/>
      <c r="AN17" s="217"/>
      <c r="AO17" s="217"/>
      <c r="AP17" s="66"/>
      <c r="AQ17" s="219"/>
      <c r="AR17" s="220"/>
      <c r="AS17" s="63"/>
      <c r="AT17" s="64" t="str">
        <f>indice!$V$6</f>
        <v>3º ANO ENSINO FUNDAMENTAL</v>
      </c>
    </row>
    <row r="18" spans="1:46" s="64" customFormat="1" ht="18.75" customHeight="1" thickBot="1" x14ac:dyDescent="0.3">
      <c r="A18" s="228"/>
      <c r="B18" s="226"/>
      <c r="C18" s="216" t="s">
        <v>132</v>
      </c>
      <c r="D18" s="216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67"/>
      <c r="AE18" s="218"/>
      <c r="AF18" s="218"/>
      <c r="AG18" s="218"/>
      <c r="AH18" s="218"/>
      <c r="AI18" s="218"/>
      <c r="AJ18" s="218"/>
      <c r="AK18" s="218"/>
      <c r="AL18" s="218"/>
      <c r="AM18" s="218"/>
      <c r="AN18" s="218"/>
      <c r="AO18" s="218"/>
      <c r="AP18" s="68"/>
      <c r="AQ18" s="221"/>
      <c r="AR18" s="222"/>
      <c r="AS18" s="63"/>
      <c r="AT18" s="64" t="str">
        <f>AT17</f>
        <v>3º ANO ENSINO FUNDAMENTAL</v>
      </c>
    </row>
    <row r="19" spans="1:46" s="64" customFormat="1" ht="18.75" customHeight="1" thickTop="1" x14ac:dyDescent="0.2">
      <c r="A19" s="228"/>
      <c r="B19" s="225" t="s">
        <v>140</v>
      </c>
      <c r="C19" s="223" t="s">
        <v>133</v>
      </c>
      <c r="D19" s="223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0"/>
      <c r="AE19" s="217"/>
      <c r="AF19" s="217"/>
      <c r="AG19" s="217"/>
      <c r="AH19" s="217"/>
      <c r="AI19" s="217"/>
      <c r="AJ19" s="217"/>
      <c r="AK19" s="217"/>
      <c r="AL19" s="217"/>
      <c r="AM19" s="217"/>
      <c r="AN19" s="217"/>
      <c r="AO19" s="217"/>
      <c r="AP19" s="66"/>
      <c r="AQ19" s="219"/>
      <c r="AR19" s="220"/>
      <c r="AS19" s="63"/>
      <c r="AT19" s="64" t="str">
        <f>indice!$V$7</f>
        <v>4º ANO ENSINO FUNDAMENTAL</v>
      </c>
    </row>
    <row r="20" spans="1:46" s="64" customFormat="1" ht="18.75" customHeight="1" thickBot="1" x14ac:dyDescent="0.3">
      <c r="A20" s="228"/>
      <c r="B20" s="226"/>
      <c r="C20" s="216" t="s">
        <v>132</v>
      </c>
      <c r="D20" s="216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67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8"/>
      <c r="AP20" s="68"/>
      <c r="AQ20" s="221"/>
      <c r="AR20" s="222"/>
      <c r="AS20" s="63"/>
      <c r="AT20" s="64" t="str">
        <f>AT19</f>
        <v>4º ANO ENSINO FUNDAMENTAL</v>
      </c>
    </row>
    <row r="21" spans="1:46" s="64" customFormat="1" ht="18.75" customHeight="1" thickTop="1" x14ac:dyDescent="0.2">
      <c r="A21" s="228"/>
      <c r="B21" s="225" t="s">
        <v>141</v>
      </c>
      <c r="C21" s="223" t="s">
        <v>133</v>
      </c>
      <c r="D21" s="223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0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217"/>
      <c r="AP21" s="66"/>
      <c r="AQ21" s="219"/>
      <c r="AR21" s="220"/>
      <c r="AS21" s="63"/>
      <c r="AT21" s="64" t="str">
        <f>indice!$V$8</f>
        <v>5º ANO ENSINO FUNDAMENTAL</v>
      </c>
    </row>
    <row r="22" spans="1:46" s="64" customFormat="1" ht="18.75" customHeight="1" thickBot="1" x14ac:dyDescent="0.3">
      <c r="A22" s="228"/>
      <c r="B22" s="226"/>
      <c r="C22" s="216" t="s">
        <v>132</v>
      </c>
      <c r="D22" s="216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67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68"/>
      <c r="AQ22" s="221"/>
      <c r="AR22" s="222"/>
      <c r="AS22" s="63"/>
      <c r="AT22" s="64" t="str">
        <f>AT21</f>
        <v>5º ANO ENSINO FUNDAMENTAL</v>
      </c>
    </row>
    <row r="23" spans="1:46" s="64" customFormat="1" ht="18.75" customHeight="1" thickTop="1" x14ac:dyDescent="0.2">
      <c r="A23" s="228"/>
      <c r="B23" s="225" t="s">
        <v>142</v>
      </c>
      <c r="C23" s="223" t="s">
        <v>133</v>
      </c>
      <c r="D23" s="223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0"/>
      <c r="AE23" s="217"/>
      <c r="AF23" s="217"/>
      <c r="AG23" s="217"/>
      <c r="AH23" s="217"/>
      <c r="AI23" s="217"/>
      <c r="AJ23" s="217"/>
      <c r="AK23" s="217"/>
      <c r="AL23" s="217"/>
      <c r="AM23" s="217"/>
      <c r="AN23" s="217"/>
      <c r="AO23" s="217"/>
      <c r="AP23" s="66"/>
      <c r="AQ23" s="219"/>
      <c r="AR23" s="220"/>
      <c r="AS23" s="63"/>
      <c r="AT23" s="64" t="str">
        <f>indice!$V$9</f>
        <v>6º ANO ENSINO FUNDAMENTAL</v>
      </c>
    </row>
    <row r="24" spans="1:46" s="64" customFormat="1" ht="18.75" customHeight="1" thickBot="1" x14ac:dyDescent="0.3">
      <c r="A24" s="228"/>
      <c r="B24" s="226"/>
      <c r="C24" s="216" t="s">
        <v>132</v>
      </c>
      <c r="D24" s="216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67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68"/>
      <c r="AQ24" s="221"/>
      <c r="AR24" s="222"/>
      <c r="AS24" s="63"/>
      <c r="AT24" s="64" t="str">
        <f>AT23</f>
        <v>6º ANO ENSINO FUNDAMENTAL</v>
      </c>
    </row>
    <row r="25" spans="1:46" s="64" customFormat="1" ht="18.75" customHeight="1" thickTop="1" x14ac:dyDescent="0.2">
      <c r="A25" s="228"/>
      <c r="B25" s="225" t="s">
        <v>143</v>
      </c>
      <c r="C25" s="223" t="s">
        <v>133</v>
      </c>
      <c r="D25" s="223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0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217"/>
      <c r="AP25" s="66"/>
      <c r="AQ25" s="219"/>
      <c r="AR25" s="220"/>
      <c r="AS25" s="63"/>
      <c r="AT25" s="64" t="str">
        <f>indice!$V$10</f>
        <v>7º ANO ENSINO FUNDAMENTAL</v>
      </c>
    </row>
    <row r="26" spans="1:46" s="64" customFormat="1" ht="18.75" customHeight="1" thickBot="1" x14ac:dyDescent="0.3">
      <c r="A26" s="228"/>
      <c r="B26" s="226"/>
      <c r="C26" s="216" t="s">
        <v>132</v>
      </c>
      <c r="D26" s="216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67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68"/>
      <c r="AQ26" s="221"/>
      <c r="AR26" s="222"/>
      <c r="AS26" s="63"/>
      <c r="AT26" s="64" t="str">
        <f>AT25</f>
        <v>7º ANO ENSINO FUNDAMENTAL</v>
      </c>
    </row>
    <row r="27" spans="1:46" s="64" customFormat="1" ht="18.75" customHeight="1" thickTop="1" x14ac:dyDescent="0.2">
      <c r="A27" s="228"/>
      <c r="B27" s="225" t="s">
        <v>144</v>
      </c>
      <c r="C27" s="223" t="s">
        <v>133</v>
      </c>
      <c r="D27" s="223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0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217"/>
      <c r="AP27" s="66"/>
      <c r="AQ27" s="219"/>
      <c r="AR27" s="220"/>
      <c r="AS27" s="63"/>
      <c r="AT27" s="64" t="str">
        <f>indice!$V$11</f>
        <v>8º ANO ENSINO FUNDAMENTAL</v>
      </c>
    </row>
    <row r="28" spans="1:46" s="64" customFormat="1" ht="18.75" customHeight="1" thickBot="1" x14ac:dyDescent="0.3">
      <c r="A28" s="228"/>
      <c r="B28" s="226"/>
      <c r="C28" s="216" t="s">
        <v>132</v>
      </c>
      <c r="D28" s="216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67"/>
      <c r="AE28" s="218"/>
      <c r="AF28" s="218"/>
      <c r="AG28" s="218"/>
      <c r="AH28" s="218"/>
      <c r="AI28" s="218"/>
      <c r="AJ28" s="218"/>
      <c r="AK28" s="218"/>
      <c r="AL28" s="218"/>
      <c r="AM28" s="218"/>
      <c r="AN28" s="218"/>
      <c r="AO28" s="218"/>
      <c r="AP28" s="68"/>
      <c r="AQ28" s="221"/>
      <c r="AR28" s="222"/>
      <c r="AS28" s="63"/>
      <c r="AT28" s="64" t="str">
        <f>AT27</f>
        <v>8º ANO ENSINO FUNDAMENTAL</v>
      </c>
    </row>
    <row r="29" spans="1:46" s="64" customFormat="1" ht="18.75" customHeight="1" thickTop="1" x14ac:dyDescent="0.2">
      <c r="A29" s="228"/>
      <c r="B29" s="225" t="s">
        <v>145</v>
      </c>
      <c r="C29" s="223" t="s">
        <v>133</v>
      </c>
      <c r="D29" s="223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0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217"/>
      <c r="AP29" s="66"/>
      <c r="AQ29" s="219"/>
      <c r="AR29" s="220"/>
      <c r="AS29" s="63"/>
      <c r="AT29" s="64" t="str">
        <f>indice!$V$12</f>
        <v>9º ANO ENSINO FUNDAMENTAL</v>
      </c>
    </row>
    <row r="30" spans="1:46" s="64" customFormat="1" ht="18.75" customHeight="1" thickBot="1" x14ac:dyDescent="0.3">
      <c r="A30" s="229"/>
      <c r="B30" s="226"/>
      <c r="C30" s="216" t="s">
        <v>132</v>
      </c>
      <c r="D30" s="216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67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68"/>
      <c r="AQ30" s="221"/>
      <c r="AR30" s="222"/>
      <c r="AS30" s="63"/>
      <c r="AT30" s="64" t="str">
        <f>AT29</f>
        <v>9º ANO ENSINO FUNDAMENTAL</v>
      </c>
    </row>
    <row r="31" spans="1:46" s="65" customFormat="1" ht="18.75" customHeight="1" thickTop="1" x14ac:dyDescent="0.2">
      <c r="A31" s="227" t="s">
        <v>135</v>
      </c>
      <c r="B31" s="225" t="s">
        <v>137</v>
      </c>
      <c r="C31" s="223" t="s">
        <v>133</v>
      </c>
      <c r="D31" s="223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0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66"/>
      <c r="AQ31" s="219"/>
      <c r="AR31" s="220"/>
      <c r="AT31" s="64" t="str">
        <f>indice!$V$13</f>
        <v>1º ANO ENSINO MÉDIO</v>
      </c>
    </row>
    <row r="32" spans="1:46" s="65" customFormat="1" ht="18.75" customHeight="1" thickBot="1" x14ac:dyDescent="0.3">
      <c r="A32" s="228"/>
      <c r="B32" s="226"/>
      <c r="C32" s="216" t="s">
        <v>132</v>
      </c>
      <c r="D32" s="216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67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68"/>
      <c r="AQ32" s="221"/>
      <c r="AR32" s="222"/>
      <c r="AT32" s="64" t="str">
        <f>AT31</f>
        <v>1º ANO ENSINO MÉDIO</v>
      </c>
    </row>
    <row r="33" spans="1:46" s="65" customFormat="1" ht="18.75" customHeight="1" thickTop="1" x14ac:dyDescent="0.2">
      <c r="A33" s="228"/>
      <c r="B33" s="225" t="s">
        <v>138</v>
      </c>
      <c r="C33" s="223" t="s">
        <v>133</v>
      </c>
      <c r="D33" s="223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0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66"/>
      <c r="AQ33" s="219"/>
      <c r="AR33" s="220"/>
      <c r="AT33" s="64" t="str">
        <f>indice!$V$14</f>
        <v>2º ANO ENSINO MÉDIO</v>
      </c>
    </row>
    <row r="34" spans="1:46" s="65" customFormat="1" ht="18.75" customHeight="1" thickBot="1" x14ac:dyDescent="0.3">
      <c r="A34" s="228"/>
      <c r="B34" s="226"/>
      <c r="C34" s="216" t="s">
        <v>132</v>
      </c>
      <c r="D34" s="216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67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68"/>
      <c r="AQ34" s="221"/>
      <c r="AR34" s="222"/>
      <c r="AT34" s="64" t="str">
        <f>AT33</f>
        <v>2º ANO ENSINO MÉDIO</v>
      </c>
    </row>
    <row r="35" spans="1:46" s="65" customFormat="1" ht="18.75" customHeight="1" thickTop="1" x14ac:dyDescent="0.2">
      <c r="A35" s="228"/>
      <c r="B35" s="225" t="s">
        <v>139</v>
      </c>
      <c r="C35" s="223" t="s">
        <v>133</v>
      </c>
      <c r="D35" s="223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0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217"/>
      <c r="AP35" s="66"/>
      <c r="AQ35" s="219"/>
      <c r="AR35" s="220"/>
      <c r="AT35" s="64" t="str">
        <f>indice!$V$15</f>
        <v>3º ANO ENSINO MÉDIO</v>
      </c>
    </row>
    <row r="36" spans="1:46" s="65" customFormat="1" ht="18.75" customHeight="1" thickBot="1" x14ac:dyDescent="0.3">
      <c r="A36" s="229"/>
      <c r="B36" s="226"/>
      <c r="C36" s="216" t="s">
        <v>132</v>
      </c>
      <c r="D36" s="216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67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68"/>
      <c r="AQ36" s="221"/>
      <c r="AR36" s="222"/>
      <c r="AT36" s="64" t="str">
        <f>AT35</f>
        <v>3º ANO ENSINO MÉDIO</v>
      </c>
    </row>
    <row r="37" spans="1:46" customFormat="1" ht="15.75" thickTop="1" x14ac:dyDescent="0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69"/>
    </row>
    <row r="38" spans="1:46" customFormat="1" ht="15" x14ac:dyDescent="0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</row>
    <row r="39" spans="1:46" customFormat="1" ht="15.75" x14ac:dyDescent="0.25">
      <c r="A39" s="69"/>
      <c r="B39" s="224">
        <v>45195</v>
      </c>
      <c r="C39" s="224"/>
      <c r="D39" s="224"/>
      <c r="E39" s="224"/>
      <c r="F39" s="224"/>
      <c r="G39" s="224"/>
      <c r="H39" s="224"/>
      <c r="I39" s="224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</row>
    <row r="40" spans="1:46" customFormat="1" ht="15" x14ac:dyDescent="0.25">
      <c r="A40" s="69"/>
      <c r="B40" s="208" t="s">
        <v>130</v>
      </c>
      <c r="C40" s="208"/>
      <c r="D40" s="208"/>
      <c r="E40" s="208"/>
      <c r="F40" s="208"/>
      <c r="G40" s="208"/>
      <c r="H40" s="208"/>
      <c r="I40" s="208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55"/>
      <c r="AD40" s="212" t="s">
        <v>131</v>
      </c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  <c r="AP40" s="212"/>
      <c r="AQ40" s="212"/>
      <c r="AR40" s="69"/>
    </row>
    <row r="41" spans="1:46" customFormat="1" ht="15" x14ac:dyDescent="0.25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</row>
    <row r="42" spans="1:46" customFormat="1" ht="15" x14ac:dyDescent="0.25"/>
    <row r="43" spans="1:46" customFormat="1" ht="15" x14ac:dyDescent="0.25"/>
    <row r="44" spans="1:46" customFormat="1" ht="15" x14ac:dyDescent="0.25"/>
    <row r="45" spans="1:46" customFormat="1" ht="15" x14ac:dyDescent="0.25"/>
    <row r="46" spans="1:46" customFormat="1" ht="15" x14ac:dyDescent="0.25"/>
    <row r="47" spans="1:46" customFormat="1" ht="15" x14ac:dyDescent="0.25"/>
    <row r="48" spans="1:46" customFormat="1" ht="15" x14ac:dyDescent="0.25"/>
    <row r="49" customFormat="1" ht="15" x14ac:dyDescent="0.25"/>
    <row r="50" customFormat="1" ht="4.5" customHeight="1" x14ac:dyDescent="0.25"/>
    <row r="51" customFormat="1" ht="15" x14ac:dyDescent="0.25"/>
    <row r="52" customFormat="1" ht="15" x14ac:dyDescent="0.25"/>
    <row r="53" customFormat="1" ht="15" x14ac:dyDescent="0.25"/>
    <row r="54" customFormat="1" ht="4.5" customHeight="1" x14ac:dyDescent="0.25"/>
    <row r="55" customFormat="1" ht="15" x14ac:dyDescent="0.25"/>
    <row r="56" customFormat="1" ht="15" x14ac:dyDescent="0.25"/>
    <row r="57" customFormat="1" ht="15" x14ac:dyDescent="0.25"/>
    <row r="58" customFormat="1" ht="15" x14ac:dyDescent="0.25"/>
    <row r="59" customFormat="1" ht="15" x14ac:dyDescent="0.25"/>
    <row r="60" customFormat="1" ht="21" customHeight="1" x14ac:dyDescent="0.25"/>
    <row r="61" customFormat="1" ht="15" x14ac:dyDescent="0.25"/>
    <row r="62" customFormat="1" ht="15" x14ac:dyDescent="0.25"/>
    <row r="63" customFormat="1" ht="15" x14ac:dyDescent="0.25"/>
    <row r="64" customFormat="1" ht="15" x14ac:dyDescent="0.25"/>
    <row r="65" customFormat="1" ht="15" x14ac:dyDescent="0.25"/>
    <row r="66" customFormat="1" ht="15" x14ac:dyDescent="0.25"/>
    <row r="67" customFormat="1" ht="15" x14ac:dyDescent="0.25"/>
  </sheetData>
  <sheetProtection selectLockedCells="1" selectUnlockedCells="1"/>
  <mergeCells count="95">
    <mergeCell ref="B39:I39"/>
    <mergeCell ref="B33:B34"/>
    <mergeCell ref="B35:B36"/>
    <mergeCell ref="A13:A30"/>
    <mergeCell ref="B31:B32"/>
    <mergeCell ref="A31:A36"/>
    <mergeCell ref="B29:B30"/>
    <mergeCell ref="B25:B26"/>
    <mergeCell ref="B27:B28"/>
    <mergeCell ref="B21:B22"/>
    <mergeCell ref="B23:B24"/>
    <mergeCell ref="B19:B20"/>
    <mergeCell ref="B13:B14"/>
    <mergeCell ref="B15:B16"/>
    <mergeCell ref="B17:B18"/>
    <mergeCell ref="C17:D17"/>
    <mergeCell ref="AB4:AB11"/>
    <mergeCell ref="AC4:AC11"/>
    <mergeCell ref="Z4:Z11"/>
    <mergeCell ref="E4:E11"/>
    <mergeCell ref="F4:F11"/>
    <mergeCell ref="G4:G11"/>
    <mergeCell ref="H4:H11"/>
    <mergeCell ref="I4:I11"/>
    <mergeCell ref="J4:J11"/>
    <mergeCell ref="O4:O11"/>
    <mergeCell ref="P4:P11"/>
    <mergeCell ref="Q4:Q11"/>
    <mergeCell ref="R4:R11"/>
    <mergeCell ref="K4:K11"/>
    <mergeCell ref="L4:L11"/>
    <mergeCell ref="M4:M11"/>
    <mergeCell ref="W4:W11"/>
    <mergeCell ref="X4:X11"/>
    <mergeCell ref="Y4:Y11"/>
    <mergeCell ref="C13:D13"/>
    <mergeCell ref="C14:D14"/>
    <mergeCell ref="S4:S11"/>
    <mergeCell ref="T4:T11"/>
    <mergeCell ref="U4:U11"/>
    <mergeCell ref="V4:V11"/>
    <mergeCell ref="N4:N11"/>
    <mergeCell ref="C18:D18"/>
    <mergeCell ref="AQ17:AR18"/>
    <mergeCell ref="C15:D15"/>
    <mergeCell ref="C16:D16"/>
    <mergeCell ref="C22:D22"/>
    <mergeCell ref="AE21:AO22"/>
    <mergeCell ref="AQ21:AR22"/>
    <mergeCell ref="C20:D20"/>
    <mergeCell ref="C21:D21"/>
    <mergeCell ref="AE19:AO20"/>
    <mergeCell ref="AQ19:AR20"/>
    <mergeCell ref="C19:D19"/>
    <mergeCell ref="C26:D26"/>
    <mergeCell ref="C27:D27"/>
    <mergeCell ref="AE25:AO26"/>
    <mergeCell ref="AQ25:AR26"/>
    <mergeCell ref="C24:D24"/>
    <mergeCell ref="C25:D25"/>
    <mergeCell ref="AE23:AO24"/>
    <mergeCell ref="AQ23:AR24"/>
    <mergeCell ref="C23:D23"/>
    <mergeCell ref="C30:D30"/>
    <mergeCell ref="C31:D31"/>
    <mergeCell ref="AE29:AO30"/>
    <mergeCell ref="AQ29:AR30"/>
    <mergeCell ref="C28:D28"/>
    <mergeCell ref="C29:D29"/>
    <mergeCell ref="AE27:AO28"/>
    <mergeCell ref="AQ27:AR28"/>
    <mergeCell ref="AE33:AO34"/>
    <mergeCell ref="AQ33:AR34"/>
    <mergeCell ref="AE35:AO36"/>
    <mergeCell ref="AQ35:AR36"/>
    <mergeCell ref="C32:D32"/>
    <mergeCell ref="C33:D33"/>
    <mergeCell ref="AE31:AO32"/>
    <mergeCell ref="AQ31:AR32"/>
    <mergeCell ref="B40:I40"/>
    <mergeCell ref="AA4:AA11"/>
    <mergeCell ref="AD40:AQ40"/>
    <mergeCell ref="AG4:AQ4"/>
    <mergeCell ref="AG8:AQ8"/>
    <mergeCell ref="AG10:AQ10"/>
    <mergeCell ref="AG6:AH6"/>
    <mergeCell ref="AO6:AQ6"/>
    <mergeCell ref="C36:D36"/>
    <mergeCell ref="AE13:AO14"/>
    <mergeCell ref="AQ13:AR14"/>
    <mergeCell ref="AE15:AO16"/>
    <mergeCell ref="AQ15:AR16"/>
    <mergeCell ref="AE17:AO18"/>
    <mergeCell ref="C34:D34"/>
    <mergeCell ref="C35:D35"/>
  </mergeCells>
  <conditionalFormatting sqref="AG4 BU10:CF10 AQ13 AD13:AE13 AQ15 AD15:AE15 AQ17 AD17:AE17 AQ19 AD19:AE19 AQ21 AD21:AE21 AQ23 AD23:AE23 AQ25 AD25:AE25 AQ27 AD27:AE27 AQ29 AD29:AE29 AQ31 AD31:AE31 AQ33 AD33:AE33 AQ35 AD35:AE35 AO7:AS7 AU7:BC7 AJ9:AK9 AG8 AN9:AS9 AG10 AT9:AV10">
    <cfRule type="expression" dxfId="39" priority="85" stopIfTrue="1">
      <formula>ISERROR($AG$4)</formula>
    </cfRule>
  </conditionalFormatting>
  <printOptions horizontalCentered="1"/>
  <pageMargins left="0.19685039370078741" right="0.19685039370078741" top="0.19685039370078741" bottom="0.19685039370078741" header="0.19685039370078741" footer="0.35433070866141736"/>
  <pageSetup paperSize="9" scale="80" fitToHeight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95" r:id="rId4" name="btnSalvar2">
          <controlPr defaultSize="0" print="0" autoLine="0" r:id="rId5">
            <anchor moveWithCells="1">
              <from>
                <xdr:col>9</xdr:col>
                <xdr:colOff>209550</xdr:colOff>
                <xdr:row>41</xdr:row>
                <xdr:rowOff>104775</xdr:rowOff>
              </from>
              <to>
                <xdr:col>13</xdr:col>
                <xdr:colOff>238125</xdr:colOff>
                <xdr:row>43</xdr:row>
                <xdr:rowOff>76200</xdr:rowOff>
              </to>
            </anchor>
          </controlPr>
        </control>
      </mc:Choice>
      <mc:Fallback>
        <control shapeId="12295" r:id="rId4" name="btnSalvar2"/>
      </mc:Fallback>
    </mc:AlternateContent>
    <mc:AlternateContent xmlns:mc="http://schemas.openxmlformats.org/markup-compatibility/2006">
      <mc:Choice Requires="x14">
        <control shapeId="12294" r:id="rId6" name="btnImprimir2">
          <controlPr defaultSize="0" print="0" autoLine="0" r:id="rId7">
            <anchor moveWithCells="1">
              <from>
                <xdr:col>5</xdr:col>
                <xdr:colOff>0</xdr:colOff>
                <xdr:row>41</xdr:row>
                <xdr:rowOff>104775</xdr:rowOff>
              </from>
              <to>
                <xdr:col>9</xdr:col>
                <xdr:colOff>28575</xdr:colOff>
                <xdr:row>43</xdr:row>
                <xdr:rowOff>76200</xdr:rowOff>
              </to>
            </anchor>
          </controlPr>
        </control>
      </mc:Choice>
      <mc:Fallback>
        <control shapeId="12294" r:id="rId6" name="btnImprimir2"/>
      </mc:Fallback>
    </mc:AlternateContent>
    <mc:AlternateContent xmlns:mc="http://schemas.openxmlformats.org/markup-compatibility/2006">
      <mc:Choice Requires="x14">
        <control shapeId="12293" r:id="rId8" name="btnVoltar2">
          <controlPr defaultSize="0" print="0" autoLine="0" r:id="rId9">
            <anchor moveWithCells="1">
              <from>
                <xdr:col>0</xdr:col>
                <xdr:colOff>142875</xdr:colOff>
                <xdr:row>41</xdr:row>
                <xdr:rowOff>104775</xdr:rowOff>
              </from>
              <to>
                <xdr:col>4</xdr:col>
                <xdr:colOff>95250</xdr:colOff>
                <xdr:row>43</xdr:row>
                <xdr:rowOff>76200</xdr:rowOff>
              </to>
            </anchor>
          </controlPr>
        </control>
      </mc:Choice>
      <mc:Fallback>
        <control shapeId="12293" r:id="rId8" name="btnVoltar2"/>
      </mc:Fallback>
    </mc:AlternateContent>
    <mc:AlternateContent xmlns:mc="http://schemas.openxmlformats.org/markup-compatibility/2006">
      <mc:Choice Requires="x14">
        <control shapeId="12292" r:id="rId10" name="btnSalvar">
          <controlPr defaultSize="0" print="0" autoLine="0" r:id="rId11">
            <anchor moveWithCells="1">
              <from>
                <xdr:col>56</xdr:col>
                <xdr:colOff>152400</xdr:colOff>
                <xdr:row>0</xdr:row>
                <xdr:rowOff>133350</xdr:rowOff>
              </from>
              <to>
                <xdr:col>61</xdr:col>
                <xdr:colOff>28575</xdr:colOff>
                <xdr:row>2</xdr:row>
                <xdr:rowOff>66675</xdr:rowOff>
              </to>
            </anchor>
          </controlPr>
        </control>
      </mc:Choice>
      <mc:Fallback>
        <control shapeId="12292" r:id="rId10" name="btnSalvar"/>
      </mc:Fallback>
    </mc:AlternateContent>
    <mc:AlternateContent xmlns:mc="http://schemas.openxmlformats.org/markup-compatibility/2006">
      <mc:Choice Requires="x14">
        <control shapeId="12291" r:id="rId12" name="btnImprimir">
          <controlPr defaultSize="0" print="0" autoLine="0" r:id="rId13">
            <anchor moveWithCells="1">
              <from>
                <xdr:col>51</xdr:col>
                <xdr:colOff>95250</xdr:colOff>
                <xdr:row>0</xdr:row>
                <xdr:rowOff>133350</xdr:rowOff>
              </from>
              <to>
                <xdr:col>55</xdr:col>
                <xdr:colOff>219075</xdr:colOff>
                <xdr:row>2</xdr:row>
                <xdr:rowOff>66675</xdr:rowOff>
              </to>
            </anchor>
          </controlPr>
        </control>
      </mc:Choice>
      <mc:Fallback>
        <control shapeId="12291" r:id="rId12" name="btnImprimir"/>
      </mc:Fallback>
    </mc:AlternateContent>
    <mc:AlternateContent xmlns:mc="http://schemas.openxmlformats.org/markup-compatibility/2006">
      <mc:Choice Requires="x14">
        <control shapeId="12290" r:id="rId14" name="btnVoltar">
          <controlPr defaultSize="0" print="0" autoLine="0" r:id="rId15">
            <anchor moveWithCells="1">
              <from>
                <xdr:col>46</xdr:col>
                <xdr:colOff>38100</xdr:colOff>
                <xdr:row>0</xdr:row>
                <xdr:rowOff>133350</xdr:rowOff>
              </from>
              <to>
                <xdr:col>50</xdr:col>
                <xdr:colOff>161925</xdr:colOff>
                <xdr:row>2</xdr:row>
                <xdr:rowOff>66675</xdr:rowOff>
              </to>
            </anchor>
          </controlPr>
        </control>
      </mc:Choice>
      <mc:Fallback>
        <control shapeId="12290" r:id="rId14" name="btnVoltar"/>
      </mc:Fallback>
    </mc:AlternateContent>
    <mc:AlternateContent xmlns:mc="http://schemas.openxmlformats.org/markup-compatibility/2006">
      <mc:Choice Requires="x14">
        <control shapeId="12289" r:id="rId16" name="ImageAss">
          <controlPr defaultSize="0" autoLine="0" r:id="rId17">
            <anchor moveWithCells="1">
              <from>
                <xdr:col>31</xdr:col>
                <xdr:colOff>9525</xdr:colOff>
                <xdr:row>37</xdr:row>
                <xdr:rowOff>0</xdr:rowOff>
              </from>
              <to>
                <xdr:col>40</xdr:col>
                <xdr:colOff>57150</xdr:colOff>
                <xdr:row>38</xdr:row>
                <xdr:rowOff>161925</xdr:rowOff>
              </to>
            </anchor>
          </controlPr>
        </control>
      </mc:Choice>
      <mc:Fallback>
        <control shapeId="12289" r:id="rId16" name="ImageAs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B66A1-0317-4D55-9E3B-D9E725709F2D}">
  <sheetPr codeName="Plan8"/>
  <dimension ref="B1:BQ27"/>
  <sheetViews>
    <sheetView showZeros="0" topLeftCell="A4" zoomScaleNormal="100" zoomScaleSheetLayoutView="100" workbookViewId="0">
      <selection activeCell="BB26" sqref="BB26"/>
    </sheetView>
  </sheetViews>
  <sheetFormatPr defaultColWidth="9.140625" defaultRowHeight="12.75" x14ac:dyDescent="0.2"/>
  <cols>
    <col min="1" max="1" width="1.7109375" style="4" customWidth="1"/>
    <col min="2" max="2" width="0.85546875" style="4" customWidth="1"/>
    <col min="3" max="3" width="1.7109375" style="4" customWidth="1"/>
    <col min="4" max="4" width="0.85546875" style="4" customWidth="1"/>
    <col min="5" max="29" width="1.7109375" style="4" customWidth="1"/>
    <col min="30" max="30" width="0.85546875" style="4" customWidth="1"/>
    <col min="31" max="31" width="1.7109375" style="4" customWidth="1"/>
    <col min="32" max="33" width="0.85546875" style="4" customWidth="1"/>
    <col min="34" max="34" width="1.7109375" style="4" customWidth="1"/>
    <col min="35" max="35" width="0.85546875" style="4" customWidth="1"/>
    <col min="36" max="60" width="1.7109375" style="4" customWidth="1"/>
    <col min="61" max="61" width="0.85546875" style="4" customWidth="1"/>
    <col min="62" max="62" width="1.7109375" style="4" customWidth="1"/>
    <col min="63" max="63" width="0.85546875" style="4" customWidth="1"/>
    <col min="64" max="67" width="1.7109375" style="4" customWidth="1"/>
    <col min="68" max="16384" width="9.140625" style="4"/>
  </cols>
  <sheetData>
    <row r="1" spans="2:69" hidden="1" x14ac:dyDescent="0.2"/>
    <row r="2" spans="2:69" ht="12.75" hidden="1" customHeight="1" x14ac:dyDescent="0.2">
      <c r="B2" s="246"/>
      <c r="C2" s="246"/>
      <c r="D2" s="246"/>
      <c r="E2" s="246"/>
      <c r="F2" s="246"/>
      <c r="G2" s="246"/>
      <c r="H2" s="246"/>
      <c r="I2" s="247"/>
      <c r="J2" s="247"/>
      <c r="K2" s="247"/>
      <c r="L2" s="247"/>
      <c r="M2" s="247"/>
      <c r="N2" s="247"/>
      <c r="O2" s="247"/>
      <c r="P2" s="247"/>
      <c r="Q2" s="247"/>
      <c r="R2" s="247"/>
      <c r="AA2" s="5" t="s">
        <v>73</v>
      </c>
      <c r="AB2" s="5"/>
      <c r="AC2" s="5"/>
      <c r="AD2" s="5"/>
      <c r="AE2" s="5"/>
      <c r="AF2" s="5"/>
      <c r="AG2" s="248"/>
      <c r="AH2" s="248"/>
      <c r="AI2" s="248"/>
      <c r="AJ2" s="248"/>
      <c r="AK2" s="248"/>
      <c r="AL2" s="248"/>
      <c r="AM2" s="248"/>
      <c r="AN2" s="248"/>
      <c r="AO2" s="248"/>
      <c r="AP2" s="248"/>
      <c r="AQ2" s="248"/>
      <c r="AR2" s="248"/>
      <c r="AS2" s="248"/>
      <c r="AT2" s="248"/>
      <c r="BP2" s="6">
        <f>IF(AU12&lt;&gt;"",YEAR(AU12),"")</f>
        <v>2013</v>
      </c>
      <c r="BQ2" s="6" t="s">
        <v>74</v>
      </c>
    </row>
    <row r="3" spans="2:69" ht="12.75" hidden="1" customHeight="1" x14ac:dyDescent="0.2">
      <c r="B3" s="246"/>
      <c r="C3" s="246"/>
      <c r="D3" s="246"/>
      <c r="E3" s="246"/>
      <c r="F3" s="246"/>
      <c r="G3" s="246"/>
      <c r="H3" s="246"/>
      <c r="I3" s="247"/>
      <c r="J3" s="247"/>
      <c r="K3" s="247"/>
      <c r="L3" s="247"/>
      <c r="M3" s="247"/>
      <c r="N3" s="247"/>
      <c r="O3" s="247"/>
      <c r="P3" s="247"/>
      <c r="Q3" s="247"/>
      <c r="R3" s="247"/>
      <c r="AA3" s="5"/>
      <c r="AB3" s="5"/>
      <c r="AC3" s="5"/>
      <c r="AD3" s="5"/>
      <c r="AE3" s="5"/>
      <c r="AF3" s="5"/>
      <c r="AG3" s="248"/>
      <c r="AH3" s="248"/>
      <c r="AI3" s="248"/>
      <c r="AJ3" s="248"/>
      <c r="AK3" s="248"/>
      <c r="AL3" s="248"/>
      <c r="AM3" s="248"/>
      <c r="AN3" s="248"/>
      <c r="AO3" s="248"/>
      <c r="AP3" s="248"/>
      <c r="AQ3" s="248"/>
      <c r="AR3" s="248"/>
      <c r="AS3" s="248"/>
      <c r="AT3" s="248"/>
    </row>
    <row r="4" spans="2:69" ht="7.5" customHeight="1" thickBot="1" x14ac:dyDescent="0.25">
      <c r="W4" s="7"/>
      <c r="X4" s="7"/>
      <c r="Y4" s="7"/>
    </row>
    <row r="5" spans="2:69" ht="6" customHeight="1" thickTop="1" x14ac:dyDescent="0.2"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</row>
    <row r="6" spans="2:69" ht="5.0999999999999996" customHeight="1" x14ac:dyDescent="0.2"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</row>
    <row r="7" spans="2:69" ht="6" customHeight="1" x14ac:dyDescent="0.2">
      <c r="B7" s="165"/>
      <c r="C7" s="28"/>
      <c r="D7" s="26"/>
      <c r="E7" s="26"/>
      <c r="F7" s="26"/>
      <c r="G7" s="26"/>
      <c r="H7" s="26"/>
      <c r="I7" s="26"/>
      <c r="J7" s="249" t="str">
        <f>Declaração!C1</f>
        <v>INSTITUTO EDUCACIONAL RÊ &amp; LÚ</v>
      </c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6"/>
      <c r="AE7" s="28"/>
      <c r="AF7" s="26"/>
      <c r="AG7" s="166"/>
      <c r="AH7" s="28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8"/>
      <c r="BK7" s="168"/>
      <c r="BL7" s="26"/>
      <c r="BM7" s="26"/>
      <c r="BN7" s="26"/>
      <c r="BO7" s="26"/>
      <c r="BP7" s="26"/>
    </row>
    <row r="8" spans="2:69" ht="12.75" customHeight="1" x14ac:dyDescent="0.2">
      <c r="B8" s="165"/>
      <c r="C8" s="28"/>
      <c r="D8" s="26"/>
      <c r="E8" s="26"/>
      <c r="F8" s="26"/>
      <c r="G8" s="26"/>
      <c r="H8" s="26"/>
      <c r="I8" s="26"/>
      <c r="J8" s="249"/>
      <c r="K8" s="249"/>
      <c r="L8" s="249"/>
      <c r="M8" s="249"/>
      <c r="N8" s="249"/>
      <c r="O8" s="249"/>
      <c r="P8" s="249"/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6"/>
      <c r="AE8" s="28"/>
      <c r="AF8" s="26"/>
      <c r="AG8" s="166"/>
      <c r="AH8" s="28"/>
      <c r="AI8" s="26"/>
      <c r="AJ8" s="26" t="s">
        <v>76</v>
      </c>
      <c r="AK8" s="26"/>
      <c r="AL8" s="26"/>
      <c r="AM8" s="26"/>
      <c r="AN8" s="26"/>
      <c r="AO8" s="26"/>
      <c r="AP8" s="233" t="s">
        <v>113</v>
      </c>
      <c r="AQ8" s="233"/>
      <c r="AR8" s="233"/>
      <c r="AS8" s="233"/>
      <c r="AT8" s="233"/>
      <c r="AU8" s="233"/>
      <c r="AV8" s="233"/>
      <c r="AW8" s="233"/>
      <c r="AX8" s="233"/>
      <c r="AY8" s="233"/>
      <c r="AZ8" s="233"/>
      <c r="BA8" s="233"/>
      <c r="BB8" s="233"/>
      <c r="BC8" s="233"/>
      <c r="BD8" s="233"/>
      <c r="BE8" s="233"/>
      <c r="BF8" s="233"/>
      <c r="BG8" s="233"/>
      <c r="BH8" s="233"/>
      <c r="BI8" s="26"/>
      <c r="BJ8" s="28"/>
      <c r="BK8" s="168"/>
      <c r="BL8" s="26"/>
      <c r="BM8" s="26"/>
      <c r="BN8" s="26"/>
      <c r="BO8" s="26"/>
      <c r="BP8" s="26"/>
    </row>
    <row r="9" spans="2:69" ht="12.75" customHeight="1" x14ac:dyDescent="0.2">
      <c r="B9" s="165"/>
      <c r="C9" s="28"/>
      <c r="D9" s="26"/>
      <c r="E9" s="26"/>
      <c r="F9" s="26"/>
      <c r="G9" s="26"/>
      <c r="H9" s="26"/>
      <c r="I9" s="26"/>
      <c r="J9" s="250" t="str">
        <f>Declaração!C2</f>
        <v>CNPJ: 12.456.409/0001-04 - Tel.: (21)3093-7218</v>
      </c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6"/>
      <c r="Z9" s="159"/>
      <c r="AA9" s="159"/>
      <c r="AB9" s="159"/>
      <c r="AC9" s="159"/>
      <c r="AD9" s="26"/>
      <c r="AE9" s="28"/>
      <c r="AF9" s="26"/>
      <c r="AG9" s="166"/>
      <c r="AH9" s="28"/>
      <c r="AI9" s="26"/>
      <c r="AJ9" s="26" t="s">
        <v>77</v>
      </c>
      <c r="AK9" s="26"/>
      <c r="AL9" s="231">
        <v>15</v>
      </c>
      <c r="AM9" s="231"/>
      <c r="AN9" s="231"/>
      <c r="AO9" s="26"/>
      <c r="AP9" s="26" t="s">
        <v>78</v>
      </c>
      <c r="AQ9" s="26"/>
      <c r="AR9" s="26"/>
      <c r="AS9" s="26"/>
      <c r="AT9" s="233" t="s">
        <v>114</v>
      </c>
      <c r="AU9" s="233"/>
      <c r="AV9" s="233"/>
      <c r="AW9" s="233"/>
      <c r="AX9" s="233"/>
      <c r="AY9" s="233"/>
      <c r="AZ9" s="233"/>
      <c r="BA9" s="233"/>
      <c r="BB9" s="233"/>
      <c r="BC9" s="233"/>
      <c r="BD9" s="233"/>
      <c r="BE9" s="233"/>
      <c r="BF9" s="233"/>
      <c r="BG9" s="233"/>
      <c r="BH9" s="233"/>
      <c r="BI9" s="26"/>
      <c r="BJ9" s="28"/>
      <c r="BK9" s="168"/>
      <c r="BL9" s="26"/>
      <c r="BM9" s="26"/>
      <c r="BN9" s="26"/>
      <c r="BO9" s="26"/>
      <c r="BP9" s="26"/>
    </row>
    <row r="10" spans="2:69" ht="12.75" customHeight="1" x14ac:dyDescent="0.2">
      <c r="B10" s="165"/>
      <c r="C10" s="28"/>
      <c r="D10" s="26"/>
      <c r="E10" s="26"/>
      <c r="F10" s="26"/>
      <c r="G10" s="26"/>
      <c r="H10" s="26"/>
      <c r="I10" s="26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6"/>
      <c r="Z10" s="159"/>
      <c r="AA10" s="159"/>
      <c r="AB10" s="159"/>
      <c r="AC10" s="159"/>
      <c r="AD10" s="26"/>
      <c r="AE10" s="28"/>
      <c r="AF10" s="26"/>
      <c r="AG10" s="166"/>
      <c r="AH10" s="28"/>
      <c r="AI10" s="26"/>
      <c r="AJ10" s="26" t="s">
        <v>79</v>
      </c>
      <c r="AK10" s="26"/>
      <c r="AL10" s="26"/>
      <c r="AM10" s="26"/>
      <c r="AN10" s="233" t="s">
        <v>80</v>
      </c>
      <c r="AO10" s="233"/>
      <c r="AP10" s="233"/>
      <c r="AQ10" s="233"/>
      <c r="AR10" s="233"/>
      <c r="AS10" s="233"/>
      <c r="AT10" s="233"/>
      <c r="AU10" s="233"/>
      <c r="AV10" s="233"/>
      <c r="AW10" s="233"/>
      <c r="AX10" s="233"/>
      <c r="AY10" s="233"/>
      <c r="AZ10" s="233"/>
      <c r="BA10" s="233"/>
      <c r="BB10" s="233"/>
      <c r="BC10" s="26" t="s">
        <v>81</v>
      </c>
      <c r="BD10" s="26"/>
      <c r="BE10" s="26"/>
      <c r="BF10" s="26"/>
      <c r="BG10" s="233" t="s">
        <v>42</v>
      </c>
      <c r="BH10" s="233"/>
      <c r="BI10" s="26"/>
      <c r="BJ10" s="28"/>
      <c r="BK10" s="168"/>
      <c r="BL10" s="26"/>
      <c r="BM10" s="26"/>
      <c r="BN10" s="26"/>
      <c r="BO10" s="26"/>
      <c r="BP10" s="26"/>
    </row>
    <row r="11" spans="2:69" ht="12.75" customHeight="1" x14ac:dyDescent="0.2">
      <c r="B11" s="165"/>
      <c r="C11" s="28"/>
      <c r="D11" s="26"/>
      <c r="E11" s="26"/>
      <c r="F11" s="26"/>
      <c r="G11" s="26"/>
      <c r="H11" s="26"/>
      <c r="I11" s="26"/>
      <c r="J11" s="234" t="str">
        <f>Declaração!C3</f>
        <v>Rua Andes, nº 292, Heliópolis, Belford Roxo, RJ</v>
      </c>
      <c r="K11" s="234"/>
      <c r="L11" s="234"/>
      <c r="M11" s="234"/>
      <c r="N11" s="234"/>
      <c r="O11" s="234"/>
      <c r="P11" s="234"/>
      <c r="Q11" s="234"/>
      <c r="R11" s="234"/>
      <c r="S11" s="234"/>
      <c r="T11" s="234"/>
      <c r="U11" s="234"/>
      <c r="V11" s="234"/>
      <c r="W11" s="234"/>
      <c r="X11" s="234"/>
      <c r="Y11" s="160"/>
      <c r="Z11" s="159"/>
      <c r="AA11" s="159"/>
      <c r="AB11" s="159"/>
      <c r="AC11" s="159"/>
      <c r="AD11" s="26"/>
      <c r="AE11" s="28"/>
      <c r="AF11" s="26"/>
      <c r="AG11" s="166"/>
      <c r="AH11" s="28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8"/>
      <c r="BK11" s="168"/>
      <c r="BL11" s="26"/>
      <c r="BM11" s="26"/>
      <c r="BN11" s="26"/>
      <c r="BO11" s="26"/>
      <c r="BP11" s="26"/>
    </row>
    <row r="12" spans="2:69" x14ac:dyDescent="0.2">
      <c r="B12" s="165"/>
      <c r="C12" s="28"/>
      <c r="D12" s="26"/>
      <c r="E12" s="26"/>
      <c r="F12" s="26"/>
      <c r="G12" s="26"/>
      <c r="H12" s="26"/>
      <c r="I12" s="26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26"/>
      <c r="AJ12" s="26" t="s">
        <v>112</v>
      </c>
      <c r="AK12" s="26"/>
      <c r="AL12" s="26"/>
      <c r="AM12" s="26"/>
      <c r="AN12" s="26"/>
      <c r="AO12" s="26"/>
      <c r="AP12" s="26"/>
      <c r="AQ12" s="26"/>
      <c r="AU12" s="232" t="s">
        <v>105</v>
      </c>
      <c r="AV12" s="232"/>
      <c r="AW12" s="232"/>
      <c r="AX12" s="232"/>
      <c r="AY12" s="232"/>
      <c r="AZ12" s="232"/>
      <c r="BF12" s="26"/>
      <c r="BG12" s="26"/>
      <c r="BH12" s="26"/>
      <c r="BI12" s="26"/>
      <c r="BJ12" s="28"/>
      <c r="BK12" s="168"/>
      <c r="BL12" s="26"/>
      <c r="BM12" s="26"/>
      <c r="BN12" s="26"/>
      <c r="BO12" s="26"/>
      <c r="BP12" s="26"/>
    </row>
    <row r="13" spans="2:69" x14ac:dyDescent="0.2">
      <c r="B13" s="165"/>
      <c r="C13" s="28"/>
      <c r="D13" s="26"/>
      <c r="E13" s="26" t="s">
        <v>82</v>
      </c>
      <c r="F13" s="26"/>
      <c r="G13" s="26"/>
      <c r="H13" s="161"/>
      <c r="I13" s="161"/>
      <c r="J13" s="161"/>
      <c r="K13" s="231">
        <v>2</v>
      </c>
      <c r="L13" s="231"/>
      <c r="M13" s="231"/>
      <c r="N13" s="231"/>
      <c r="O13" s="231"/>
      <c r="P13" s="231"/>
      <c r="Q13" s="26" t="s">
        <v>83</v>
      </c>
      <c r="R13" s="26"/>
      <c r="S13" s="26"/>
      <c r="T13" s="26"/>
      <c r="U13" s="26"/>
      <c r="V13" s="26"/>
      <c r="W13" s="26"/>
      <c r="X13" s="232" t="s">
        <v>105</v>
      </c>
      <c r="Y13" s="232"/>
      <c r="Z13" s="232"/>
      <c r="AA13" s="232"/>
      <c r="AB13" s="232"/>
      <c r="AC13" s="232"/>
      <c r="AD13" s="26"/>
      <c r="AE13" s="28"/>
      <c r="AF13" s="26"/>
      <c r="AG13" s="166"/>
      <c r="AH13" s="28"/>
      <c r="AI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8"/>
      <c r="BK13" s="168"/>
      <c r="BL13" s="26"/>
      <c r="BM13" s="26"/>
      <c r="BN13" s="26"/>
      <c r="BO13" s="26"/>
      <c r="BP13" s="26"/>
    </row>
    <row r="14" spans="2:69" x14ac:dyDescent="0.2">
      <c r="B14" s="165"/>
      <c r="C14" s="28"/>
      <c r="D14" s="26"/>
      <c r="E14" s="26" t="s">
        <v>84</v>
      </c>
      <c r="F14" s="26"/>
      <c r="G14" s="26"/>
      <c r="H14" s="26"/>
      <c r="I14" s="235" t="s">
        <v>104</v>
      </c>
      <c r="J14" s="235"/>
      <c r="K14" s="235"/>
      <c r="L14" s="235"/>
      <c r="M14" s="235"/>
      <c r="N14" s="235"/>
      <c r="O14" s="235"/>
      <c r="P14" s="235"/>
      <c r="Q14" s="235"/>
      <c r="R14" s="235"/>
      <c r="S14" s="235"/>
      <c r="T14" s="235"/>
      <c r="U14" s="235"/>
      <c r="V14" s="235"/>
      <c r="W14" s="235"/>
      <c r="X14" s="235"/>
      <c r="Y14" s="235"/>
      <c r="Z14" s="235"/>
      <c r="AA14" s="235"/>
      <c r="AB14" s="235"/>
      <c r="AC14" s="235"/>
      <c r="AD14" s="26"/>
      <c r="AE14" s="28"/>
      <c r="AF14" s="26"/>
      <c r="AG14" s="166"/>
      <c r="AH14" s="28"/>
      <c r="AI14" s="26"/>
      <c r="AJ14" s="241" t="s">
        <v>85</v>
      </c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1"/>
      <c r="BE14" s="241"/>
      <c r="BF14" s="241"/>
      <c r="BG14" s="241"/>
      <c r="BH14" s="241"/>
      <c r="BI14" s="26"/>
      <c r="BJ14" s="28"/>
      <c r="BK14" s="168"/>
      <c r="BL14" s="26"/>
      <c r="BM14" s="26"/>
      <c r="BN14" s="26"/>
      <c r="BO14" s="26"/>
      <c r="BP14" s="26"/>
    </row>
    <row r="15" spans="2:69" ht="12.75" customHeight="1" x14ac:dyDescent="0.2">
      <c r="B15" s="165"/>
      <c r="C15" s="28"/>
      <c r="D15" s="26"/>
      <c r="E15" s="26" t="s">
        <v>86</v>
      </c>
      <c r="F15" s="26"/>
      <c r="G15" s="26"/>
      <c r="H15" s="233" t="s">
        <v>106</v>
      </c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162" t="s">
        <v>111</v>
      </c>
      <c r="W15" s="162"/>
      <c r="X15" s="162"/>
      <c r="Y15" s="231" t="s">
        <v>107</v>
      </c>
      <c r="Z15" s="231"/>
      <c r="AA15" s="231"/>
      <c r="AB15" s="231"/>
      <c r="AC15" s="231"/>
      <c r="AD15" s="26"/>
      <c r="AE15" s="28"/>
      <c r="AF15" s="26"/>
      <c r="AG15" s="166"/>
      <c r="AH15" s="28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8"/>
      <c r="BK15" s="168"/>
      <c r="BL15" s="26"/>
      <c r="BM15" s="26"/>
      <c r="BN15" s="26"/>
      <c r="BO15" s="26"/>
      <c r="BP15" s="26"/>
    </row>
    <row r="16" spans="2:69" x14ac:dyDescent="0.2">
      <c r="B16" s="165"/>
      <c r="C16" s="28"/>
      <c r="D16" s="26"/>
      <c r="E16" s="26" t="s">
        <v>87</v>
      </c>
      <c r="F16" s="26"/>
      <c r="G16" s="26"/>
      <c r="H16" s="235" t="s">
        <v>108</v>
      </c>
      <c r="I16" s="235"/>
      <c r="J16" s="235"/>
      <c r="K16" s="235"/>
      <c r="L16" s="235"/>
      <c r="M16" s="235"/>
      <c r="N16" s="235"/>
      <c r="O16" s="235"/>
      <c r="P16" s="235"/>
      <c r="Q16" s="235"/>
      <c r="R16" s="235"/>
      <c r="S16" s="235"/>
      <c r="T16" s="235"/>
      <c r="U16" s="235"/>
      <c r="V16" s="235"/>
      <c r="W16" s="235"/>
      <c r="X16" s="235"/>
      <c r="Y16" s="235"/>
      <c r="Z16" s="235"/>
      <c r="AA16" s="235"/>
      <c r="AB16" s="235"/>
      <c r="AC16" s="235"/>
      <c r="AD16" s="26"/>
      <c r="AE16" s="28"/>
      <c r="AF16" s="26"/>
      <c r="AG16" s="166"/>
      <c r="AH16" s="28"/>
      <c r="AI16" s="26"/>
      <c r="AJ16" s="164"/>
      <c r="AK16" s="164"/>
      <c r="AL16" s="164"/>
      <c r="AM16" s="164"/>
      <c r="AN16" s="164"/>
      <c r="AO16" s="164"/>
      <c r="AP16" s="164"/>
      <c r="AQ16" s="164"/>
      <c r="AR16" s="164"/>
      <c r="AS16" s="164"/>
      <c r="AT16" s="164"/>
      <c r="AU16" s="164"/>
      <c r="AV16" s="26"/>
      <c r="AW16" s="164"/>
      <c r="AX16" s="164"/>
      <c r="AY16" s="164"/>
      <c r="AZ16" s="164"/>
      <c r="BA16" s="164"/>
      <c r="BB16" s="164"/>
      <c r="BC16" s="164"/>
      <c r="BD16" s="164"/>
      <c r="BE16" s="164"/>
      <c r="BF16" s="164"/>
      <c r="BG16" s="164"/>
      <c r="BH16" s="164"/>
      <c r="BI16" s="26"/>
      <c r="BJ16" s="28"/>
      <c r="BK16" s="168"/>
      <c r="BL16" s="26"/>
      <c r="BM16" s="26"/>
      <c r="BN16" s="26"/>
      <c r="BO16" s="26"/>
      <c r="BP16" s="26"/>
    </row>
    <row r="17" spans="2:68" ht="15" customHeight="1" x14ac:dyDescent="0.2">
      <c r="B17" s="165"/>
      <c r="C17" s="28"/>
      <c r="D17" s="26"/>
      <c r="E17" s="26" t="s">
        <v>116</v>
      </c>
      <c r="F17" s="26"/>
      <c r="G17" s="26"/>
      <c r="H17" s="26"/>
      <c r="I17" s="26"/>
      <c r="J17" s="243" t="s">
        <v>109</v>
      </c>
      <c r="K17" s="243"/>
      <c r="L17" s="243"/>
      <c r="M17" s="243"/>
      <c r="N17" s="243"/>
      <c r="O17" s="243"/>
      <c r="P17" s="243"/>
      <c r="Q17" s="243"/>
      <c r="R17" s="245" t="s">
        <v>115</v>
      </c>
      <c r="S17" s="245"/>
      <c r="T17" s="245"/>
      <c r="U17" s="245"/>
      <c r="V17" s="245"/>
      <c r="W17" s="244" t="s">
        <v>109</v>
      </c>
      <c r="X17" s="244"/>
      <c r="Y17" s="244"/>
      <c r="Z17" s="244"/>
      <c r="AA17" s="244"/>
      <c r="AB17" s="244"/>
      <c r="AC17" s="244"/>
      <c r="AD17" s="26"/>
      <c r="AE17" s="28"/>
      <c r="AF17" s="26"/>
      <c r="AG17" s="166"/>
      <c r="AH17" s="28"/>
      <c r="AI17" s="26"/>
      <c r="AJ17" s="242" t="s">
        <v>88</v>
      </c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6"/>
      <c r="AW17" s="242" t="s">
        <v>89</v>
      </c>
      <c r="AX17" s="242"/>
      <c r="AY17" s="242"/>
      <c r="AZ17" s="242"/>
      <c r="BA17" s="242"/>
      <c r="BB17" s="242"/>
      <c r="BC17" s="242"/>
      <c r="BD17" s="242"/>
      <c r="BE17" s="242"/>
      <c r="BF17" s="242"/>
      <c r="BG17" s="242"/>
      <c r="BH17" s="242"/>
      <c r="BI17" s="26"/>
      <c r="BJ17" s="28"/>
      <c r="BK17" s="168"/>
      <c r="BL17" s="26"/>
      <c r="BM17" s="26"/>
      <c r="BN17" s="26"/>
      <c r="BO17" s="26"/>
      <c r="BP17" s="26"/>
    </row>
    <row r="18" spans="2:68" x14ac:dyDescent="0.2">
      <c r="B18" s="165"/>
      <c r="C18" s="28"/>
      <c r="D18" s="26"/>
      <c r="E18" s="26" t="s">
        <v>90</v>
      </c>
      <c r="F18" s="26"/>
      <c r="G18" s="26"/>
      <c r="H18" s="163"/>
      <c r="I18" s="235" t="s">
        <v>110</v>
      </c>
      <c r="J18" s="235"/>
      <c r="K18" s="235"/>
      <c r="L18" s="235"/>
      <c r="M18" s="235"/>
      <c r="N18" s="235"/>
      <c r="O18" s="235"/>
      <c r="P18" s="235"/>
      <c r="Q18" s="235"/>
      <c r="R18" s="235"/>
      <c r="S18" s="235"/>
      <c r="T18" s="235"/>
      <c r="U18" s="235"/>
      <c r="V18" s="235"/>
      <c r="W18" s="235"/>
      <c r="X18" s="235"/>
      <c r="Y18" s="235"/>
      <c r="Z18" s="235"/>
      <c r="AA18" s="235"/>
      <c r="AB18" s="235"/>
      <c r="AC18" s="235"/>
      <c r="AD18" s="26"/>
      <c r="AE18" s="28"/>
      <c r="AF18" s="26"/>
      <c r="AG18" s="166"/>
      <c r="AH18" s="28"/>
      <c r="AI18" s="26"/>
      <c r="AJ18" s="236" t="str">
        <f>"Valida até 31 de Dezembro de "&amp;BP2</f>
        <v>Valida até 31 de Dezembro de 2013</v>
      </c>
      <c r="AK18" s="236"/>
      <c r="AL18" s="236"/>
      <c r="AM18" s="236"/>
      <c r="AN18" s="236"/>
      <c r="AO18" s="236"/>
      <c r="AP18" s="236"/>
      <c r="AQ18" s="236"/>
      <c r="AR18" s="236"/>
      <c r="AS18" s="236"/>
      <c r="AT18" s="236"/>
      <c r="AU18" s="236"/>
      <c r="AV18" s="236"/>
      <c r="AW18" s="236"/>
      <c r="AX18" s="236"/>
      <c r="AY18" s="236"/>
      <c r="AZ18" s="236"/>
      <c r="BA18" s="236"/>
      <c r="BB18" s="236"/>
      <c r="BC18" s="236"/>
      <c r="BD18" s="236"/>
      <c r="BE18" s="236"/>
      <c r="BF18" s="236"/>
      <c r="BG18" s="236"/>
      <c r="BH18" s="236"/>
      <c r="BI18" s="26"/>
      <c r="BJ18" s="28"/>
      <c r="BK18" s="168"/>
      <c r="BL18" s="26"/>
      <c r="BM18" s="26"/>
      <c r="BN18" s="26"/>
      <c r="BO18" s="26"/>
      <c r="BP18" s="26"/>
    </row>
    <row r="19" spans="2:68" ht="6" customHeight="1" x14ac:dyDescent="0.2"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26"/>
      <c r="AJ19" s="236"/>
      <c r="AK19" s="236"/>
      <c r="AL19" s="236"/>
      <c r="AM19" s="236"/>
      <c r="AN19" s="236"/>
      <c r="AO19" s="236"/>
      <c r="AP19" s="236"/>
      <c r="AQ19" s="236"/>
      <c r="AR19" s="236"/>
      <c r="AS19" s="236"/>
      <c r="AT19" s="236"/>
      <c r="AU19" s="236"/>
      <c r="AV19" s="236"/>
      <c r="AW19" s="236"/>
      <c r="AX19" s="236"/>
      <c r="AY19" s="236"/>
      <c r="AZ19" s="236"/>
      <c r="BA19" s="236"/>
      <c r="BB19" s="236"/>
      <c r="BC19" s="236"/>
      <c r="BD19" s="236"/>
      <c r="BE19" s="236"/>
      <c r="BF19" s="236"/>
      <c r="BG19" s="236"/>
      <c r="BH19" s="236"/>
      <c r="BI19" s="26"/>
      <c r="BJ19" s="28"/>
      <c r="BK19" s="168"/>
      <c r="BL19" s="26"/>
      <c r="BM19" s="26"/>
      <c r="BN19" s="26"/>
      <c r="BO19" s="26"/>
      <c r="BP19" s="26"/>
    </row>
    <row r="20" spans="2:68" ht="5.0999999999999996" customHeight="1" x14ac:dyDescent="0.2"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  <c r="BP20" s="26"/>
    </row>
    <row r="21" spans="2:68" ht="6" customHeight="1" thickBot="1" x14ac:dyDescent="0.25"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  <c r="BP21" s="26"/>
    </row>
    <row r="22" spans="2:68" ht="13.5" thickTop="1" x14ac:dyDescent="0.2"/>
    <row r="23" spans="2:68" ht="13.5" thickBot="1" x14ac:dyDescent="0.25">
      <c r="C23" s="4" t="s">
        <v>91</v>
      </c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</row>
    <row r="24" spans="2:68" ht="14.25" thickTop="1" thickBot="1" x14ac:dyDescent="0.25">
      <c r="B24" s="237"/>
      <c r="C24" s="238"/>
      <c r="D24" s="238"/>
      <c r="E24" s="238"/>
      <c r="F24" s="238"/>
      <c r="G24" s="238"/>
      <c r="H24" s="238"/>
      <c r="I24" s="238"/>
      <c r="J24" s="239"/>
    </row>
    <row r="25" spans="2:68" ht="13.5" thickTop="1" x14ac:dyDescent="0.2"/>
    <row r="26" spans="2:68" x14ac:dyDescent="0.2">
      <c r="B26" s="4" t="s">
        <v>92</v>
      </c>
    </row>
    <row r="27" spans="2:68" x14ac:dyDescent="0.2">
      <c r="B27" s="240"/>
      <c r="C27" s="240"/>
      <c r="D27" s="240"/>
      <c r="E27" s="240"/>
      <c r="F27" s="240"/>
      <c r="G27" s="240"/>
      <c r="H27" s="240"/>
      <c r="I27" s="240"/>
      <c r="J27" s="240"/>
    </row>
  </sheetData>
  <sheetProtection selectLockedCells="1" selectUnlockedCells="1"/>
  <mergeCells count="28">
    <mergeCell ref="B2:H3"/>
    <mergeCell ref="I2:R3"/>
    <mergeCell ref="AG2:AT3"/>
    <mergeCell ref="J7:AC8"/>
    <mergeCell ref="AL9:AN9"/>
    <mergeCell ref="AT9:BH9"/>
    <mergeCell ref="AP8:BH8"/>
    <mergeCell ref="J9:X10"/>
    <mergeCell ref="I18:AC18"/>
    <mergeCell ref="AJ18:BH19"/>
    <mergeCell ref="B24:J24"/>
    <mergeCell ref="B27:J27"/>
    <mergeCell ref="I14:AC14"/>
    <mergeCell ref="AJ14:BH14"/>
    <mergeCell ref="H15:U15"/>
    <mergeCell ref="H16:AC16"/>
    <mergeCell ref="AJ17:AU17"/>
    <mergeCell ref="AW17:BH17"/>
    <mergeCell ref="J17:Q17"/>
    <mergeCell ref="Y15:AC15"/>
    <mergeCell ref="W17:AC17"/>
    <mergeCell ref="R17:V17"/>
    <mergeCell ref="K13:P13"/>
    <mergeCell ref="X13:AC13"/>
    <mergeCell ref="AN10:BB10"/>
    <mergeCell ref="BG10:BH10"/>
    <mergeCell ref="J11:X12"/>
    <mergeCell ref="AU12:AZ12"/>
  </mergeCells>
  <conditionalFormatting sqref="AU12:AZ12 BG10:BH10 X13:AC13 I14:AC14 H15 H13:K13 AL9:AN9 AN10:BB10 Y15 AT9:BH9 AP8 H16:AC16 H18:AC18 W17 R17 J17">
    <cfRule type="expression" dxfId="38" priority="1" stopIfTrue="1">
      <formula>ISERROR($H$13)</formula>
    </cfRule>
  </conditionalFormatting>
  <printOptions horizont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FotoPessoal">
          <controlPr defaultSize="0" autoLine="0" r:id="rId5">
            <anchor moveWithCells="1">
              <from>
                <xdr:col>4</xdr:col>
                <xdr:colOff>0</xdr:colOff>
                <xdr:row>7</xdr:row>
                <xdr:rowOff>76200</xdr:rowOff>
              </from>
              <to>
                <xdr:col>9</xdr:col>
                <xdr:colOff>0</xdr:colOff>
                <xdr:row>11</xdr:row>
                <xdr:rowOff>114300</xdr:rowOff>
              </to>
            </anchor>
          </controlPr>
        </control>
      </mc:Choice>
      <mc:Fallback>
        <control shapeId="2049" r:id="rId4" name="FotoPessoal"/>
      </mc:Fallback>
    </mc:AlternateContent>
    <mc:AlternateContent xmlns:mc="http://schemas.openxmlformats.org/markup-compatibility/2006">
      <mc:Choice Requires="x14">
        <control shapeId="2050" r:id="rId6" name="btnCorFundo">
          <controlPr defaultSize="0" autoLine="0" r:id="rId7">
            <anchor moveWithCells="1">
              <from>
                <xdr:col>11</xdr:col>
                <xdr:colOff>66675</xdr:colOff>
                <xdr:row>22</xdr:row>
                <xdr:rowOff>19050</xdr:rowOff>
              </from>
              <to>
                <xdr:col>33</xdr:col>
                <xdr:colOff>0</xdr:colOff>
                <xdr:row>24</xdr:row>
                <xdr:rowOff>28575</xdr:rowOff>
              </to>
            </anchor>
          </controlPr>
        </control>
      </mc:Choice>
      <mc:Fallback>
        <control shapeId="2050" r:id="rId6" name="btnCorFundo"/>
      </mc:Fallback>
    </mc:AlternateContent>
    <mc:AlternateContent xmlns:mc="http://schemas.openxmlformats.org/markup-compatibility/2006">
      <mc:Choice Requires="x14">
        <control shapeId="2051" r:id="rId8" name="btnCorBorda">
          <controlPr defaultSize="0" autoLine="0" r:id="rId9">
            <anchor moveWithCells="1">
              <from>
                <xdr:col>11</xdr:col>
                <xdr:colOff>66675</xdr:colOff>
                <xdr:row>24</xdr:row>
                <xdr:rowOff>142875</xdr:rowOff>
              </from>
              <to>
                <xdr:col>33</xdr:col>
                <xdr:colOff>0</xdr:colOff>
                <xdr:row>27</xdr:row>
                <xdr:rowOff>19050</xdr:rowOff>
              </to>
            </anchor>
          </controlPr>
        </control>
      </mc:Choice>
      <mc:Fallback>
        <control shapeId="2051" r:id="rId8" name="btnCorBorda"/>
      </mc:Fallback>
    </mc:AlternateContent>
    <mc:AlternateContent xmlns:mc="http://schemas.openxmlformats.org/markup-compatibility/2006">
      <mc:Choice Requires="x14">
        <control shapeId="2052" r:id="rId10" name="ImageAss">
          <controlPr defaultSize="0" autoLine="0" r:id="rId11">
            <anchor moveWithCells="1">
              <from>
                <xdr:col>35</xdr:col>
                <xdr:colOff>28575</xdr:colOff>
                <xdr:row>14</xdr:row>
                <xdr:rowOff>19050</xdr:rowOff>
              </from>
              <to>
                <xdr:col>47</xdr:col>
                <xdr:colOff>28575</xdr:colOff>
                <xdr:row>15</xdr:row>
                <xdr:rowOff>123825</xdr:rowOff>
              </to>
            </anchor>
          </controlPr>
        </control>
      </mc:Choice>
      <mc:Fallback>
        <control shapeId="2052" r:id="rId10" name="ImageAss"/>
      </mc:Fallback>
    </mc:AlternateContent>
    <mc:AlternateContent xmlns:mc="http://schemas.openxmlformats.org/markup-compatibility/2006">
      <mc:Choice Requires="x14">
        <control shapeId="2053" r:id="rId12" name="btnVoltar">
          <controlPr defaultSize="0" print="0" autoLine="0" r:id="rId13">
            <anchor moveWithCells="1">
              <from>
                <xdr:col>64</xdr:col>
                <xdr:colOff>85725</xdr:colOff>
                <xdr:row>4</xdr:row>
                <xdr:rowOff>0</xdr:rowOff>
              </from>
              <to>
                <xdr:col>68</xdr:col>
                <xdr:colOff>247650</xdr:colOff>
                <xdr:row>7</xdr:row>
                <xdr:rowOff>133350</xdr:rowOff>
              </to>
            </anchor>
          </controlPr>
        </control>
      </mc:Choice>
      <mc:Fallback>
        <control shapeId="2053" r:id="rId12" name="btnVoltar"/>
      </mc:Fallback>
    </mc:AlternateContent>
    <mc:AlternateContent xmlns:mc="http://schemas.openxmlformats.org/markup-compatibility/2006">
      <mc:Choice Requires="x14">
        <control shapeId="2054" r:id="rId14" name="btnImpimir">
          <controlPr defaultSize="0" print="0" autoLine="0" r:id="rId15">
            <anchor moveWithCells="1">
              <from>
                <xdr:col>68</xdr:col>
                <xdr:colOff>428625</xdr:colOff>
                <xdr:row>4</xdr:row>
                <xdr:rowOff>0</xdr:rowOff>
              </from>
              <to>
                <xdr:col>70</xdr:col>
                <xdr:colOff>323850</xdr:colOff>
                <xdr:row>7</xdr:row>
                <xdr:rowOff>133350</xdr:rowOff>
              </to>
            </anchor>
          </controlPr>
        </control>
      </mc:Choice>
      <mc:Fallback>
        <control shapeId="2054" r:id="rId14" name="btnImpimir"/>
      </mc:Fallback>
    </mc:AlternateContent>
    <mc:AlternateContent xmlns:mc="http://schemas.openxmlformats.org/markup-compatibility/2006">
      <mc:Choice Requires="x14">
        <control shapeId="2056" r:id="rId16" name="cBoxPosicao">
          <controlPr defaultSize="0" autoLine="0" r:id="rId17">
            <anchor moveWithCells="1">
              <from>
                <xdr:col>68</xdr:col>
                <xdr:colOff>438150</xdr:colOff>
                <xdr:row>8</xdr:row>
                <xdr:rowOff>123825</xdr:rowOff>
              </from>
              <to>
                <xdr:col>70</xdr:col>
                <xdr:colOff>342900</xdr:colOff>
                <xdr:row>10</xdr:row>
                <xdr:rowOff>28575</xdr:rowOff>
              </to>
            </anchor>
          </controlPr>
        </control>
      </mc:Choice>
      <mc:Fallback>
        <control shapeId="2056" r:id="rId16" name="cBoxPosicao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1E89-51BC-4574-9D7C-578D2704126D}">
  <sheetPr codeName="Planilha19">
    <pageSetUpPr fitToPage="1"/>
  </sheetPr>
  <dimension ref="A1:BO27"/>
  <sheetViews>
    <sheetView showGridLines="0" topLeftCell="A4" workbookViewId="0">
      <selection activeCell="BT16" sqref="BT16"/>
    </sheetView>
  </sheetViews>
  <sheetFormatPr defaultRowHeight="15" x14ac:dyDescent="0.25"/>
  <cols>
    <col min="1" max="67" width="1.7109375" customWidth="1"/>
  </cols>
  <sheetData>
    <row r="1" spans="1:67" hidden="1" x14ac:dyDescent="0.25"/>
    <row r="2" spans="1:67" hidden="1" x14ac:dyDescent="0.25"/>
    <row r="3" spans="1:67" hidden="1" x14ac:dyDescent="0.25"/>
    <row r="4" spans="1:67" ht="7.5" customHeight="1" thickBo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7"/>
      <c r="X4" s="7"/>
      <c r="Y4" s="7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</row>
    <row r="5" spans="1:67" ht="7.5" customHeight="1" thickTop="1" x14ac:dyDescent="0.25">
      <c r="A5" s="4"/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  <c r="BL5" s="4"/>
      <c r="BM5" s="4"/>
      <c r="BN5" s="4"/>
      <c r="BO5" s="4"/>
    </row>
    <row r="6" spans="1:67" ht="7.5" customHeight="1" x14ac:dyDescent="0.25">
      <c r="A6" s="4"/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4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  <c r="BL6" s="4"/>
      <c r="BM6" s="4"/>
      <c r="BN6" s="4"/>
      <c r="BO6" s="4"/>
    </row>
    <row r="7" spans="1:67" ht="7.5" customHeight="1" x14ac:dyDescent="0.25">
      <c r="A7" s="4"/>
      <c r="B7" s="165"/>
      <c r="C7" s="28"/>
      <c r="D7" s="26"/>
      <c r="E7" s="26"/>
      <c r="F7" s="26"/>
      <c r="G7" s="26"/>
      <c r="H7" s="26"/>
      <c r="I7" s="26"/>
      <c r="J7" s="249" t="str">
        <f>Carteirinha!J7</f>
        <v>INSTITUTO EDUCACIONAL RÊ &amp; LÚ</v>
      </c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6"/>
      <c r="AE7" s="28"/>
      <c r="AF7" s="26"/>
      <c r="AG7" s="166"/>
      <c r="AH7" s="28"/>
      <c r="AI7" s="174"/>
      <c r="AJ7" s="174"/>
      <c r="AK7" s="174"/>
      <c r="AL7" s="174"/>
      <c r="AM7" s="174"/>
      <c r="AN7" s="174"/>
      <c r="AO7" s="174"/>
      <c r="AP7" s="174"/>
      <c r="AQ7" s="174"/>
      <c r="AR7" s="174"/>
      <c r="AS7" s="174"/>
      <c r="AT7" s="174"/>
      <c r="AU7" s="174"/>
      <c r="AV7" s="174"/>
      <c r="AW7" s="174"/>
      <c r="AX7" s="174"/>
      <c r="AY7" s="174"/>
      <c r="AZ7" s="174"/>
      <c r="BA7" s="174"/>
      <c r="BB7" s="174"/>
      <c r="BC7" s="174"/>
      <c r="BD7" s="174"/>
      <c r="BE7" s="174"/>
      <c r="BF7" s="174"/>
      <c r="BG7" s="174"/>
      <c r="BH7" s="174"/>
      <c r="BI7" s="26"/>
      <c r="BJ7" s="28"/>
      <c r="BK7" s="168"/>
      <c r="BL7" s="26"/>
      <c r="BM7" s="26"/>
      <c r="BN7" s="26"/>
      <c r="BO7" s="26"/>
    </row>
    <row r="8" spans="1:67" ht="12.75" customHeight="1" x14ac:dyDescent="0.25">
      <c r="A8" s="4"/>
      <c r="B8" s="165"/>
      <c r="C8" s="28"/>
      <c r="D8" s="26"/>
      <c r="E8" s="26"/>
      <c r="F8" s="26"/>
      <c r="G8" s="26"/>
      <c r="H8" s="26"/>
      <c r="I8" s="26"/>
      <c r="J8" s="249"/>
      <c r="K8" s="249"/>
      <c r="L8" s="249"/>
      <c r="M8" s="249"/>
      <c r="N8" s="249"/>
      <c r="O8" s="249"/>
      <c r="P8" s="249"/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6"/>
      <c r="AE8" s="28"/>
      <c r="AF8" s="26"/>
      <c r="AG8" s="166"/>
      <c r="AH8" s="28"/>
      <c r="AI8" s="174"/>
      <c r="AJ8" s="251" t="s">
        <v>405</v>
      </c>
      <c r="AK8" s="251"/>
      <c r="AL8" s="251"/>
      <c r="AM8" s="251"/>
      <c r="AN8" s="251"/>
      <c r="AO8" s="251"/>
      <c r="AP8" s="251"/>
      <c r="AQ8" s="178"/>
      <c r="AR8" s="178"/>
      <c r="AS8" s="178"/>
      <c r="AT8" s="178"/>
      <c r="AU8" s="178"/>
      <c r="AV8" s="178"/>
      <c r="AW8" s="178"/>
      <c r="AX8" s="178"/>
      <c r="AY8" s="178"/>
      <c r="AZ8" s="178"/>
      <c r="BA8" s="178"/>
      <c r="BB8" s="178"/>
      <c r="BC8" s="178"/>
      <c r="BD8" s="178"/>
      <c r="BE8" s="178"/>
      <c r="BF8" s="178"/>
      <c r="BG8" s="178"/>
      <c r="BH8" s="178"/>
      <c r="BI8" s="26"/>
      <c r="BJ8" s="28"/>
      <c r="BK8" s="168"/>
      <c r="BL8" s="26"/>
      <c r="BM8" s="26"/>
      <c r="BN8" s="26"/>
      <c r="BO8" s="26"/>
    </row>
    <row r="9" spans="1:67" ht="12.75" customHeight="1" x14ac:dyDescent="0.25">
      <c r="A9" s="4"/>
      <c r="B9" s="165"/>
      <c r="C9" s="28"/>
      <c r="D9" s="26"/>
      <c r="E9" s="26"/>
      <c r="F9" s="26"/>
      <c r="G9" s="26"/>
      <c r="H9" s="26"/>
      <c r="I9" s="26"/>
      <c r="J9" s="250" t="str">
        <f>Carteirinha!J9</f>
        <v>CNPJ: 12.456.409/0001-04 - Tel.: (21)3093-7218</v>
      </c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63"/>
      <c r="Z9" s="263"/>
      <c r="AA9" s="263"/>
      <c r="AB9" s="263"/>
      <c r="AC9" s="263"/>
      <c r="AD9" s="263"/>
      <c r="AE9" s="28"/>
      <c r="AF9" s="26"/>
      <c r="AG9" s="166"/>
      <c r="AH9" s="28"/>
      <c r="AI9" s="174"/>
      <c r="AJ9" s="253" t="s">
        <v>397</v>
      </c>
      <c r="AK9" s="254"/>
      <c r="AL9" s="254"/>
      <c r="AM9" s="254"/>
      <c r="AN9" s="254"/>
      <c r="AO9" s="254"/>
      <c r="AP9" s="254"/>
      <c r="AQ9" s="254"/>
      <c r="AR9" s="254"/>
      <c r="AS9" s="254"/>
      <c r="AT9" s="254"/>
      <c r="AU9" s="254"/>
      <c r="AV9" s="254"/>
      <c r="AW9" s="254"/>
      <c r="AX9" s="254"/>
      <c r="AY9" s="254"/>
      <c r="AZ9" s="254"/>
      <c r="BA9" s="254"/>
      <c r="BB9" s="254"/>
      <c r="BC9" s="254"/>
      <c r="BD9" s="254"/>
      <c r="BE9" s="254"/>
      <c r="BF9" s="254"/>
      <c r="BG9" s="254"/>
      <c r="BH9" s="255"/>
      <c r="BI9" s="26"/>
      <c r="BJ9" s="28"/>
      <c r="BK9" s="168"/>
      <c r="BL9" s="26"/>
      <c r="BM9" s="26"/>
      <c r="BN9" s="26"/>
      <c r="BO9" s="26"/>
    </row>
    <row r="10" spans="1:67" ht="12.75" customHeight="1" x14ac:dyDescent="0.25">
      <c r="A10" s="4"/>
      <c r="B10" s="165"/>
      <c r="C10" s="28"/>
      <c r="D10" s="26"/>
      <c r="E10" s="26"/>
      <c r="F10" s="26"/>
      <c r="G10" s="26"/>
      <c r="H10" s="26"/>
      <c r="I10" s="26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63"/>
      <c r="Z10" s="263"/>
      <c r="AA10" s="263"/>
      <c r="AB10" s="263"/>
      <c r="AC10" s="263"/>
      <c r="AD10" s="263"/>
      <c r="AE10" s="28"/>
      <c r="AF10" s="26"/>
      <c r="AG10" s="166"/>
      <c r="AH10" s="28"/>
      <c r="AI10" s="174"/>
      <c r="AJ10" s="256"/>
      <c r="AK10" s="257"/>
      <c r="AL10" s="257"/>
      <c r="AM10" s="257"/>
      <c r="AN10" s="257"/>
      <c r="AO10" s="257"/>
      <c r="AP10" s="257"/>
      <c r="AQ10" s="257"/>
      <c r="AR10" s="257"/>
      <c r="AS10" s="257"/>
      <c r="AT10" s="257"/>
      <c r="AU10" s="257"/>
      <c r="AV10" s="257"/>
      <c r="AW10" s="257"/>
      <c r="AX10" s="257"/>
      <c r="AY10" s="257"/>
      <c r="AZ10" s="257"/>
      <c r="BA10" s="257"/>
      <c r="BB10" s="257"/>
      <c r="BC10" s="257"/>
      <c r="BD10" s="257"/>
      <c r="BE10" s="257"/>
      <c r="BF10" s="257"/>
      <c r="BG10" s="257"/>
      <c r="BH10" s="258"/>
      <c r="BI10" s="26"/>
      <c r="BJ10" s="28"/>
      <c r="BK10" s="168"/>
      <c r="BL10" s="26"/>
      <c r="BM10" s="26"/>
      <c r="BN10" s="26"/>
      <c r="BO10" s="26"/>
    </row>
    <row r="11" spans="1:67" ht="12.75" customHeight="1" x14ac:dyDescent="0.25">
      <c r="A11" s="4"/>
      <c r="B11" s="165"/>
      <c r="C11" s="28"/>
      <c r="D11" s="26"/>
      <c r="E11" s="26"/>
      <c r="F11" s="26"/>
      <c r="G11" s="26"/>
      <c r="H11" s="26"/>
      <c r="I11" s="26"/>
      <c r="J11" s="234" t="str">
        <f>Carteirinha!J11</f>
        <v>Rua Andes, nº 292, Heliópolis, Belford Roxo, RJ</v>
      </c>
      <c r="K11" s="234"/>
      <c r="L11" s="234"/>
      <c r="M11" s="234"/>
      <c r="N11" s="234"/>
      <c r="O11" s="234"/>
      <c r="P11" s="234"/>
      <c r="Q11" s="234"/>
      <c r="R11" s="234"/>
      <c r="S11" s="234"/>
      <c r="T11" s="234"/>
      <c r="U11" s="234"/>
      <c r="V11" s="234"/>
      <c r="W11" s="234"/>
      <c r="X11" s="234"/>
      <c r="Y11" s="263"/>
      <c r="Z11" s="263"/>
      <c r="AA11" s="263"/>
      <c r="AB11" s="263"/>
      <c r="AC11" s="263"/>
      <c r="AD11" s="263"/>
      <c r="AE11" s="28"/>
      <c r="AF11" s="26"/>
      <c r="AG11" s="166"/>
      <c r="AH11" s="28"/>
      <c r="AI11" s="174"/>
      <c r="AJ11" s="256"/>
      <c r="AK11" s="257"/>
      <c r="AL11" s="257"/>
      <c r="AM11" s="257"/>
      <c r="AN11" s="257"/>
      <c r="AO11" s="257"/>
      <c r="AP11" s="257"/>
      <c r="AQ11" s="257"/>
      <c r="AR11" s="257"/>
      <c r="AS11" s="257"/>
      <c r="AT11" s="257"/>
      <c r="AU11" s="257"/>
      <c r="AV11" s="257"/>
      <c r="AW11" s="257"/>
      <c r="AX11" s="257"/>
      <c r="AY11" s="257"/>
      <c r="AZ11" s="257"/>
      <c r="BA11" s="257"/>
      <c r="BB11" s="257"/>
      <c r="BC11" s="257"/>
      <c r="BD11" s="257"/>
      <c r="BE11" s="257"/>
      <c r="BF11" s="257"/>
      <c r="BG11" s="257"/>
      <c r="BH11" s="258"/>
      <c r="BI11" s="26"/>
      <c r="BJ11" s="28"/>
      <c r="BK11" s="168"/>
      <c r="BL11" s="26"/>
      <c r="BM11" s="26"/>
      <c r="BN11" s="26"/>
      <c r="BO11" s="26"/>
    </row>
    <row r="12" spans="1:67" ht="12.75" customHeight="1" x14ac:dyDescent="0.25">
      <c r="A12" s="4"/>
      <c r="B12" s="165"/>
      <c r="C12" s="28"/>
      <c r="D12" s="26"/>
      <c r="E12" s="26"/>
      <c r="F12" s="26"/>
      <c r="G12" s="26"/>
      <c r="H12" s="26"/>
      <c r="I12" s="26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174"/>
      <c r="AJ12" s="256"/>
      <c r="AK12" s="257"/>
      <c r="AL12" s="257"/>
      <c r="AM12" s="257"/>
      <c r="AN12" s="257"/>
      <c r="AO12" s="257"/>
      <c r="AP12" s="257"/>
      <c r="AQ12" s="257"/>
      <c r="AR12" s="257"/>
      <c r="AS12" s="257"/>
      <c r="AT12" s="257"/>
      <c r="AU12" s="257"/>
      <c r="AV12" s="257"/>
      <c r="AW12" s="257"/>
      <c r="AX12" s="257"/>
      <c r="AY12" s="257"/>
      <c r="AZ12" s="257"/>
      <c r="BA12" s="257"/>
      <c r="BB12" s="257"/>
      <c r="BC12" s="257"/>
      <c r="BD12" s="257"/>
      <c r="BE12" s="257"/>
      <c r="BF12" s="257"/>
      <c r="BG12" s="257"/>
      <c r="BH12" s="258"/>
      <c r="BI12" s="26"/>
      <c r="BJ12" s="28"/>
      <c r="BK12" s="168"/>
      <c r="BL12" s="26"/>
      <c r="BM12" s="26"/>
      <c r="BN12" s="26"/>
      <c r="BO12" s="26"/>
    </row>
    <row r="13" spans="1:67" ht="12.75" customHeight="1" x14ac:dyDescent="0.25">
      <c r="A13" s="4"/>
      <c r="B13" s="165"/>
      <c r="C13" s="28"/>
      <c r="D13" s="26"/>
      <c r="E13" s="177" t="s">
        <v>400</v>
      </c>
      <c r="F13" s="173"/>
      <c r="G13" s="173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  <c r="W13" s="173"/>
      <c r="X13" s="173"/>
      <c r="Y13" s="173"/>
      <c r="Z13" s="173"/>
      <c r="AA13" s="173"/>
      <c r="AB13" s="173"/>
      <c r="AC13" s="173"/>
      <c r="AD13" s="26"/>
      <c r="AE13" s="28"/>
      <c r="AF13" s="26"/>
      <c r="AG13" s="166"/>
      <c r="AH13" s="28"/>
      <c r="AI13" s="174"/>
      <c r="AJ13" s="256"/>
      <c r="AK13" s="257"/>
      <c r="AL13" s="257"/>
      <c r="AM13" s="257"/>
      <c r="AN13" s="257"/>
      <c r="AO13" s="257"/>
      <c r="AP13" s="257"/>
      <c r="AQ13" s="257"/>
      <c r="AR13" s="257"/>
      <c r="AS13" s="257"/>
      <c r="AT13" s="257"/>
      <c r="AU13" s="257"/>
      <c r="AV13" s="257"/>
      <c r="AW13" s="257"/>
      <c r="AX13" s="257"/>
      <c r="AY13" s="257"/>
      <c r="AZ13" s="257"/>
      <c r="BA13" s="257"/>
      <c r="BB13" s="257"/>
      <c r="BC13" s="257"/>
      <c r="BD13" s="257"/>
      <c r="BE13" s="257"/>
      <c r="BF13" s="257"/>
      <c r="BG13" s="257"/>
      <c r="BH13" s="258"/>
      <c r="BI13" s="26"/>
      <c r="BJ13" s="28"/>
      <c r="BK13" s="168"/>
      <c r="BL13" s="26"/>
      <c r="BM13" s="26"/>
      <c r="BN13" s="26"/>
      <c r="BO13" s="26"/>
    </row>
    <row r="14" spans="1:67" ht="12.75" customHeight="1" x14ac:dyDescent="0.25">
      <c r="A14" s="4"/>
      <c r="B14" s="165"/>
      <c r="C14" s="28"/>
      <c r="D14" s="26"/>
      <c r="E14" s="262" t="s">
        <v>108</v>
      </c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2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"/>
      <c r="AE14" s="28"/>
      <c r="AF14" s="26"/>
      <c r="AG14" s="166"/>
      <c r="AH14" s="28"/>
      <c r="AI14" s="174"/>
      <c r="AJ14" s="256"/>
      <c r="AK14" s="257"/>
      <c r="AL14" s="257"/>
      <c r="AM14" s="257"/>
      <c r="AN14" s="257"/>
      <c r="AO14" s="257"/>
      <c r="AP14" s="257"/>
      <c r="AQ14" s="257"/>
      <c r="AR14" s="257"/>
      <c r="AS14" s="257"/>
      <c r="AT14" s="257"/>
      <c r="AU14" s="257"/>
      <c r="AV14" s="257"/>
      <c r="AW14" s="257"/>
      <c r="AX14" s="257"/>
      <c r="AY14" s="257"/>
      <c r="AZ14" s="257"/>
      <c r="BA14" s="257"/>
      <c r="BB14" s="257"/>
      <c r="BC14" s="257"/>
      <c r="BD14" s="257"/>
      <c r="BE14" s="257"/>
      <c r="BF14" s="257"/>
      <c r="BG14" s="257"/>
      <c r="BH14" s="258"/>
      <c r="BI14" s="26"/>
      <c r="BJ14" s="28"/>
      <c r="BK14" s="168"/>
      <c r="BL14" s="26"/>
      <c r="BM14" s="26"/>
      <c r="BN14" s="26"/>
      <c r="BO14" s="26"/>
    </row>
    <row r="15" spans="1:67" ht="12.75" customHeight="1" x14ac:dyDescent="0.25">
      <c r="A15" s="4"/>
      <c r="B15" s="165"/>
      <c r="C15" s="28"/>
      <c r="D15" s="26"/>
      <c r="E15" s="173" t="s">
        <v>401</v>
      </c>
      <c r="F15" s="173"/>
      <c r="G15" s="173"/>
      <c r="H15" s="173"/>
      <c r="I15" s="173"/>
      <c r="J15" s="173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  <c r="W15" s="173"/>
      <c r="X15" s="173"/>
      <c r="Y15" s="173"/>
      <c r="Z15" s="173"/>
      <c r="AA15" s="173"/>
      <c r="AB15" s="173"/>
      <c r="AC15" s="173"/>
      <c r="AD15" s="26"/>
      <c r="AE15" s="28"/>
      <c r="AF15" s="26"/>
      <c r="AG15" s="166"/>
      <c r="AH15" s="28"/>
      <c r="AI15" s="174"/>
      <c r="AJ15" s="256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8"/>
      <c r="BI15" s="26"/>
      <c r="BJ15" s="28"/>
      <c r="BK15" s="168"/>
      <c r="BL15" s="26"/>
      <c r="BM15" s="26"/>
      <c r="BN15" s="26"/>
      <c r="BO15" s="26"/>
    </row>
    <row r="16" spans="1:67" ht="12.75" customHeight="1" x14ac:dyDescent="0.25">
      <c r="A16" s="4"/>
      <c r="B16" s="165"/>
      <c r="C16" s="28"/>
      <c r="D16" s="26"/>
      <c r="E16" s="252" t="s">
        <v>404</v>
      </c>
      <c r="F16" s="252"/>
      <c r="G16" s="252"/>
      <c r="H16" s="252"/>
      <c r="I16" s="252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6"/>
      <c r="AE16" s="28"/>
      <c r="AF16" s="26"/>
      <c r="AG16" s="166"/>
      <c r="AH16" s="28"/>
      <c r="AI16" s="174"/>
      <c r="AJ16" s="256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8"/>
      <c r="BI16" s="26"/>
      <c r="BJ16" s="28"/>
      <c r="BK16" s="168"/>
      <c r="BL16" s="26"/>
      <c r="BM16" s="26"/>
      <c r="BN16" s="26"/>
      <c r="BO16" s="26"/>
    </row>
    <row r="17" spans="1:67" ht="12.75" customHeight="1" x14ac:dyDescent="0.25">
      <c r="A17" s="4"/>
      <c r="B17" s="165"/>
      <c r="C17" s="28"/>
      <c r="D17" s="26"/>
      <c r="E17" s="174" t="s">
        <v>403</v>
      </c>
      <c r="F17" s="174"/>
      <c r="G17" s="174"/>
      <c r="H17" s="174"/>
      <c r="I17" s="174"/>
      <c r="J17" s="174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26"/>
      <c r="AE17" s="28"/>
      <c r="AF17" s="26"/>
      <c r="AG17" s="166"/>
      <c r="AH17" s="28"/>
      <c r="AI17" s="174"/>
      <c r="AJ17" s="259"/>
      <c r="AK17" s="260"/>
      <c r="AL17" s="260"/>
      <c r="AM17" s="260"/>
      <c r="AN17" s="260"/>
      <c r="AO17" s="260"/>
      <c r="AP17" s="260"/>
      <c r="AQ17" s="260"/>
      <c r="AR17" s="260"/>
      <c r="AS17" s="260"/>
      <c r="AT17" s="260"/>
      <c r="AU17" s="260"/>
      <c r="AV17" s="260"/>
      <c r="AW17" s="260"/>
      <c r="AX17" s="260"/>
      <c r="AY17" s="260"/>
      <c r="AZ17" s="260"/>
      <c r="BA17" s="260"/>
      <c r="BB17" s="260"/>
      <c r="BC17" s="260"/>
      <c r="BD17" s="260"/>
      <c r="BE17" s="260"/>
      <c r="BF17" s="260"/>
      <c r="BG17" s="260"/>
      <c r="BH17" s="261"/>
      <c r="BI17" s="26"/>
      <c r="BJ17" s="28"/>
      <c r="BK17" s="168"/>
      <c r="BL17" s="26"/>
      <c r="BM17" s="26"/>
      <c r="BN17" s="26"/>
      <c r="BO17" s="26"/>
    </row>
    <row r="18" spans="1:67" ht="12.75" customHeight="1" x14ac:dyDescent="0.25">
      <c r="A18" s="4"/>
      <c r="B18" s="165"/>
      <c r="C18" s="28"/>
      <c r="D18" s="26"/>
      <c r="E18" s="264" t="s">
        <v>396</v>
      </c>
      <c r="F18" s="264"/>
      <c r="G18" s="264"/>
      <c r="H18" s="264"/>
      <c r="I18" s="264"/>
      <c r="J18" s="264"/>
      <c r="K18" s="264"/>
      <c r="L18" s="264"/>
      <c r="M18" s="264"/>
      <c r="N18" s="264"/>
      <c r="O18" s="264"/>
      <c r="P18" s="264"/>
      <c r="Q18" s="264"/>
      <c r="R18" s="264"/>
      <c r="S18" s="264"/>
      <c r="T18" s="264"/>
      <c r="U18" s="264"/>
      <c r="V18" s="264"/>
      <c r="W18" s="264"/>
      <c r="X18" s="264"/>
      <c r="Y18" s="264"/>
      <c r="Z18" s="264"/>
      <c r="AA18" s="264"/>
      <c r="AB18" s="264"/>
      <c r="AC18" s="264"/>
      <c r="AD18" s="26"/>
      <c r="AE18" s="28"/>
      <c r="AF18" s="26"/>
      <c r="AG18" s="166"/>
      <c r="AH18" s="28"/>
      <c r="AI18" s="174"/>
      <c r="AJ18" s="174" t="str">
        <f ca="1">"Criado em "&amp;TEXT(TODAY(),"dd/mm/aaaa")</f>
        <v>Criado em 16/10/2023</v>
      </c>
      <c r="AK18" s="174"/>
      <c r="AL18" s="174"/>
      <c r="AM18" s="174"/>
      <c r="AN18" s="174"/>
      <c r="AO18" s="174"/>
      <c r="AP18" s="174"/>
      <c r="AQ18" s="174"/>
      <c r="AR18" s="174"/>
      <c r="AS18" s="174"/>
      <c r="AT18" s="174"/>
      <c r="AU18" s="174"/>
      <c r="AV18" s="174"/>
      <c r="AW18" s="174" t="s">
        <v>402</v>
      </c>
      <c r="AX18" s="174"/>
      <c r="AY18" s="174"/>
      <c r="AZ18" s="174"/>
      <c r="BA18" s="174"/>
      <c r="BB18" s="176"/>
      <c r="BC18" s="176"/>
      <c r="BD18" s="176"/>
      <c r="BE18" s="176"/>
      <c r="BF18" s="176"/>
      <c r="BG18" s="176"/>
      <c r="BH18" s="176"/>
      <c r="BI18" s="26"/>
      <c r="BJ18" s="28"/>
      <c r="BK18" s="168"/>
      <c r="BL18" s="26"/>
      <c r="BM18" s="26"/>
      <c r="BN18" s="26"/>
      <c r="BO18" s="26"/>
    </row>
    <row r="19" spans="1:67" ht="7.5" customHeight="1" x14ac:dyDescent="0.25">
      <c r="A19" s="4"/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174"/>
      <c r="AJ19" s="174"/>
      <c r="AK19" s="174"/>
      <c r="AL19" s="174"/>
      <c r="AM19" s="174"/>
      <c r="AN19" s="174"/>
      <c r="AO19" s="174"/>
      <c r="AP19" s="174"/>
      <c r="AQ19" s="174"/>
      <c r="AR19" s="174"/>
      <c r="AS19" s="174"/>
      <c r="AT19" s="174"/>
      <c r="AU19" s="174"/>
      <c r="AV19" s="174"/>
      <c r="AW19" s="174"/>
      <c r="AX19" s="174"/>
      <c r="AY19" s="174"/>
      <c r="AZ19" s="174"/>
      <c r="BA19" s="174"/>
      <c r="BB19" s="174"/>
      <c r="BC19" s="174"/>
      <c r="BD19" s="174"/>
      <c r="BE19" s="174"/>
      <c r="BF19" s="174"/>
      <c r="BG19" s="174"/>
      <c r="BH19" s="174"/>
      <c r="BI19" s="26"/>
      <c r="BJ19" s="28"/>
      <c r="BK19" s="168"/>
      <c r="BL19" s="26"/>
      <c r="BM19" s="26"/>
      <c r="BN19" s="26"/>
      <c r="BO19" s="26"/>
    </row>
    <row r="20" spans="1:67" ht="7.5" customHeight="1" x14ac:dyDescent="0.25">
      <c r="A20" s="4"/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</row>
    <row r="21" spans="1:67" ht="7.5" customHeight="1" thickBot="1" x14ac:dyDescent="0.3">
      <c r="A21" s="4"/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</row>
    <row r="22" spans="1:67" ht="15.75" thickTop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</row>
    <row r="23" spans="1:67" ht="15.75" thickBo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4"/>
      <c r="BJ23" s="4"/>
      <c r="BK23" s="4"/>
      <c r="BL23" s="4"/>
      <c r="BM23" s="4"/>
      <c r="BN23" s="4"/>
      <c r="BO23" s="4"/>
    </row>
    <row r="24" spans="1:67" ht="16.5" thickTop="1" thickBot="1" x14ac:dyDescent="0.3">
      <c r="A24" s="4"/>
      <c r="B24" s="237"/>
      <c r="C24" s="238"/>
      <c r="D24" s="238"/>
      <c r="E24" s="238"/>
      <c r="F24" s="238"/>
      <c r="G24" s="238"/>
      <c r="H24" s="238"/>
      <c r="I24" s="238"/>
      <c r="J24" s="239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BI24" s="4"/>
      <c r="BJ24" s="4"/>
      <c r="BK24" s="4"/>
      <c r="BL24" s="4"/>
      <c r="BM24" s="4"/>
      <c r="BN24" s="4"/>
      <c r="BO24" s="4"/>
    </row>
    <row r="25" spans="1:67" ht="15.75" thickTop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</row>
    <row r="26" spans="1:67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</row>
    <row r="27" spans="1:67" x14ac:dyDescent="0.25">
      <c r="A27" s="4"/>
      <c r="B27" s="240"/>
      <c r="C27" s="240"/>
      <c r="D27" s="240"/>
      <c r="E27" s="240"/>
      <c r="F27" s="240"/>
      <c r="G27" s="240"/>
      <c r="H27" s="240"/>
      <c r="I27" s="240"/>
      <c r="J27" s="240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</row>
  </sheetData>
  <mergeCells count="11">
    <mergeCell ref="AJ8:AP8"/>
    <mergeCell ref="B24:J24"/>
    <mergeCell ref="B27:J27"/>
    <mergeCell ref="E16:AC16"/>
    <mergeCell ref="AJ9:BH17"/>
    <mergeCell ref="J11:X12"/>
    <mergeCell ref="E14:AC14"/>
    <mergeCell ref="Y9:AD11"/>
    <mergeCell ref="J7:AC8"/>
    <mergeCell ref="J9:X10"/>
    <mergeCell ref="E18:AC18"/>
  </mergeCells>
  <conditionalFormatting sqref="E13">
    <cfRule type="expression" dxfId="37" priority="2">
      <formula>E14&lt;&gt;""</formula>
    </cfRule>
  </conditionalFormatting>
  <conditionalFormatting sqref="E14:AC14">
    <cfRule type="expression" dxfId="36" priority="1">
      <formula>E14&lt;&gt;""</formula>
    </cfRule>
  </conditionalFormatting>
  <printOptions horizontalCentered="1"/>
  <pageMargins left="0.19685039370078741" right="0.19685039370078741" top="0.4" bottom="0.39370078740157483" header="0.31496062992125984" footer="0.31496062992125984"/>
  <pageSetup paperSize="9" scale="94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61441" r:id="rId4" name="btnCorFundo">
          <controlPr defaultSize="0" autoLine="0" r:id="rId5">
            <anchor moveWithCells="1">
              <from>
                <xdr:col>13</xdr:col>
                <xdr:colOff>85725</xdr:colOff>
                <xdr:row>22</xdr:row>
                <xdr:rowOff>190500</xdr:rowOff>
              </from>
              <to>
                <xdr:col>33</xdr:col>
                <xdr:colOff>76200</xdr:colOff>
                <xdr:row>24</xdr:row>
                <xdr:rowOff>142875</xdr:rowOff>
              </to>
            </anchor>
          </controlPr>
        </control>
      </mc:Choice>
      <mc:Fallback>
        <control shapeId="61441" r:id="rId4" name="btnCorFundo"/>
      </mc:Fallback>
    </mc:AlternateContent>
    <mc:AlternateContent xmlns:mc="http://schemas.openxmlformats.org/markup-compatibility/2006">
      <mc:Choice Requires="x14">
        <control shapeId="61442" r:id="rId6" name="btnCorBorda">
          <controlPr defaultSize="0" autoLine="0" r:id="rId7">
            <anchor moveWithCells="1">
              <from>
                <xdr:col>13</xdr:col>
                <xdr:colOff>85725</xdr:colOff>
                <xdr:row>25</xdr:row>
                <xdr:rowOff>57150</xdr:rowOff>
              </from>
              <to>
                <xdr:col>33</xdr:col>
                <xdr:colOff>76200</xdr:colOff>
                <xdr:row>27</xdr:row>
                <xdr:rowOff>47625</xdr:rowOff>
              </to>
            </anchor>
          </controlPr>
        </control>
      </mc:Choice>
      <mc:Fallback>
        <control shapeId="61442" r:id="rId6" name="btnCorBorda"/>
      </mc:Fallback>
    </mc:AlternateContent>
    <mc:AlternateContent xmlns:mc="http://schemas.openxmlformats.org/markup-compatibility/2006">
      <mc:Choice Requires="x14">
        <control shapeId="61443" r:id="rId8" name="btnVoltar">
          <controlPr defaultSize="0" print="0" autoLine="0" r:id="rId9">
            <anchor moveWithCells="1">
              <from>
                <xdr:col>63</xdr:col>
                <xdr:colOff>104775</xdr:colOff>
                <xdr:row>7</xdr:row>
                <xdr:rowOff>38100</xdr:rowOff>
              </from>
              <to>
                <xdr:col>68</xdr:col>
                <xdr:colOff>152400</xdr:colOff>
                <xdr:row>9</xdr:row>
                <xdr:rowOff>57150</xdr:rowOff>
              </to>
            </anchor>
          </controlPr>
        </control>
      </mc:Choice>
      <mc:Fallback>
        <control shapeId="61443" r:id="rId8" name="btnVoltar"/>
      </mc:Fallback>
    </mc:AlternateContent>
    <mc:AlternateContent xmlns:mc="http://schemas.openxmlformats.org/markup-compatibility/2006">
      <mc:Choice Requires="x14">
        <control shapeId="61444" r:id="rId10" name="btnImprimir">
          <controlPr defaultSize="0" print="0" autoLine="0" r:id="rId11">
            <anchor moveWithCells="1">
              <from>
                <xdr:col>68</xdr:col>
                <xdr:colOff>333375</xdr:colOff>
                <xdr:row>7</xdr:row>
                <xdr:rowOff>38100</xdr:rowOff>
              </from>
              <to>
                <xdr:col>70</xdr:col>
                <xdr:colOff>228600</xdr:colOff>
                <xdr:row>9</xdr:row>
                <xdr:rowOff>57150</xdr:rowOff>
              </to>
            </anchor>
          </controlPr>
        </control>
      </mc:Choice>
      <mc:Fallback>
        <control shapeId="61444" r:id="rId10" name="btnImprimir"/>
      </mc:Fallback>
    </mc:AlternateContent>
    <mc:AlternateContent xmlns:mc="http://schemas.openxmlformats.org/markup-compatibility/2006">
      <mc:Choice Requires="x14">
        <control shapeId="61445" r:id="rId12" name="cBoxPosicao">
          <controlPr defaultSize="0" autoLine="0" r:id="rId13">
            <anchor moveWithCells="1">
              <from>
                <xdr:col>68</xdr:col>
                <xdr:colOff>323850</xdr:colOff>
                <xdr:row>10</xdr:row>
                <xdr:rowOff>9525</xdr:rowOff>
              </from>
              <to>
                <xdr:col>70</xdr:col>
                <xdr:colOff>228600</xdr:colOff>
                <xdr:row>11</xdr:row>
                <xdr:rowOff>76200</xdr:rowOff>
              </to>
            </anchor>
          </controlPr>
        </control>
      </mc:Choice>
      <mc:Fallback>
        <control shapeId="61445" r:id="rId12" name="cBoxPosicao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A884-EAA8-4153-8AFD-611AD66D52ED}">
  <sheetPr codeName="Plan10">
    <pageSetUpPr fitToPage="1"/>
  </sheetPr>
  <dimension ref="A1:BQ108"/>
  <sheetViews>
    <sheetView showGridLines="0" showRowColHeaders="0" zoomScaleSheetLayoutView="80" workbookViewId="0">
      <selection activeCell="H5" sqref="H5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69" ht="19.5" x14ac:dyDescent="0.25">
      <c r="C1" s="10" t="s">
        <v>103</v>
      </c>
      <c r="D1" s="11"/>
      <c r="E1" s="11"/>
      <c r="F1" s="11"/>
      <c r="G1" s="11"/>
      <c r="H1" s="11"/>
      <c r="I1" s="11"/>
      <c r="J1" s="11"/>
    </row>
    <row r="2" spans="1:69" ht="12" customHeight="1" x14ac:dyDescent="0.2">
      <c r="C2" s="15" t="s">
        <v>209</v>
      </c>
      <c r="D2" s="14"/>
      <c r="E2" s="14"/>
      <c r="F2" s="14"/>
      <c r="G2" s="14"/>
      <c r="H2" s="14"/>
      <c r="I2" s="14"/>
      <c r="J2" s="14"/>
      <c r="O2" s="12" t="str">
        <f>IF(CelSexoDec_1="F","a","o")</f>
        <v>o</v>
      </c>
      <c r="Q2" s="12" t="str">
        <f>BQ2</f>
        <v>F</v>
      </c>
      <c r="BQ2" s="9" t="s">
        <v>74</v>
      </c>
    </row>
    <row r="3" spans="1:69" x14ac:dyDescent="0.2">
      <c r="C3" s="8" t="s">
        <v>208</v>
      </c>
      <c r="D3" s="16"/>
      <c r="E3" s="16"/>
      <c r="F3" s="16"/>
      <c r="G3" s="16"/>
      <c r="H3" s="16"/>
      <c r="I3" s="16"/>
      <c r="J3" s="16"/>
      <c r="O3" s="12" t="str">
        <f>IF(CelSexoDec_1="F","aluna","aluno")</f>
        <v>aluno</v>
      </c>
    </row>
    <row r="5" spans="1:69" ht="18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69" ht="26.25" x14ac:dyDescent="0.4">
      <c r="A7" s="271" t="s">
        <v>94</v>
      </c>
      <c r="B7" s="271"/>
      <c r="C7" s="271"/>
      <c r="D7" s="271"/>
      <c r="E7" s="271"/>
      <c r="F7" s="271"/>
      <c r="G7" s="271"/>
      <c r="H7" s="271"/>
      <c r="I7" s="271"/>
      <c r="J7" s="271"/>
    </row>
    <row r="9" spans="1:69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F9" s="19"/>
      <c r="G9" s="19"/>
      <c r="H9" s="20"/>
      <c r="I9" s="272">
        <v>0</v>
      </c>
      <c r="J9" s="272"/>
    </row>
    <row r="10" spans="1:69" ht="20.100000000000001" customHeight="1" x14ac:dyDescent="0.3">
      <c r="B10" s="20"/>
      <c r="H10" s="20"/>
    </row>
    <row r="11" spans="1:69" ht="20.100000000000001" customHeight="1" x14ac:dyDescent="0.3">
      <c r="A11" s="20" t="s">
        <v>95</v>
      </c>
      <c r="B11" s="273"/>
      <c r="C11" s="273"/>
      <c r="D11" s="273"/>
      <c r="E11" s="273"/>
      <c r="F11" s="273"/>
      <c r="G11" s="273"/>
      <c r="H11" s="273"/>
      <c r="I11" s="273"/>
      <c r="J11" s="273"/>
    </row>
    <row r="12" spans="1:69" ht="20.100000000000001" customHeight="1" x14ac:dyDescent="0.3">
      <c r="A12" s="20"/>
    </row>
    <row r="13" spans="1:69" ht="20.100000000000001" customHeight="1" x14ac:dyDescent="0.3">
      <c r="A13" s="18" t="str">
        <f>"Filh"&amp;O2&amp;" de:"</f>
        <v>Filho de:</v>
      </c>
      <c r="B13" s="273"/>
      <c r="C13" s="273"/>
      <c r="D13" s="273"/>
      <c r="E13" s="273"/>
      <c r="F13" s="273"/>
      <c r="G13" s="273"/>
      <c r="H13" s="273"/>
      <c r="I13" s="273"/>
      <c r="J13" s="273"/>
    </row>
    <row r="14" spans="1:69" ht="20.100000000000001" customHeight="1" x14ac:dyDescent="0.2"/>
    <row r="15" spans="1:69" ht="20.100000000000001" customHeight="1" x14ac:dyDescent="0.3">
      <c r="A15" s="20" t="s">
        <v>96</v>
      </c>
      <c r="B15" s="273"/>
      <c r="C15" s="273"/>
      <c r="D15" s="273"/>
      <c r="E15" s="273"/>
      <c r="F15" s="273"/>
      <c r="G15" s="273"/>
      <c r="H15" s="273"/>
      <c r="I15" s="273"/>
      <c r="J15" s="273"/>
    </row>
    <row r="16" spans="1:69" ht="20.100000000000001" customHeight="1" x14ac:dyDescent="0.2"/>
    <row r="17" spans="1:10" ht="20.100000000000001" customHeight="1" x14ac:dyDescent="0.3">
      <c r="A17" s="270" t="str">
        <f>"esta matriculad"&amp;O2&amp;" neste estabelecimento de ensino na modalidade"</f>
        <v>esta matriculado neste estabelecimento de ensino na modalidade</v>
      </c>
      <c r="B17" s="270"/>
      <c r="C17" s="270"/>
      <c r="D17" s="270"/>
      <c r="E17" s="270"/>
      <c r="F17" s="270"/>
      <c r="G17" s="270"/>
      <c r="H17" s="270"/>
      <c r="I17" s="270"/>
      <c r="J17" s="270"/>
    </row>
    <row r="18" spans="1:10" ht="20.100000000000001" customHeight="1" x14ac:dyDescent="0.2"/>
    <row r="19" spans="1:10" ht="20.100000000000001" customHeight="1" x14ac:dyDescent="0.3">
      <c r="A19" s="265"/>
      <c r="B19" s="265"/>
      <c r="C19" s="265"/>
      <c r="D19" s="265"/>
      <c r="E19" s="265"/>
      <c r="F19" s="265"/>
      <c r="G19" s="265"/>
    </row>
    <row r="20" spans="1:10" ht="20.100000000000001" customHeight="1" x14ac:dyDescent="0.2"/>
    <row r="21" spans="1:10" ht="20.25" x14ac:dyDescent="0.3">
      <c r="A21" s="21"/>
      <c r="C21" s="19"/>
      <c r="D21" s="19"/>
      <c r="E21" s="19"/>
      <c r="F21" s="19"/>
      <c r="G21" s="19"/>
      <c r="H21" s="19"/>
      <c r="I21" s="19"/>
      <c r="J21" s="19"/>
    </row>
    <row r="22" spans="1:10" ht="24" customHeight="1" x14ac:dyDescent="0.3">
      <c r="B22" s="20" t="s">
        <v>97</v>
      </c>
    </row>
    <row r="24" spans="1:10" x14ac:dyDescent="0.2">
      <c r="A24" s="22"/>
    </row>
    <row r="25" spans="1:10" ht="19.5" x14ac:dyDescent="0.3">
      <c r="J25" s="23"/>
    </row>
    <row r="26" spans="1:10" ht="19.5" x14ac:dyDescent="0.3">
      <c r="J26" s="23"/>
    </row>
    <row r="27" spans="1:10" ht="19.5" x14ac:dyDescent="0.3">
      <c r="J27" s="23"/>
    </row>
    <row r="28" spans="1:10" ht="19.5" x14ac:dyDescent="0.3">
      <c r="D28" s="266"/>
      <c r="E28" s="266"/>
      <c r="F28" s="266"/>
      <c r="G28" s="266"/>
      <c r="J28" s="23"/>
    </row>
    <row r="29" spans="1:10" ht="19.5" x14ac:dyDescent="0.3">
      <c r="D29" s="267" t="s">
        <v>88</v>
      </c>
      <c r="E29" s="267"/>
      <c r="F29" s="267"/>
      <c r="G29" s="267"/>
    </row>
    <row r="31" spans="1:10" x14ac:dyDescent="0.2">
      <c r="A31" s="4"/>
      <c r="B31" s="4"/>
      <c r="C31" s="4"/>
      <c r="D31" s="4"/>
    </row>
    <row r="32" spans="1:10" ht="19.5" x14ac:dyDescent="0.3">
      <c r="A32" s="268"/>
      <c r="B32" s="268"/>
      <c r="C32" s="268"/>
      <c r="D32" s="268"/>
      <c r="E32" s="269">
        <v>45213</v>
      </c>
      <c r="F32" s="269"/>
      <c r="G32" s="269"/>
      <c r="H32" s="269"/>
      <c r="I32" s="269"/>
      <c r="J32" s="269"/>
    </row>
    <row r="108" spans="12:12" x14ac:dyDescent="0.2">
      <c r="L108" s="24"/>
    </row>
  </sheetData>
  <sheetProtection selectLockedCells="1" selectUnlockedCells="1"/>
  <mergeCells count="11">
    <mergeCell ref="A17:J17"/>
    <mergeCell ref="A7:J7"/>
    <mergeCell ref="I9:J9"/>
    <mergeCell ref="B11:J11"/>
    <mergeCell ref="B13:J13"/>
    <mergeCell ref="B15:J15"/>
    <mergeCell ref="A19:G19"/>
    <mergeCell ref="D28:G28"/>
    <mergeCell ref="D29:G29"/>
    <mergeCell ref="A32:D32"/>
    <mergeCell ref="E32:J32"/>
  </mergeCells>
  <conditionalFormatting sqref="I9:J9">
    <cfRule type="expression" dxfId="35" priority="1" stopIfTrue="1">
      <formula>ISERROR(I9)</formula>
    </cfRule>
  </conditionalFormatting>
  <conditionalFormatting sqref="B11:J11">
    <cfRule type="cellIs" dxfId="34" priority="2" stopIfTrue="1" operator="equal">
      <formula>0</formula>
    </cfRule>
  </conditionalFormatting>
  <conditionalFormatting sqref="F9:G9">
    <cfRule type="cellIs" dxfId="33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8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ImageAss">
          <controlPr defaultSize="0" autoLine="0" r:id="rId5">
            <anchor moveWithCells="1">
              <from>
                <xdr:col>3</xdr:col>
                <xdr:colOff>28575</xdr:colOff>
                <xdr:row>26</xdr:row>
                <xdr:rowOff>114300</xdr:rowOff>
              </from>
              <to>
                <xdr:col>6</xdr:col>
                <xdr:colOff>571500</xdr:colOff>
                <xdr:row>27</xdr:row>
                <xdr:rowOff>219075</xdr:rowOff>
              </to>
            </anchor>
          </controlPr>
        </control>
      </mc:Choice>
      <mc:Fallback>
        <control shapeId="6145" r:id="rId4" name="ImageAss"/>
      </mc:Fallback>
    </mc:AlternateContent>
    <mc:AlternateContent xmlns:mc="http://schemas.openxmlformats.org/markup-compatibility/2006">
      <mc:Choice Requires="x14">
        <control shapeId="6148" r:id="rId6" name="btnVoltar">
          <controlPr defaultSize="0" print="0" autoLine="0" r:id="rId7">
            <anchor moveWithCells="1">
              <from>
                <xdr:col>10</xdr:col>
                <xdr:colOff>238125</xdr:colOff>
                <xdr:row>0</xdr:row>
                <xdr:rowOff>142875</xdr:rowOff>
              </from>
              <to>
                <xdr:col>12</xdr:col>
                <xdr:colOff>133350</xdr:colOff>
                <xdr:row>2</xdr:row>
                <xdr:rowOff>85725</xdr:rowOff>
              </to>
            </anchor>
          </controlPr>
        </control>
      </mc:Choice>
      <mc:Fallback>
        <control shapeId="6148" r:id="rId6" name="btnVoltar"/>
      </mc:Fallback>
    </mc:AlternateContent>
    <mc:AlternateContent xmlns:mc="http://schemas.openxmlformats.org/markup-compatibility/2006">
      <mc:Choice Requires="x14">
        <control shapeId="6149" r:id="rId8" name="btnImprimir">
          <controlPr defaultSize="0" print="0" autoLine="0" r:id="rId9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14</xdr:col>
                <xdr:colOff>209550</xdr:colOff>
                <xdr:row>2</xdr:row>
                <xdr:rowOff>85725</xdr:rowOff>
              </to>
            </anchor>
          </controlPr>
        </control>
      </mc:Choice>
      <mc:Fallback>
        <control shapeId="6149" r:id="rId8" name="btnImprimir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F5A2-D0FB-48B7-B373-5059D1DB1CD2}">
  <sheetPr codeName="Plan11">
    <pageSetUpPr fitToPage="1"/>
  </sheetPr>
  <dimension ref="A1:U113"/>
  <sheetViews>
    <sheetView showGridLines="0" showRowColHeaders="0" zoomScaleNormal="100" zoomScaleSheetLayoutView="80" workbookViewId="0">
      <selection activeCell="K9" sqref="K9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15" ht="19.5" x14ac:dyDescent="0.25">
      <c r="C1" s="10" t="s">
        <v>75</v>
      </c>
      <c r="D1" s="11"/>
      <c r="E1" s="11"/>
      <c r="F1" s="11"/>
      <c r="G1" s="11"/>
      <c r="H1" s="11"/>
      <c r="I1" s="11"/>
      <c r="J1" s="11"/>
      <c r="O1" s="30" t="s">
        <v>93</v>
      </c>
    </row>
    <row r="2" spans="1:15" ht="12" customHeight="1" x14ac:dyDescent="0.2">
      <c r="C2" s="15" t="s">
        <v>209</v>
      </c>
      <c r="D2" s="14"/>
      <c r="E2" s="14"/>
      <c r="F2" s="14"/>
      <c r="G2" s="14"/>
      <c r="H2" s="14"/>
      <c r="I2" s="14"/>
      <c r="J2" s="14"/>
      <c r="O2" s="12" t="str">
        <f>IF(CelSexoDec_2="F","a","o")</f>
        <v>o</v>
      </c>
    </row>
    <row r="3" spans="1:15" x14ac:dyDescent="0.2">
      <c r="C3" s="8" t="s">
        <v>208</v>
      </c>
      <c r="D3" s="16"/>
      <c r="E3" s="16"/>
      <c r="F3" s="16"/>
      <c r="G3" s="16"/>
      <c r="H3" s="16"/>
      <c r="I3" s="16"/>
      <c r="J3" s="16"/>
      <c r="O3" s="12" t="str">
        <f>IF(CelSexoDec_2="F","aluna","aluno")</f>
        <v>aluno</v>
      </c>
    </row>
    <row r="5" spans="1:15" ht="16.5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15" ht="26.25" x14ac:dyDescent="0.4">
      <c r="A7" s="271" t="s">
        <v>94</v>
      </c>
      <c r="B7" s="271"/>
      <c r="C7" s="274"/>
      <c r="D7" s="271"/>
      <c r="E7" s="271"/>
      <c r="F7" s="271"/>
      <c r="G7" s="271"/>
      <c r="H7" s="271"/>
      <c r="I7" s="274"/>
      <c r="J7" s="271"/>
    </row>
    <row r="9" spans="1:15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C9" s="110"/>
      <c r="F9" s="19"/>
      <c r="G9" s="19"/>
      <c r="H9" s="20"/>
      <c r="I9" s="275">
        <v>2</v>
      </c>
      <c r="J9" s="272"/>
    </row>
    <row r="10" spans="1:15" ht="20.100000000000001" customHeight="1" x14ac:dyDescent="0.3">
      <c r="B10" s="20"/>
      <c r="C10" s="110"/>
      <c r="H10" s="20"/>
      <c r="I10" s="110"/>
    </row>
    <row r="11" spans="1:15" ht="20.100000000000001" customHeight="1" x14ac:dyDescent="0.3">
      <c r="A11" s="20" t="s">
        <v>95</v>
      </c>
      <c r="B11" s="273" t="s">
        <v>104</v>
      </c>
      <c r="C11" s="276"/>
      <c r="D11" s="273"/>
      <c r="E11" s="273"/>
      <c r="F11" s="273"/>
      <c r="G11" s="273"/>
      <c r="H11" s="273"/>
      <c r="I11" s="276"/>
      <c r="J11" s="273"/>
    </row>
    <row r="12" spans="1:15" ht="20.100000000000001" customHeight="1" x14ac:dyDescent="0.3">
      <c r="A12" s="20"/>
    </row>
    <row r="13" spans="1:15" ht="20.100000000000001" customHeight="1" x14ac:dyDescent="0.3">
      <c r="A13" s="18" t="str">
        <f>"Filh"&amp;O2&amp;" de:"</f>
        <v>Filho de:</v>
      </c>
      <c r="B13" s="273" t="s">
        <v>211</v>
      </c>
      <c r="C13" s="273"/>
      <c r="D13" s="273"/>
      <c r="E13" s="273"/>
      <c r="F13" s="273"/>
      <c r="G13" s="273"/>
      <c r="H13" s="273"/>
      <c r="I13" s="273"/>
      <c r="J13" s="273"/>
    </row>
    <row r="14" spans="1:15" ht="20.100000000000001" customHeight="1" x14ac:dyDescent="0.2"/>
    <row r="15" spans="1:15" ht="20.100000000000001" customHeight="1" x14ac:dyDescent="0.3">
      <c r="A15" s="20" t="s">
        <v>96</v>
      </c>
      <c r="B15" s="273" t="s">
        <v>212</v>
      </c>
      <c r="C15" s="273"/>
      <c r="D15" s="273"/>
      <c r="E15" s="273"/>
      <c r="F15" s="273"/>
      <c r="G15" s="273"/>
      <c r="H15" s="273"/>
      <c r="I15" s="273"/>
      <c r="J15" s="273"/>
    </row>
    <row r="16" spans="1:15" ht="20.100000000000001" customHeight="1" x14ac:dyDescent="0.2"/>
    <row r="17" spans="1:15" ht="20.100000000000001" customHeight="1" x14ac:dyDescent="0.3">
      <c r="A17" s="20" t="s">
        <v>98</v>
      </c>
      <c r="D17" s="272" t="s">
        <v>117</v>
      </c>
      <c r="E17" s="272"/>
      <c r="F17" s="272"/>
      <c r="G17" s="272"/>
      <c r="H17" s="272"/>
      <c r="I17" s="270" t="s">
        <v>99</v>
      </c>
      <c r="J17" s="270"/>
    </row>
    <row r="18" spans="1:15" ht="20.100000000000001" customHeight="1" x14ac:dyDescent="0.2"/>
    <row r="19" spans="1:15" ht="20.100000000000001" customHeight="1" x14ac:dyDescent="0.3">
      <c r="A19" s="20" t="s">
        <v>100</v>
      </c>
      <c r="B19" s="29">
        <v>2023</v>
      </c>
      <c r="C19" s="268" t="str">
        <f>"e pela média obtida foi considerad"&amp;O2</f>
        <v>e pela média obtida foi considerado</v>
      </c>
      <c r="D19" s="268"/>
      <c r="E19" s="268"/>
      <c r="F19" s="268"/>
      <c r="G19" s="268"/>
      <c r="H19" s="272" t="s">
        <v>22</v>
      </c>
      <c r="I19" s="272"/>
      <c r="J19" s="272"/>
    </row>
    <row r="20" spans="1:15" ht="20.100000000000001" customHeight="1" x14ac:dyDescent="0.2"/>
    <row r="21" spans="1:15" ht="20.100000000000001" customHeight="1" x14ac:dyDescent="0.3">
      <c r="A21" s="270" t="s">
        <v>101</v>
      </c>
      <c r="B21" s="270"/>
      <c r="C21" s="270"/>
      <c r="D21" s="270"/>
      <c r="E21" s="270"/>
      <c r="F21" s="270"/>
      <c r="G21" s="270"/>
      <c r="H21" s="270"/>
      <c r="I21" s="270"/>
      <c r="J21" s="270"/>
    </row>
    <row r="22" spans="1:15" ht="20.100000000000001" customHeight="1" x14ac:dyDescent="0.2"/>
    <row r="23" spans="1:15" s="20" customFormat="1" ht="20.100000000000001" customHeight="1" x14ac:dyDescent="0.3">
      <c r="A23" s="20" t="s">
        <v>102</v>
      </c>
      <c r="O23" s="25"/>
    </row>
    <row r="24" spans="1:15" s="20" customFormat="1" ht="19.5" x14ac:dyDescent="0.3">
      <c r="O24" s="25"/>
    </row>
    <row r="25" spans="1:15" s="20" customFormat="1" ht="19.5" x14ac:dyDescent="0.3">
      <c r="O25" s="25"/>
    </row>
    <row r="26" spans="1:15" ht="24" customHeight="1" x14ac:dyDescent="0.3">
      <c r="B26" s="20" t="s">
        <v>97</v>
      </c>
    </row>
    <row r="28" spans="1:15" ht="29.25" customHeight="1" x14ac:dyDescent="0.2"/>
    <row r="29" spans="1:15" x14ac:dyDescent="0.2">
      <c r="A29" s="22"/>
    </row>
    <row r="30" spans="1:15" ht="19.5" x14ac:dyDescent="0.3">
      <c r="J30" s="23"/>
    </row>
    <row r="31" spans="1:15" ht="19.5" x14ac:dyDescent="0.3">
      <c r="J31" s="23"/>
    </row>
    <row r="32" spans="1:15" ht="19.5" x14ac:dyDescent="0.3">
      <c r="J32" s="23"/>
    </row>
    <row r="33" spans="1:10" ht="19.5" x14ac:dyDescent="0.3">
      <c r="D33" s="266"/>
      <c r="E33" s="266"/>
      <c r="F33" s="266"/>
      <c r="G33" s="266"/>
      <c r="J33" s="23"/>
    </row>
    <row r="34" spans="1:10" ht="19.5" x14ac:dyDescent="0.3">
      <c r="D34" s="267" t="s">
        <v>88</v>
      </c>
      <c r="E34" s="267"/>
      <c r="F34" s="267"/>
      <c r="G34" s="267"/>
    </row>
    <row r="36" spans="1:10" x14ac:dyDescent="0.2">
      <c r="A36" s="4"/>
      <c r="B36" s="4"/>
      <c r="C36" s="4"/>
      <c r="D36" s="4"/>
    </row>
    <row r="37" spans="1:10" ht="19.5" x14ac:dyDescent="0.3">
      <c r="A37" s="268"/>
      <c r="B37" s="268"/>
      <c r="C37" s="268"/>
      <c r="D37" s="268"/>
      <c r="E37" s="269">
        <v>45195</v>
      </c>
      <c r="F37" s="269"/>
      <c r="G37" s="269"/>
      <c r="H37" s="269"/>
      <c r="I37" s="269"/>
      <c r="J37" s="269"/>
    </row>
    <row r="113" spans="12:12" x14ac:dyDescent="0.2">
      <c r="L113" s="24"/>
    </row>
  </sheetData>
  <sheetProtection selectLockedCells="1" selectUnlockedCells="1"/>
  <mergeCells count="14">
    <mergeCell ref="A37:D37"/>
    <mergeCell ref="E37:J37"/>
    <mergeCell ref="A7:J7"/>
    <mergeCell ref="I9:J9"/>
    <mergeCell ref="B11:J11"/>
    <mergeCell ref="B13:J13"/>
    <mergeCell ref="B15:J15"/>
    <mergeCell ref="D17:H17"/>
    <mergeCell ref="I17:J17"/>
    <mergeCell ref="C19:G19"/>
    <mergeCell ref="H19:J19"/>
    <mergeCell ref="A21:J21"/>
    <mergeCell ref="D33:G33"/>
    <mergeCell ref="D34:G34"/>
  </mergeCells>
  <conditionalFormatting sqref="I9:J9">
    <cfRule type="expression" dxfId="32" priority="1" stopIfTrue="1">
      <formula>ISERROR(I9)</formula>
    </cfRule>
  </conditionalFormatting>
  <conditionalFormatting sqref="B11:J11">
    <cfRule type="cellIs" dxfId="31" priority="2" stopIfTrue="1" operator="equal">
      <formula>0</formula>
    </cfRule>
  </conditionalFormatting>
  <conditionalFormatting sqref="F9:G9">
    <cfRule type="cellIs" dxfId="30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ImageAss">
          <controlPr defaultSize="0" autoLine="0" r:id="rId5">
            <anchor moveWithCells="1">
              <from>
                <xdr:col>3</xdr:col>
                <xdr:colOff>28575</xdr:colOff>
                <xdr:row>31</xdr:row>
                <xdr:rowOff>85725</xdr:rowOff>
              </from>
              <to>
                <xdr:col>6</xdr:col>
                <xdr:colOff>571500</xdr:colOff>
                <xdr:row>32</xdr:row>
                <xdr:rowOff>190500</xdr:rowOff>
              </to>
            </anchor>
          </controlPr>
        </control>
      </mc:Choice>
      <mc:Fallback>
        <control shapeId="7169" r:id="rId4" name="ImageAss"/>
      </mc:Fallback>
    </mc:AlternateContent>
    <mc:AlternateContent xmlns:mc="http://schemas.openxmlformats.org/markup-compatibility/2006">
      <mc:Choice Requires="x14">
        <control shapeId="7170" r:id="rId6" name="btnVoltar">
          <controlPr defaultSize="0" print="0" autoLine="0" r:id="rId7">
            <anchor moveWithCells="1">
              <from>
                <xdr:col>10</xdr:col>
                <xdr:colOff>314325</xdr:colOff>
                <xdr:row>0</xdr:row>
                <xdr:rowOff>161925</xdr:rowOff>
              </from>
              <to>
                <xdr:col>12</xdr:col>
                <xdr:colOff>209550</xdr:colOff>
                <xdr:row>2</xdr:row>
                <xdr:rowOff>104775</xdr:rowOff>
              </to>
            </anchor>
          </controlPr>
        </control>
      </mc:Choice>
      <mc:Fallback>
        <control shapeId="7170" r:id="rId6" name="btnVoltar"/>
      </mc:Fallback>
    </mc:AlternateContent>
    <mc:AlternateContent xmlns:mc="http://schemas.openxmlformats.org/markup-compatibility/2006">
      <mc:Choice Requires="x14">
        <control shapeId="7171" r:id="rId8" name="btnImprimir">
          <controlPr defaultSize="0" print="0" autoLine="0" r:id="rId9">
            <anchor moveWithCells="1">
              <from>
                <xdr:col>12</xdr:col>
                <xdr:colOff>390525</xdr:colOff>
                <xdr:row>0</xdr:row>
                <xdr:rowOff>161925</xdr:rowOff>
              </from>
              <to>
                <xdr:col>14</xdr:col>
                <xdr:colOff>285750</xdr:colOff>
                <xdr:row>2</xdr:row>
                <xdr:rowOff>104775</xdr:rowOff>
              </to>
            </anchor>
          </controlPr>
        </control>
      </mc:Choice>
      <mc:Fallback>
        <control shapeId="7171" r:id="rId8" name="btnImprimi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AC27-3127-4B01-B563-B3ADA305B992}">
  <sheetPr codeName="Plan1">
    <pageSetUpPr fitToPage="1"/>
  </sheetPr>
  <dimension ref="A1:J67"/>
  <sheetViews>
    <sheetView showGridLines="0" showRowColHeaders="0" workbookViewId="0">
      <selection activeCell="M9" sqref="M9"/>
    </sheetView>
  </sheetViews>
  <sheetFormatPr defaultColWidth="9.140625" defaultRowHeight="15" x14ac:dyDescent="0.25"/>
  <cols>
    <col min="1" max="1" width="34.28515625" style="31" customWidth="1"/>
    <col min="2" max="7" width="8.5703125" style="31" customWidth="1"/>
    <col min="8" max="8" width="23.140625" style="31" customWidth="1"/>
    <col min="9" max="9" width="9.140625" style="31"/>
    <col min="10" max="10" width="0" style="31" hidden="1" customWidth="1"/>
    <col min="11" max="16384" width="9.140625" style="31"/>
  </cols>
  <sheetData>
    <row r="1" spans="1:10" ht="19.5" x14ac:dyDescent="0.25">
      <c r="A1" s="277" t="s">
        <v>75</v>
      </c>
      <c r="B1" s="277"/>
      <c r="C1" s="277"/>
      <c r="D1" s="277"/>
      <c r="E1" s="277"/>
      <c r="F1" s="277"/>
      <c r="G1" s="277"/>
      <c r="H1" s="277"/>
      <c r="J1" s="32" t="s">
        <v>93</v>
      </c>
    </row>
    <row r="2" spans="1:10" ht="15" customHeight="1" x14ac:dyDescent="0.25">
      <c r="A2" s="242" t="s">
        <v>209</v>
      </c>
      <c r="B2" s="242"/>
      <c r="C2" s="242"/>
      <c r="D2" s="242"/>
      <c r="E2" s="242"/>
      <c r="F2" s="242"/>
      <c r="G2" s="242"/>
      <c r="H2" s="242"/>
      <c r="J2" s="32" t="str">
        <f>IF(CelSexoBol="F","a","o")</f>
        <v>o</v>
      </c>
    </row>
    <row r="3" spans="1:10" ht="15" customHeight="1" x14ac:dyDescent="0.25">
      <c r="A3" s="242" t="s">
        <v>208</v>
      </c>
      <c r="B3" s="242"/>
      <c r="C3" s="242"/>
      <c r="D3" s="242"/>
      <c r="E3" s="242"/>
      <c r="F3" s="242"/>
      <c r="G3" s="242"/>
      <c r="H3" s="242"/>
      <c r="J3" s="32" t="str">
        <f>IF(CelSexoBol="F","Aluna","Aluno")</f>
        <v>Aluno</v>
      </c>
    </row>
    <row r="4" spans="1:10" ht="25.5" customHeight="1" x14ac:dyDescent="0.25">
      <c r="A4" s="278" t="str">
        <f>"Boletim Escolar "&amp;CelAnoLBol</f>
        <v>Boletim Escolar 2023</v>
      </c>
      <c r="B4" s="278"/>
      <c r="C4" s="278"/>
      <c r="D4" s="278"/>
      <c r="E4" s="278"/>
      <c r="F4" s="278"/>
      <c r="G4" s="278"/>
      <c r="H4" s="278"/>
      <c r="J4" s="34" t="s">
        <v>127</v>
      </c>
    </row>
    <row r="5" spans="1:10" ht="15.75" x14ac:dyDescent="0.25">
      <c r="A5" s="53" t="str">
        <f>J3&amp;":"</f>
        <v>Aluno:</v>
      </c>
      <c r="B5" s="280" t="s">
        <v>104</v>
      </c>
      <c r="C5" s="280"/>
      <c r="D5" s="280"/>
      <c r="E5" s="280"/>
      <c r="F5" s="280"/>
      <c r="G5" s="280"/>
      <c r="H5" s="35"/>
    </row>
    <row r="6" spans="1:10" ht="19.5" customHeight="1" x14ac:dyDescent="0.25">
      <c r="A6" s="53" t="s">
        <v>118</v>
      </c>
      <c r="B6" s="281" t="s">
        <v>106</v>
      </c>
      <c r="C6" s="281"/>
      <c r="D6" s="281"/>
      <c r="E6" s="281"/>
      <c r="F6" s="53" t="s">
        <v>82</v>
      </c>
      <c r="G6" s="37">
        <v>2</v>
      </c>
      <c r="H6" s="33"/>
    </row>
    <row r="7" spans="1:10" ht="4.5" customHeight="1" x14ac:dyDescent="0.25">
      <c r="A7" s="282"/>
      <c r="B7" s="282"/>
      <c r="C7" s="282"/>
      <c r="D7" s="282"/>
      <c r="E7" s="282"/>
      <c r="F7" s="282"/>
      <c r="G7" s="282"/>
      <c r="H7" s="282"/>
    </row>
    <row r="8" spans="1:10" ht="16.5" customHeight="1" x14ac:dyDescent="0.25">
      <c r="A8" s="38" t="s">
        <v>119</v>
      </c>
      <c r="B8" s="39" t="s">
        <v>120</v>
      </c>
      <c r="C8" s="39" t="s">
        <v>121</v>
      </c>
      <c r="D8" s="39" t="s">
        <v>122</v>
      </c>
      <c r="E8" s="39" t="s">
        <v>123</v>
      </c>
      <c r="F8" s="39" t="s">
        <v>124</v>
      </c>
      <c r="G8" s="39" t="s">
        <v>125</v>
      </c>
      <c r="H8" s="40" t="s">
        <v>126</v>
      </c>
    </row>
    <row r="9" spans="1:10" ht="20.100000000000001" customHeight="1" x14ac:dyDescent="0.25">
      <c r="A9" s="41" t="s">
        <v>8</v>
      </c>
      <c r="B9" s="42">
        <v>10</v>
      </c>
      <c r="C9" s="42"/>
      <c r="D9" s="42"/>
      <c r="E9" s="42"/>
      <c r="F9" s="42"/>
      <c r="G9" s="43">
        <v>10</v>
      </c>
      <c r="H9" s="43" t="s">
        <v>128</v>
      </c>
    </row>
    <row r="10" spans="1:10" ht="20.100000000000001" customHeight="1" x14ac:dyDescent="0.25">
      <c r="A10" s="41"/>
      <c r="B10" s="42"/>
      <c r="C10" s="42"/>
      <c r="D10" s="42"/>
      <c r="E10" s="42"/>
      <c r="F10" s="42"/>
      <c r="G10" s="42"/>
      <c r="H10" s="43"/>
    </row>
    <row r="11" spans="1:10" ht="20.100000000000001" customHeight="1" x14ac:dyDescent="0.25">
      <c r="A11" s="41"/>
      <c r="B11" s="42"/>
      <c r="C11" s="42"/>
      <c r="D11" s="42"/>
      <c r="E11" s="42"/>
      <c r="F11" s="42"/>
      <c r="G11" s="42"/>
      <c r="H11" s="43"/>
    </row>
    <row r="12" spans="1:10" ht="20.100000000000001" customHeight="1" x14ac:dyDescent="0.25">
      <c r="A12" s="41"/>
      <c r="B12" s="42"/>
      <c r="C12" s="42"/>
      <c r="D12" s="42"/>
      <c r="E12" s="42"/>
      <c r="F12" s="42"/>
      <c r="G12" s="42"/>
      <c r="H12" s="43"/>
    </row>
    <row r="13" spans="1:10" ht="20.100000000000001" customHeight="1" x14ac:dyDescent="0.25">
      <c r="A13" s="41"/>
      <c r="B13" s="42"/>
      <c r="C13" s="42"/>
      <c r="D13" s="42"/>
      <c r="E13" s="42"/>
      <c r="F13" s="42"/>
      <c r="G13" s="42"/>
      <c r="H13" s="43"/>
    </row>
    <row r="14" spans="1:10" ht="20.100000000000001" customHeight="1" x14ac:dyDescent="0.25">
      <c r="A14" s="41"/>
      <c r="B14" s="42"/>
      <c r="C14" s="42"/>
      <c r="D14" s="42"/>
      <c r="E14" s="42"/>
      <c r="F14" s="42"/>
      <c r="G14" s="42"/>
      <c r="H14" s="43"/>
    </row>
    <row r="15" spans="1:10" ht="20.100000000000001" customHeight="1" x14ac:dyDescent="0.25">
      <c r="A15" s="41"/>
      <c r="B15" s="42"/>
      <c r="C15" s="42"/>
      <c r="D15" s="42"/>
      <c r="E15" s="42"/>
      <c r="F15" s="42"/>
      <c r="G15" s="42"/>
      <c r="H15" s="43"/>
    </row>
    <row r="16" spans="1:10" ht="20.100000000000001" customHeight="1" x14ac:dyDescent="0.25">
      <c r="A16" s="41"/>
      <c r="B16" s="42"/>
      <c r="C16" s="42"/>
      <c r="D16" s="42"/>
      <c r="E16" s="42"/>
      <c r="F16" s="42"/>
      <c r="G16" s="42"/>
      <c r="H16" s="43"/>
    </row>
    <row r="17" spans="1:8" ht="20.100000000000001" customHeight="1" x14ac:dyDescent="0.25">
      <c r="A17" s="41"/>
      <c r="B17" s="42"/>
      <c r="C17" s="42"/>
      <c r="D17" s="42"/>
      <c r="E17" s="42"/>
      <c r="F17" s="42"/>
      <c r="G17" s="42"/>
      <c r="H17" s="43"/>
    </row>
    <row r="18" spans="1:8" ht="20.100000000000001" customHeight="1" x14ac:dyDescent="0.25">
      <c r="A18" s="41"/>
      <c r="B18" s="42"/>
      <c r="C18" s="42"/>
      <c r="D18" s="42"/>
      <c r="E18" s="42"/>
      <c r="F18" s="42"/>
      <c r="G18" s="42"/>
      <c r="H18" s="43"/>
    </row>
    <row r="19" spans="1:8" ht="20.100000000000001" customHeight="1" x14ac:dyDescent="0.25">
      <c r="A19" s="41"/>
      <c r="B19" s="42"/>
      <c r="C19" s="42"/>
      <c r="D19" s="42"/>
      <c r="E19" s="42"/>
      <c r="F19" s="42"/>
      <c r="G19" s="42"/>
      <c r="H19" s="43"/>
    </row>
    <row r="20" spans="1:8" ht="20.100000000000001" customHeight="1" x14ac:dyDescent="0.25">
      <c r="A20" s="41"/>
      <c r="B20" s="42"/>
      <c r="C20" s="42"/>
      <c r="D20" s="42"/>
      <c r="E20" s="42"/>
      <c r="F20" s="42"/>
      <c r="G20" s="42"/>
      <c r="H20" s="43"/>
    </row>
    <row r="21" spans="1:8" ht="20.100000000000001" customHeight="1" x14ac:dyDescent="0.25">
      <c r="A21" s="41"/>
      <c r="B21" s="42"/>
      <c r="C21" s="42"/>
      <c r="D21" s="42"/>
      <c r="E21" s="42"/>
      <c r="F21" s="42"/>
      <c r="G21" s="42"/>
      <c r="H21" s="43"/>
    </row>
    <row r="22" spans="1:8" ht="20.100000000000001" customHeight="1" x14ac:dyDescent="0.25">
      <c r="A22" s="41"/>
      <c r="B22" s="42"/>
      <c r="C22" s="42"/>
      <c r="D22" s="42"/>
      <c r="E22" s="42"/>
      <c r="F22" s="42"/>
      <c r="G22" s="42"/>
      <c r="H22" s="43"/>
    </row>
    <row r="23" spans="1:8" ht="20.100000000000001" customHeight="1" x14ac:dyDescent="0.25">
      <c r="A23" s="41"/>
      <c r="B23" s="42"/>
      <c r="C23" s="42"/>
      <c r="D23" s="42"/>
      <c r="E23" s="42"/>
      <c r="F23" s="42"/>
      <c r="G23" s="42"/>
      <c r="H23" s="43"/>
    </row>
    <row r="24" spans="1:8" ht="20.100000000000001" customHeight="1" x14ac:dyDescent="0.25">
      <c r="A24" s="41"/>
      <c r="B24" s="42"/>
      <c r="C24" s="42"/>
      <c r="D24" s="42"/>
      <c r="E24" s="42"/>
      <c r="F24" s="42"/>
      <c r="G24" s="42"/>
      <c r="H24" s="43"/>
    </row>
    <row r="25" spans="1:8" ht="20.100000000000001" customHeight="1" x14ac:dyDescent="0.25">
      <c r="A25" s="41"/>
      <c r="B25" s="42"/>
      <c r="C25" s="42"/>
      <c r="D25" s="42"/>
      <c r="E25" s="42"/>
      <c r="F25" s="42"/>
      <c r="G25" s="42"/>
      <c r="H25" s="43"/>
    </row>
    <row r="26" spans="1:8" ht="20.100000000000001" customHeight="1" x14ac:dyDescent="0.25">
      <c r="A26" s="41"/>
      <c r="B26" s="42"/>
      <c r="C26" s="42"/>
      <c r="D26" s="42"/>
      <c r="E26" s="42"/>
      <c r="F26" s="42"/>
      <c r="G26" s="42"/>
      <c r="H26" s="43"/>
    </row>
    <row r="27" spans="1:8" ht="20.100000000000001" customHeight="1" x14ac:dyDescent="0.25">
      <c r="A27" s="44"/>
      <c r="B27" s="45"/>
      <c r="C27" s="45"/>
      <c r="D27" s="45"/>
      <c r="E27" s="45"/>
      <c r="F27" s="45"/>
      <c r="G27" s="45"/>
      <c r="H27" s="46"/>
    </row>
    <row r="28" spans="1:8" ht="20.100000000000001" customHeight="1" x14ac:dyDescent="0.25">
      <c r="A28" s="47"/>
      <c r="B28" s="45"/>
      <c r="C28" s="46"/>
      <c r="D28" s="45"/>
      <c r="E28" s="45"/>
      <c r="F28" s="45"/>
      <c r="G28" s="45"/>
      <c r="H28" s="45"/>
    </row>
    <row r="29" spans="1:8" ht="20.100000000000001" customHeight="1" x14ac:dyDescent="0.25">
      <c r="A29" s="48"/>
      <c r="B29" s="47"/>
      <c r="C29" s="283"/>
      <c r="D29" s="283"/>
      <c r="E29" s="283"/>
      <c r="F29" s="283"/>
      <c r="G29" s="49"/>
      <c r="H29" s="47"/>
    </row>
    <row r="30" spans="1:8" ht="20.100000000000001" customHeight="1" x14ac:dyDescent="0.25">
      <c r="A30" s="47"/>
      <c r="B30" s="47"/>
      <c r="C30" s="283"/>
      <c r="D30" s="283"/>
      <c r="E30" s="283"/>
      <c r="F30" s="283"/>
      <c r="G30" s="49"/>
      <c r="H30" s="47"/>
    </row>
    <row r="31" spans="1:8" ht="20.100000000000001" customHeight="1" x14ac:dyDescent="0.25">
      <c r="A31" s="47"/>
      <c r="B31" s="47"/>
      <c r="C31" s="47"/>
      <c r="D31" s="47"/>
      <c r="E31" s="47"/>
      <c r="F31" s="47"/>
      <c r="G31" s="47"/>
      <c r="H31" s="47"/>
    </row>
    <row r="32" spans="1:8" ht="20.100000000000001" customHeight="1" x14ac:dyDescent="0.25">
      <c r="A32" s="47"/>
      <c r="B32" s="47"/>
      <c r="C32" s="47"/>
      <c r="D32" s="47"/>
      <c r="E32" s="47"/>
      <c r="F32" s="47"/>
      <c r="G32" s="47"/>
      <c r="H32" s="47"/>
    </row>
    <row r="33" spans="1:8" s="4" customFormat="1" ht="20.100000000000001" customHeight="1" x14ac:dyDescent="0.25">
      <c r="A33" s="36"/>
      <c r="B33" s="47"/>
      <c r="C33" s="47"/>
      <c r="D33" s="47"/>
      <c r="E33" s="36"/>
      <c r="F33" s="50"/>
      <c r="G33" s="50"/>
      <c r="H33" s="36"/>
    </row>
    <row r="34" spans="1:8" s="4" customFormat="1" ht="20.100000000000001" customHeight="1" x14ac:dyDescent="0.2">
      <c r="A34" s="36"/>
      <c r="B34" s="36"/>
      <c r="C34" s="36"/>
      <c r="D34" s="36"/>
      <c r="E34" s="36"/>
      <c r="F34" s="36"/>
      <c r="G34" s="36"/>
      <c r="H34" s="36"/>
    </row>
    <row r="35" spans="1:8" s="4" customFormat="1" ht="20.100000000000001" customHeight="1" x14ac:dyDescent="0.25">
      <c r="A35" s="47"/>
      <c r="B35" s="36"/>
      <c r="C35" s="51"/>
      <c r="D35" s="36"/>
      <c r="E35" s="52"/>
      <c r="F35" s="279"/>
      <c r="G35" s="279"/>
      <c r="H35" s="279"/>
    </row>
    <row r="36" spans="1:8" s="4" customFormat="1" ht="20.100000000000001" customHeight="1" x14ac:dyDescent="0.2">
      <c r="A36" s="36"/>
      <c r="B36" s="36"/>
      <c r="C36" s="36"/>
      <c r="D36" s="36"/>
      <c r="E36" s="36"/>
      <c r="F36" s="36"/>
      <c r="G36" s="36"/>
      <c r="H36" s="36"/>
    </row>
    <row r="37" spans="1:8" s="4" customFormat="1" ht="20.100000000000001" customHeight="1" x14ac:dyDescent="0.2">
      <c r="A37" s="36"/>
      <c r="B37" s="36"/>
      <c r="C37" s="36"/>
      <c r="D37" s="36"/>
      <c r="E37" s="36"/>
      <c r="F37" s="36"/>
      <c r="G37" s="36"/>
      <c r="H37" s="36"/>
    </row>
    <row r="38" spans="1:8" s="4" customFormat="1" ht="20.100000000000001" customHeight="1" x14ac:dyDescent="0.2">
      <c r="A38" s="36"/>
      <c r="B38" s="36"/>
      <c r="C38" s="36"/>
      <c r="D38" s="36"/>
      <c r="E38" s="36"/>
      <c r="F38" s="36"/>
      <c r="G38" s="36"/>
      <c r="H38" s="36"/>
    </row>
    <row r="39" spans="1:8" s="4" customFormat="1" ht="20.100000000000001" customHeight="1" x14ac:dyDescent="0.2">
      <c r="A39" s="36"/>
      <c r="B39" s="36"/>
      <c r="C39" s="36"/>
      <c r="D39" s="36"/>
      <c r="E39" s="36"/>
      <c r="F39" s="36"/>
      <c r="G39" s="36"/>
      <c r="H39" s="36"/>
    </row>
    <row r="40" spans="1:8" s="4" customFormat="1" ht="20.100000000000001" customHeight="1" x14ac:dyDescent="0.2">
      <c r="A40" s="36"/>
      <c r="B40" s="36"/>
      <c r="C40" s="36"/>
      <c r="D40" s="36"/>
      <c r="E40" s="36"/>
      <c r="F40" s="36"/>
      <c r="G40" s="36"/>
      <c r="H40" s="36"/>
    </row>
    <row r="41" spans="1:8" s="4" customFormat="1" ht="12.75" x14ac:dyDescent="0.2"/>
    <row r="42" spans="1:8" s="4" customFormat="1" ht="12.75" x14ac:dyDescent="0.2"/>
    <row r="43" spans="1:8" s="4" customFormat="1" ht="12.75" x14ac:dyDescent="0.2"/>
    <row r="44" spans="1:8" s="4" customFormat="1" ht="12.75" x14ac:dyDescent="0.2"/>
    <row r="45" spans="1:8" s="4" customFormat="1" ht="12.75" x14ac:dyDescent="0.2"/>
    <row r="46" spans="1:8" s="4" customFormat="1" ht="12.75" x14ac:dyDescent="0.2"/>
    <row r="47" spans="1:8" s="4" customFormat="1" ht="12.75" x14ac:dyDescent="0.2"/>
    <row r="48" spans="1:8" s="4" customFormat="1" ht="12.75" x14ac:dyDescent="0.2"/>
    <row r="49" s="4" customFormat="1" ht="12.75" x14ac:dyDescent="0.2"/>
    <row r="50" s="4" customFormat="1" ht="12.75" x14ac:dyDescent="0.2"/>
    <row r="51" s="4" customFormat="1" ht="12.75" x14ac:dyDescent="0.2"/>
    <row r="52" s="4" customFormat="1" ht="12.75" x14ac:dyDescent="0.2"/>
    <row r="53" s="4" customFormat="1" ht="12.75" x14ac:dyDescent="0.2"/>
    <row r="54" s="4" customFormat="1" ht="12.75" x14ac:dyDescent="0.2"/>
    <row r="55" s="4" customFormat="1" ht="12.75" x14ac:dyDescent="0.2"/>
    <row r="56" s="4" customFormat="1" ht="12.75" x14ac:dyDescent="0.2"/>
    <row r="57" s="4" customFormat="1" ht="12.75" x14ac:dyDescent="0.2"/>
    <row r="58" s="4" customFormat="1" ht="12.75" x14ac:dyDescent="0.2"/>
    <row r="59" s="4" customFormat="1" ht="12.75" x14ac:dyDescent="0.2"/>
    <row r="60" s="4" customFormat="1" ht="12.75" x14ac:dyDescent="0.2"/>
    <row r="61" s="4" customFormat="1" ht="12.75" x14ac:dyDescent="0.2"/>
    <row r="62" s="4" customFormat="1" ht="12.75" x14ac:dyDescent="0.2"/>
    <row r="63" s="4" customFormat="1" ht="12.75" x14ac:dyDescent="0.2"/>
    <row r="64" s="4" customFormat="1" ht="12.75" x14ac:dyDescent="0.2"/>
    <row r="65" s="4" customFormat="1" ht="12.75" x14ac:dyDescent="0.2"/>
    <row r="66" s="4" customFormat="1" ht="12.75" x14ac:dyDescent="0.2"/>
    <row r="67" s="4" customFormat="1" ht="12.75" x14ac:dyDescent="0.2"/>
  </sheetData>
  <sheetProtection selectLockedCells="1" selectUnlockedCells="1"/>
  <mergeCells count="10">
    <mergeCell ref="A1:H1"/>
    <mergeCell ref="A2:H2"/>
    <mergeCell ref="A3:H3"/>
    <mergeCell ref="A4:H4"/>
    <mergeCell ref="F35:H35"/>
    <mergeCell ref="B5:G5"/>
    <mergeCell ref="B6:E6"/>
    <mergeCell ref="A7:H7"/>
    <mergeCell ref="C29:F29"/>
    <mergeCell ref="C30:F30"/>
  </mergeCells>
  <printOptions horizontalCentered="1"/>
  <pageMargins left="0.39370078740157483" right="0.39370078740157483" top="0.39370078740157483" bottom="0.78740157480314965" header="0.31496062992125984" footer="0.31496062992125984"/>
  <pageSetup paperSize="9" scale="87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3" r:id="rId4" name="btnVoltar">
          <controlPr defaultSize="0" print="0" autoLine="0" r:id="rId5">
            <anchor moveWithCells="1">
              <from>
                <xdr:col>8</xdr:col>
                <xdr:colOff>171450</xdr:colOff>
                <xdr:row>0</xdr:row>
                <xdr:rowOff>171450</xdr:rowOff>
              </from>
              <to>
                <xdr:col>11</xdr:col>
                <xdr:colOff>66675</xdr:colOff>
                <xdr:row>2</xdr:row>
                <xdr:rowOff>76200</xdr:rowOff>
              </to>
            </anchor>
          </controlPr>
        </control>
      </mc:Choice>
      <mc:Fallback>
        <control shapeId="8193" r:id="rId4" name="btnVoltar"/>
      </mc:Fallback>
    </mc:AlternateContent>
    <mc:AlternateContent xmlns:mc="http://schemas.openxmlformats.org/markup-compatibility/2006">
      <mc:Choice Requires="x14">
        <control shapeId="8194" r:id="rId6" name="btnImprimir">
          <controlPr defaultSize="0" print="0" autoLine="0" r:id="rId7">
            <anchor moveWithCells="1">
              <from>
                <xdr:col>11</xdr:col>
                <xdr:colOff>247650</xdr:colOff>
                <xdr:row>0</xdr:row>
                <xdr:rowOff>171450</xdr:rowOff>
              </from>
              <to>
                <xdr:col>13</xdr:col>
                <xdr:colOff>142875</xdr:colOff>
                <xdr:row>2</xdr:row>
                <xdr:rowOff>76200</xdr:rowOff>
              </to>
            </anchor>
          </controlPr>
        </control>
      </mc:Choice>
      <mc:Fallback>
        <control shapeId="8194" r:id="rId6" name="btnImprimir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E804A-7AA3-426C-BC63-6683C9783331}">
  <sheetPr codeName="Planilha5">
    <pageSetUpPr fitToPage="1"/>
  </sheetPr>
  <dimension ref="A1:K11"/>
  <sheetViews>
    <sheetView showGridLines="0" workbookViewId="0">
      <selection activeCell="A6" sqref="A6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4.28515625" style="108" customWidth="1"/>
    <col min="4" max="4" width="9.28515625" style="108" bestFit="1" customWidth="1"/>
    <col min="5" max="6" width="32.85546875" style="108" customWidth="1"/>
    <col min="7" max="7" width="33.5703125" style="108" customWidth="1"/>
    <col min="8" max="8" width="19.28515625" style="108" customWidth="1"/>
    <col min="9" max="9" width="11.42578125" style="108" customWidth="1"/>
    <col min="10" max="10" width="9.42578125" style="108" customWidth="1"/>
    <col min="11" max="11" width="33.7109375" style="108" customWidth="1"/>
  </cols>
  <sheetData>
    <row r="1" spans="1:11" ht="15" x14ac:dyDescent="0.25">
      <c r="A1"/>
      <c r="B1" t="str">
        <f>historia!E1</f>
        <v>INSTITUTO EDUCACIONAL RÊ E LÚ</v>
      </c>
      <c r="C1"/>
      <c r="D1" s="284" t="s">
        <v>242</v>
      </c>
      <c r="E1" s="284"/>
      <c r="F1" s="284"/>
      <c r="G1" s="284"/>
      <c r="H1" s="104"/>
      <c r="I1"/>
      <c r="J1"/>
      <c r="K1"/>
    </row>
    <row r="2" spans="1:11" ht="15" x14ac:dyDescent="0.25">
      <c r="A2"/>
      <c r="B2" t="str">
        <f>historia!E2</f>
        <v>CNPJ: 12.456.409/0001-04 - Tel.: (21)3093-7218</v>
      </c>
      <c r="C2"/>
      <c r="D2" s="284"/>
      <c r="E2" s="284"/>
      <c r="F2" s="284"/>
      <c r="G2" s="284"/>
      <c r="H2" s="104"/>
      <c r="I2"/>
      <c r="J2"/>
      <c r="K2"/>
    </row>
    <row r="3" spans="1:11" ht="15" x14ac:dyDescent="0.25">
      <c r="A3"/>
      <c r="B3" t="str">
        <f>historia!E3</f>
        <v>Rua Andes, nº 292, Heliópolis, Belford Roxo, RJ</v>
      </c>
      <c r="C3"/>
      <c r="D3" s="284"/>
      <c r="E3" s="284"/>
      <c r="F3" s="284"/>
      <c r="G3" s="284"/>
      <c r="H3" s="104"/>
      <c r="I3"/>
      <c r="J3"/>
      <c r="K3"/>
    </row>
    <row r="4" spans="1:11" ht="15" x14ac:dyDescent="0.25">
      <c r="A4"/>
      <c r="B4"/>
      <c r="C4"/>
      <c r="D4" s="284"/>
      <c r="E4" s="284"/>
      <c r="F4" s="284"/>
      <c r="G4" s="284"/>
      <c r="H4"/>
      <c r="I4"/>
      <c r="J4"/>
      <c r="K4"/>
    </row>
    <row r="5" spans="1:11" ht="30" x14ac:dyDescent="0.25">
      <c r="A5" s="105" t="s">
        <v>235</v>
      </c>
      <c r="B5" s="106" t="s">
        <v>236</v>
      </c>
      <c r="C5" s="106" t="s">
        <v>237</v>
      </c>
      <c r="D5" s="106" t="s">
        <v>238</v>
      </c>
      <c r="E5" s="106" t="s">
        <v>51</v>
      </c>
      <c r="F5" s="106" t="s">
        <v>52</v>
      </c>
      <c r="G5" s="106" t="s">
        <v>239</v>
      </c>
      <c r="H5" s="105" t="s">
        <v>243</v>
      </c>
      <c r="I5" s="106" t="s">
        <v>240</v>
      </c>
      <c r="J5" s="106" t="s">
        <v>241</v>
      </c>
      <c r="K5" s="107" t="s">
        <v>186</v>
      </c>
    </row>
    <row r="6" spans="1:11" ht="50.1" customHeight="1" x14ac:dyDescent="0.25">
      <c r="A6" s="108">
        <v>2</v>
      </c>
      <c r="B6" s="108" t="s">
        <v>104</v>
      </c>
      <c r="C6" s="109">
        <v>41409</v>
      </c>
      <c r="D6" s="108" t="s">
        <v>42</v>
      </c>
      <c r="E6" s="108" t="s">
        <v>211</v>
      </c>
      <c r="F6" s="108" t="s">
        <v>212</v>
      </c>
      <c r="G6" s="108" t="s">
        <v>244</v>
      </c>
      <c r="H6" s="108" t="s">
        <v>117</v>
      </c>
      <c r="I6" s="109">
        <v>45094</v>
      </c>
      <c r="J6" s="108">
        <v>2023</v>
      </c>
      <c r="K6" s="108" t="s">
        <v>245</v>
      </c>
    </row>
    <row r="7" spans="1:11" ht="50.1" customHeight="1" x14ac:dyDescent="0.25">
      <c r="A7" s="108">
        <v>3</v>
      </c>
      <c r="B7" s="108" t="s">
        <v>246</v>
      </c>
      <c r="C7" s="109">
        <v>41409</v>
      </c>
      <c r="D7" s="108" t="s">
        <v>42</v>
      </c>
      <c r="E7" s="108" t="s">
        <v>247</v>
      </c>
      <c r="F7" s="108" t="s">
        <v>108</v>
      </c>
      <c r="G7" s="108" t="s">
        <v>244</v>
      </c>
      <c r="H7" s="108" t="s">
        <v>106</v>
      </c>
      <c r="I7" s="109">
        <v>45115</v>
      </c>
      <c r="J7" s="108">
        <v>2023</v>
      </c>
      <c r="K7" s="108" t="s">
        <v>245</v>
      </c>
    </row>
    <row r="8" spans="1:11" ht="50.1" customHeight="1" x14ac:dyDescent="0.25">
      <c r="A8" s="108">
        <v>4</v>
      </c>
      <c r="B8" s="108" t="s">
        <v>248</v>
      </c>
      <c r="C8" s="109">
        <v>41409</v>
      </c>
      <c r="D8" s="108" t="s">
        <v>42</v>
      </c>
      <c r="E8" s="108" t="s">
        <v>249</v>
      </c>
      <c r="F8" s="108" t="s">
        <v>250</v>
      </c>
      <c r="G8" s="108" t="s">
        <v>251</v>
      </c>
      <c r="H8" s="108" t="s">
        <v>117</v>
      </c>
      <c r="I8" s="109">
        <v>45101</v>
      </c>
      <c r="J8" s="108">
        <v>2023</v>
      </c>
      <c r="K8" s="108" t="s">
        <v>245</v>
      </c>
    </row>
    <row r="9" spans="1:11" ht="50.1" customHeight="1" x14ac:dyDescent="0.25">
      <c r="A9" s="108">
        <v>5</v>
      </c>
      <c r="B9" s="108" t="s">
        <v>252</v>
      </c>
      <c r="C9" s="109">
        <v>37026</v>
      </c>
      <c r="D9" s="108" t="s">
        <v>42</v>
      </c>
      <c r="E9" s="108" t="s">
        <v>253</v>
      </c>
      <c r="F9" s="108" t="s">
        <v>108</v>
      </c>
      <c r="G9" s="108" t="s">
        <v>251</v>
      </c>
      <c r="H9" s="108" t="s">
        <v>117</v>
      </c>
      <c r="I9" s="109">
        <v>45115</v>
      </c>
      <c r="J9" s="108">
        <v>2023</v>
      </c>
      <c r="K9" s="108" t="s">
        <v>245</v>
      </c>
    </row>
    <row r="10" spans="1:11" ht="50.1" customHeight="1" x14ac:dyDescent="0.25">
      <c r="A10" s="108">
        <v>9</v>
      </c>
      <c r="B10" s="108" t="s">
        <v>254</v>
      </c>
      <c r="C10" s="109">
        <v>36809</v>
      </c>
      <c r="D10" s="108" t="s">
        <v>42</v>
      </c>
      <c r="E10" s="108" t="s">
        <v>255</v>
      </c>
      <c r="F10" s="108" t="s">
        <v>256</v>
      </c>
      <c r="G10" s="108" t="s">
        <v>257</v>
      </c>
      <c r="H10" s="108" t="s">
        <v>117</v>
      </c>
      <c r="I10" s="109">
        <v>45101</v>
      </c>
      <c r="J10" s="108">
        <v>2023</v>
      </c>
      <c r="K10" s="108" t="s">
        <v>256</v>
      </c>
    </row>
    <row r="11" spans="1:11" ht="50.1" customHeight="1" x14ac:dyDescent="0.25">
      <c r="A11" s="108">
        <v>10</v>
      </c>
      <c r="B11" s="108" t="s">
        <v>214</v>
      </c>
      <c r="C11" s="109">
        <v>28111</v>
      </c>
      <c r="D11" s="108" t="s">
        <v>216</v>
      </c>
      <c r="E11" s="108" t="s">
        <v>218</v>
      </c>
      <c r="F11" s="108" t="s">
        <v>219</v>
      </c>
      <c r="G11" s="108" t="s">
        <v>258</v>
      </c>
      <c r="H11" s="108" t="s">
        <v>106</v>
      </c>
      <c r="I11" s="109">
        <v>45115</v>
      </c>
      <c r="J11" s="108">
        <v>2023</v>
      </c>
      <c r="K11" s="108" t="s">
        <v>256</v>
      </c>
    </row>
  </sheetData>
  <autoFilter ref="A5:K5" xr:uid="{0C0E804A-7AA3-426C-BC63-6683C9783331}"/>
  <mergeCells count="1">
    <mergeCell ref="D1:G4"/>
  </mergeCells>
  <conditionalFormatting sqref="A6:K10000">
    <cfRule type="expression" dxfId="29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3553" r:id="rId4" name="btnVoltar">
          <controlPr defaultSize="0" print="0" autoLine="0" r:id="rId5">
            <anchor moveWithCells="1">
              <from>
                <xdr:col>6</xdr:col>
                <xdr:colOff>28575</xdr:colOff>
                <xdr:row>0</xdr:row>
                <xdr:rowOff>57150</xdr:rowOff>
              </from>
              <to>
                <xdr:col>6</xdr:col>
                <xdr:colOff>1143000</xdr:colOff>
                <xdr:row>2</xdr:row>
                <xdr:rowOff>19050</xdr:rowOff>
              </to>
            </anchor>
          </controlPr>
        </control>
      </mc:Choice>
      <mc:Fallback>
        <control shapeId="23553" r:id="rId4" name="btnVoltar"/>
      </mc:Fallback>
    </mc:AlternateContent>
    <mc:AlternateContent xmlns:mc="http://schemas.openxmlformats.org/markup-compatibility/2006">
      <mc:Choice Requires="x14">
        <control shapeId="23554" r:id="rId6" name="btnImprimir">
          <controlPr defaultSize="0" print="0" autoLine="0" r:id="rId7">
            <anchor moveWithCells="1">
              <from>
                <xdr:col>6</xdr:col>
                <xdr:colOff>1323975</xdr:colOff>
                <xdr:row>0</xdr:row>
                <xdr:rowOff>57150</xdr:rowOff>
              </from>
              <to>
                <xdr:col>7</xdr:col>
                <xdr:colOff>200025</xdr:colOff>
                <xdr:row>2</xdr:row>
                <xdr:rowOff>19050</xdr:rowOff>
              </to>
            </anchor>
          </controlPr>
        </control>
      </mc:Choice>
      <mc:Fallback>
        <control shapeId="23554" r:id="rId6" name="btnImprimi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06939-0F67-450E-BFE4-493DCBCF6F67}">
  <sheetPr codeName="Planilha7">
    <pageSetUpPr fitToPage="1"/>
  </sheetPr>
  <dimension ref="A1:I21"/>
  <sheetViews>
    <sheetView showGridLines="0" workbookViewId="0">
      <selection activeCell="B12" sqref="B12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32.85546875" style="108" customWidth="1"/>
    <col min="4" max="5" width="16.140625" style="108" customWidth="1"/>
    <col min="6" max="6" width="14" style="109" customWidth="1"/>
    <col min="7" max="8" width="17.7109375" style="108" customWidth="1"/>
    <col min="9" max="9" width="10.5703125" style="108" customWidth="1"/>
  </cols>
  <sheetData>
    <row r="1" spans="1:9" ht="15" customHeight="1" x14ac:dyDescent="0.25">
      <c r="A1"/>
      <c r="B1" t="str">
        <f>historia!E1</f>
        <v>INSTITUTO EDUCACIONAL RÊ E LÚ</v>
      </c>
      <c r="C1" s="111"/>
      <c r="D1" s="284" t="s">
        <v>276</v>
      </c>
      <c r="E1" s="284"/>
      <c r="F1" s="284"/>
      <c r="G1"/>
      <c r="H1"/>
      <c r="I1"/>
    </row>
    <row r="2" spans="1:9" ht="15" customHeight="1" x14ac:dyDescent="0.25">
      <c r="A2"/>
      <c r="B2" t="str">
        <f>historia!E2</f>
        <v>CNPJ: 12.456.409/0001-04 - Tel.: (21)3093-7218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historia!E3</f>
        <v>Rua Andes, nº 292,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30" x14ac:dyDescent="0.25">
      <c r="A5" s="105" t="s">
        <v>235</v>
      </c>
      <c r="B5" s="106" t="s">
        <v>236</v>
      </c>
      <c r="C5" s="106" t="s">
        <v>270</v>
      </c>
      <c r="D5" s="106" t="s">
        <v>261</v>
      </c>
      <c r="E5" s="106" t="s">
        <v>260</v>
      </c>
      <c r="F5" s="105" t="s">
        <v>271</v>
      </c>
      <c r="G5" s="106" t="s">
        <v>272</v>
      </c>
      <c r="H5" s="106" t="s">
        <v>243</v>
      </c>
      <c r="I5" s="107" t="s">
        <v>273</v>
      </c>
    </row>
    <row r="6" spans="1:9" ht="35.1" customHeight="1" x14ac:dyDescent="0.25">
      <c r="A6" s="108">
        <v>5</v>
      </c>
      <c r="B6" s="108" t="s">
        <v>252</v>
      </c>
      <c r="C6" s="108" t="s">
        <v>255</v>
      </c>
      <c r="D6" s="108" t="s">
        <v>109</v>
      </c>
      <c r="E6" s="108" t="s">
        <v>109</v>
      </c>
      <c r="F6" s="109">
        <v>45115</v>
      </c>
      <c r="G6" s="109" t="s">
        <v>21</v>
      </c>
      <c r="H6" s="108" t="s">
        <v>117</v>
      </c>
      <c r="I6" s="108" t="s">
        <v>274</v>
      </c>
    </row>
    <row r="7" spans="1:9" ht="35.1" customHeight="1" x14ac:dyDescent="0.25">
      <c r="A7" s="108">
        <v>5</v>
      </c>
      <c r="B7" s="108" t="s">
        <v>252</v>
      </c>
      <c r="C7" s="108" t="s">
        <v>255</v>
      </c>
      <c r="D7" s="108" t="s">
        <v>109</v>
      </c>
      <c r="E7" s="108" t="s">
        <v>109</v>
      </c>
      <c r="F7" s="109">
        <v>45115</v>
      </c>
      <c r="G7" s="109" t="s">
        <v>21</v>
      </c>
      <c r="H7" s="108" t="s">
        <v>106</v>
      </c>
      <c r="I7" s="108" t="s">
        <v>107</v>
      </c>
    </row>
    <row r="8" spans="1:9" ht="35.1" customHeight="1" x14ac:dyDescent="0.25">
      <c r="A8" s="108">
        <v>5</v>
      </c>
      <c r="B8" s="108" t="s">
        <v>252</v>
      </c>
      <c r="C8" s="108" t="s">
        <v>255</v>
      </c>
      <c r="D8" s="108" t="s">
        <v>109</v>
      </c>
      <c r="E8" s="108" t="s">
        <v>109</v>
      </c>
      <c r="F8" s="109">
        <v>45115</v>
      </c>
      <c r="G8" s="109" t="s">
        <v>21</v>
      </c>
      <c r="H8" s="108" t="s">
        <v>155</v>
      </c>
      <c r="I8" s="108" t="s">
        <v>228</v>
      </c>
    </row>
    <row r="9" spans="1:9" ht="35.1" customHeight="1" x14ac:dyDescent="0.25">
      <c r="A9" s="108">
        <v>10</v>
      </c>
      <c r="B9" s="108" t="s">
        <v>214</v>
      </c>
      <c r="C9" s="108" t="s">
        <v>220</v>
      </c>
      <c r="D9" s="108" t="s">
        <v>222</v>
      </c>
      <c r="E9" s="108" t="s">
        <v>222</v>
      </c>
      <c r="F9" s="109">
        <v>45115</v>
      </c>
      <c r="G9" s="109" t="s">
        <v>21</v>
      </c>
      <c r="H9" s="108" t="s">
        <v>106</v>
      </c>
      <c r="I9" s="108" t="s">
        <v>107</v>
      </c>
    </row>
    <row r="10" spans="1:9" ht="35.1" customHeight="1" x14ac:dyDescent="0.25">
      <c r="A10" s="108">
        <v>10</v>
      </c>
      <c r="B10" s="108" t="s">
        <v>214</v>
      </c>
      <c r="C10" s="108" t="s">
        <v>220</v>
      </c>
      <c r="D10" s="108" t="s">
        <v>222</v>
      </c>
      <c r="E10" s="108" t="s">
        <v>222</v>
      </c>
      <c r="F10" s="109">
        <v>45115</v>
      </c>
      <c r="G10" s="109" t="s">
        <v>21</v>
      </c>
      <c r="H10" s="108" t="s">
        <v>155</v>
      </c>
      <c r="I10" s="108" t="s">
        <v>228</v>
      </c>
    </row>
    <row r="11" spans="1:9" ht="35.1" customHeight="1" x14ac:dyDescent="0.25">
      <c r="A11" s="108">
        <v>2</v>
      </c>
      <c r="B11" s="108" t="s">
        <v>104</v>
      </c>
      <c r="C11" s="108" t="s">
        <v>108</v>
      </c>
      <c r="D11" s="108" t="s">
        <v>109</v>
      </c>
      <c r="E11" s="108" t="s">
        <v>109</v>
      </c>
      <c r="F11" s="109">
        <v>45094</v>
      </c>
      <c r="G11" s="109" t="s">
        <v>21</v>
      </c>
      <c r="H11" s="108" t="s">
        <v>117</v>
      </c>
      <c r="I11" s="108" t="s">
        <v>274</v>
      </c>
    </row>
    <row r="12" spans="1:9" ht="35.1" customHeight="1" x14ac:dyDescent="0.25">
      <c r="A12" s="108">
        <v>2</v>
      </c>
      <c r="B12" s="108" t="s">
        <v>104</v>
      </c>
      <c r="C12" s="108" t="s">
        <v>108</v>
      </c>
      <c r="D12" s="108" t="s">
        <v>109</v>
      </c>
      <c r="E12" s="108" t="s">
        <v>109</v>
      </c>
      <c r="F12" s="109">
        <v>45094</v>
      </c>
      <c r="G12" s="108" t="s">
        <v>22</v>
      </c>
      <c r="H12" s="108" t="s">
        <v>117</v>
      </c>
      <c r="I12" s="108" t="s">
        <v>274</v>
      </c>
    </row>
    <row r="13" spans="1:9" ht="35.1" customHeight="1" x14ac:dyDescent="0.25">
      <c r="A13" s="108">
        <v>2</v>
      </c>
      <c r="B13" s="108" t="s">
        <v>104</v>
      </c>
      <c r="C13" s="108" t="s">
        <v>108</v>
      </c>
      <c r="D13" s="108" t="s">
        <v>109</v>
      </c>
      <c r="E13" s="108" t="s">
        <v>109</v>
      </c>
      <c r="F13" s="109">
        <v>45094</v>
      </c>
      <c r="G13" s="108" t="s">
        <v>17</v>
      </c>
      <c r="H13" s="108" t="s">
        <v>117</v>
      </c>
      <c r="I13" s="108" t="s">
        <v>274</v>
      </c>
    </row>
    <row r="14" spans="1:9" ht="35.1" customHeight="1" x14ac:dyDescent="0.25">
      <c r="A14" s="108">
        <v>2</v>
      </c>
      <c r="B14" s="108" t="s">
        <v>104</v>
      </c>
      <c r="C14" s="108" t="s">
        <v>108</v>
      </c>
      <c r="D14" s="108" t="s">
        <v>109</v>
      </c>
      <c r="E14" s="108" t="s">
        <v>109</v>
      </c>
      <c r="F14" s="109">
        <v>45101</v>
      </c>
      <c r="G14" s="108" t="s">
        <v>17</v>
      </c>
      <c r="H14" s="108" t="s">
        <v>117</v>
      </c>
      <c r="I14" s="108" t="s">
        <v>275</v>
      </c>
    </row>
    <row r="15" spans="1:9" ht="35.1" customHeight="1" x14ac:dyDescent="0.25">
      <c r="A15" s="108">
        <v>2</v>
      </c>
      <c r="B15" s="108" t="s">
        <v>104</v>
      </c>
      <c r="C15" s="108" t="s">
        <v>108</v>
      </c>
      <c r="D15" s="108" t="s">
        <v>109</v>
      </c>
      <c r="E15" s="108" t="s">
        <v>109</v>
      </c>
      <c r="F15" s="109">
        <v>45115</v>
      </c>
      <c r="G15" s="108" t="s">
        <v>21</v>
      </c>
      <c r="H15" s="108" t="s">
        <v>106</v>
      </c>
      <c r="I15" s="108" t="s">
        <v>107</v>
      </c>
    </row>
    <row r="16" spans="1:9" ht="35.1" customHeight="1" x14ac:dyDescent="0.25">
      <c r="A16" s="108">
        <v>9</v>
      </c>
      <c r="B16" s="108" t="s">
        <v>254</v>
      </c>
      <c r="C16" s="108" t="s">
        <v>255</v>
      </c>
      <c r="D16" s="108" t="s">
        <v>109</v>
      </c>
      <c r="E16" s="108" t="s">
        <v>109</v>
      </c>
      <c r="F16" s="109">
        <v>45101</v>
      </c>
      <c r="G16" s="108" t="s">
        <v>21</v>
      </c>
      <c r="H16" s="108" t="s">
        <v>117</v>
      </c>
      <c r="I16" s="108" t="s">
        <v>274</v>
      </c>
    </row>
    <row r="17" spans="1:9" ht="35.1" customHeight="1" x14ac:dyDescent="0.25">
      <c r="A17" s="108">
        <v>9</v>
      </c>
      <c r="B17" s="108" t="s">
        <v>254</v>
      </c>
      <c r="C17" s="108" t="s">
        <v>255</v>
      </c>
      <c r="D17" s="108" t="s">
        <v>109</v>
      </c>
      <c r="E17" s="108" t="s">
        <v>109</v>
      </c>
      <c r="F17" s="109">
        <v>45115</v>
      </c>
      <c r="G17" s="108" t="s">
        <v>21</v>
      </c>
      <c r="H17" s="108" t="s">
        <v>106</v>
      </c>
      <c r="I17" s="108" t="s">
        <v>107</v>
      </c>
    </row>
    <row r="18" spans="1:9" ht="35.1" customHeight="1" x14ac:dyDescent="0.25">
      <c r="A18" s="108">
        <v>9</v>
      </c>
      <c r="B18" s="108" t="s">
        <v>254</v>
      </c>
      <c r="C18" s="108" t="s">
        <v>255</v>
      </c>
      <c r="D18" s="108" t="s">
        <v>109</v>
      </c>
      <c r="E18" s="108" t="s">
        <v>109</v>
      </c>
      <c r="F18" s="109">
        <v>45115</v>
      </c>
      <c r="G18" s="108" t="s">
        <v>21</v>
      </c>
      <c r="H18" s="108" t="s">
        <v>155</v>
      </c>
      <c r="I18" s="108" t="s">
        <v>228</v>
      </c>
    </row>
    <row r="19" spans="1:9" ht="35.1" customHeight="1" x14ac:dyDescent="0.25">
      <c r="A19" s="108">
        <v>3</v>
      </c>
      <c r="B19" s="108" t="s">
        <v>246</v>
      </c>
      <c r="C19" s="108" t="s">
        <v>255</v>
      </c>
      <c r="D19" s="108" t="s">
        <v>109</v>
      </c>
      <c r="E19" s="108" t="s">
        <v>109</v>
      </c>
      <c r="F19" s="109">
        <v>45101</v>
      </c>
      <c r="G19" s="108" t="s">
        <v>17</v>
      </c>
      <c r="H19" s="108" t="s">
        <v>117</v>
      </c>
      <c r="I19" s="108" t="s">
        <v>275</v>
      </c>
    </row>
    <row r="20" spans="1:9" ht="35.1" customHeight="1" x14ac:dyDescent="0.25">
      <c r="A20" s="108">
        <v>3</v>
      </c>
      <c r="B20" s="108" t="s">
        <v>246</v>
      </c>
      <c r="C20" s="108" t="s">
        <v>255</v>
      </c>
      <c r="D20" s="108" t="s">
        <v>109</v>
      </c>
      <c r="E20" s="108" t="s">
        <v>109</v>
      </c>
      <c r="F20" s="109">
        <v>45115</v>
      </c>
      <c r="G20" s="108" t="s">
        <v>21</v>
      </c>
      <c r="H20" s="108" t="s">
        <v>106</v>
      </c>
      <c r="I20" s="108" t="s">
        <v>107</v>
      </c>
    </row>
    <row r="21" spans="1:9" ht="35.1" customHeight="1" x14ac:dyDescent="0.25">
      <c r="A21" s="108">
        <v>3</v>
      </c>
      <c r="B21" s="108" t="s">
        <v>246</v>
      </c>
      <c r="C21" s="108" t="s">
        <v>255</v>
      </c>
      <c r="D21" s="108" t="s">
        <v>109</v>
      </c>
      <c r="E21" s="108" t="s">
        <v>109</v>
      </c>
      <c r="F21" s="109">
        <v>45115</v>
      </c>
      <c r="G21" s="108" t="s">
        <v>21</v>
      </c>
      <c r="H21" s="108" t="s">
        <v>155</v>
      </c>
      <c r="I21" s="108" t="s">
        <v>228</v>
      </c>
    </row>
  </sheetData>
  <autoFilter ref="A5:I5" xr:uid="{F5106939-0F67-450E-BFE4-493DCBCF6F67}"/>
  <mergeCells count="1">
    <mergeCell ref="D1:F4"/>
  </mergeCells>
  <conditionalFormatting sqref="A6:I10000">
    <cfRule type="expression" dxfId="28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2770" r:id="rId4" name="btnImprimir">
          <controlPr defaultSize="0" print="0" autoLine="0" r:id="rId5">
            <anchor moveWithCells="1">
              <from>
                <xdr:col>7</xdr:col>
                <xdr:colOff>762000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2770" r:id="rId4" name="btnImprimir"/>
      </mc:Fallback>
    </mc:AlternateContent>
    <mc:AlternateContent xmlns:mc="http://schemas.openxmlformats.org/markup-compatibility/2006">
      <mc:Choice Requires="x14">
        <control shapeId="32769" r:id="rId6" name="btnVoltar">
          <controlPr defaultSize="0" print="0" autoLine="0" r:id="rId7">
            <anchor moveWithCells="1">
              <from>
                <xdr:col>6</xdr:col>
                <xdr:colOff>695325</xdr:colOff>
                <xdr:row>0</xdr:row>
                <xdr:rowOff>76200</xdr:rowOff>
              </from>
              <to>
                <xdr:col>7</xdr:col>
                <xdr:colOff>628650</xdr:colOff>
                <xdr:row>2</xdr:row>
                <xdr:rowOff>38100</xdr:rowOff>
              </to>
            </anchor>
          </controlPr>
        </control>
      </mc:Choice>
      <mc:Fallback>
        <control shapeId="32769" r:id="rId6" name="btnVolta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4064B-C7A6-4E67-A83F-920EE99282A7}">
  <sheetPr codeName="Planilha8">
    <pageSetUpPr fitToPage="1"/>
  </sheetPr>
  <dimension ref="A1:I9"/>
  <sheetViews>
    <sheetView showGridLines="0" workbookViewId="0">
      <selection activeCell="A6" sqref="A6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11.85546875" style="108" bestFit="1" customWidth="1"/>
    <col min="4" max="4" width="14.140625" style="108" customWidth="1"/>
    <col min="5" max="5" width="16.140625" style="113" customWidth="1"/>
    <col min="6" max="8" width="13.28515625" style="112" customWidth="1"/>
    <col min="9" max="9" width="10.5703125" style="108" customWidth="1"/>
  </cols>
  <sheetData>
    <row r="1" spans="1:9" ht="15" customHeight="1" x14ac:dyDescent="0.25">
      <c r="A1"/>
      <c r="B1" t="str">
        <f>historia!E1</f>
        <v>INSTITUTO EDUCACIONAL RÊ E LÚ</v>
      </c>
      <c r="C1" s="111"/>
      <c r="D1" s="284" t="s">
        <v>285</v>
      </c>
      <c r="E1" s="284"/>
      <c r="F1" s="284"/>
      <c r="G1"/>
      <c r="H1"/>
      <c r="I1"/>
    </row>
    <row r="2" spans="1:9" ht="15" customHeight="1" x14ac:dyDescent="0.25">
      <c r="A2"/>
      <c r="B2" t="str">
        <f>historia!E2</f>
        <v>CNPJ: 12.456.409/0001-04 - Tel.: (21)3093-7218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historia!E3</f>
        <v>Rua Andes, nº 292,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45" x14ac:dyDescent="0.25">
      <c r="A5" s="105" t="s">
        <v>273</v>
      </c>
      <c r="B5" s="106" t="s">
        <v>243</v>
      </c>
      <c r="C5" s="106" t="s">
        <v>277</v>
      </c>
      <c r="D5" s="106" t="s">
        <v>259</v>
      </c>
      <c r="E5" s="106" t="s">
        <v>278</v>
      </c>
      <c r="F5" s="105" t="s">
        <v>279</v>
      </c>
      <c r="G5" s="106" t="s">
        <v>280</v>
      </c>
      <c r="H5" s="106" t="s">
        <v>281</v>
      </c>
      <c r="I5" s="107" t="s">
        <v>282</v>
      </c>
    </row>
    <row r="6" spans="1:9" ht="35.1" customHeight="1" x14ac:dyDescent="0.25">
      <c r="A6" s="108" t="s">
        <v>274</v>
      </c>
      <c r="B6" s="108" t="s">
        <v>117</v>
      </c>
      <c r="C6" s="108" t="s">
        <v>283</v>
      </c>
      <c r="D6" s="108" t="s">
        <v>265</v>
      </c>
      <c r="E6" s="113">
        <v>300</v>
      </c>
      <c r="F6" s="112">
        <v>6</v>
      </c>
      <c r="G6" s="112">
        <v>1</v>
      </c>
      <c r="H6" s="112">
        <v>1</v>
      </c>
      <c r="I6" s="108">
        <v>2023</v>
      </c>
    </row>
    <row r="7" spans="1:9" ht="35.1" customHeight="1" x14ac:dyDescent="0.25">
      <c r="A7" s="108" t="s">
        <v>284</v>
      </c>
      <c r="B7" s="108" t="s">
        <v>152</v>
      </c>
      <c r="C7" s="108" t="s">
        <v>198</v>
      </c>
      <c r="D7" s="108" t="s">
        <v>265</v>
      </c>
      <c r="E7" s="113">
        <v>250</v>
      </c>
      <c r="F7" s="112">
        <v>0</v>
      </c>
      <c r="G7" s="112">
        <v>0</v>
      </c>
      <c r="H7" s="112">
        <v>0</v>
      </c>
      <c r="I7" s="108">
        <v>2023</v>
      </c>
    </row>
    <row r="8" spans="1:9" ht="35.1" customHeight="1" x14ac:dyDescent="0.25">
      <c r="A8" s="108" t="s">
        <v>107</v>
      </c>
      <c r="B8" s="108" t="s">
        <v>106</v>
      </c>
      <c r="C8" s="108" t="s">
        <v>198</v>
      </c>
      <c r="D8" s="108" t="s">
        <v>265</v>
      </c>
      <c r="E8" s="113">
        <v>300</v>
      </c>
      <c r="F8" s="112">
        <v>5</v>
      </c>
      <c r="G8" s="112">
        <v>3</v>
      </c>
      <c r="H8" s="112">
        <v>3</v>
      </c>
      <c r="I8" s="108">
        <v>2023</v>
      </c>
    </row>
    <row r="9" spans="1:9" ht="35.1" customHeight="1" x14ac:dyDescent="0.25">
      <c r="A9" s="108" t="s">
        <v>228</v>
      </c>
      <c r="B9" s="108" t="s">
        <v>155</v>
      </c>
      <c r="C9" s="108" t="s">
        <v>198</v>
      </c>
      <c r="D9" s="108" t="s">
        <v>265</v>
      </c>
      <c r="E9" s="113">
        <v>350</v>
      </c>
      <c r="F9" s="112">
        <v>4</v>
      </c>
      <c r="G9" s="112">
        <v>1</v>
      </c>
      <c r="H9" s="112">
        <v>1</v>
      </c>
      <c r="I9" s="108">
        <v>2023</v>
      </c>
    </row>
  </sheetData>
  <autoFilter ref="A5:I5" xr:uid="{F5106939-0F67-450E-BFE4-493DCBCF6F67}"/>
  <mergeCells count="1">
    <mergeCell ref="D1:F4"/>
  </mergeCells>
  <conditionalFormatting sqref="A6:I10000">
    <cfRule type="expression" dxfId="27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4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3794" r:id="rId4" name="btnImprimir">
          <controlPr defaultSize="0" print="0" autoLine="0" r:id="rId5">
            <anchor moveWithCells="1">
              <from>
                <xdr:col>7</xdr:col>
                <xdr:colOff>466725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3794" r:id="rId4" name="btnImprimir"/>
      </mc:Fallback>
    </mc:AlternateContent>
    <mc:AlternateContent xmlns:mc="http://schemas.openxmlformats.org/markup-compatibility/2006">
      <mc:Choice Requires="x14">
        <control shapeId="33793" r:id="rId6" name="btnVoltar">
          <controlPr defaultSize="0" print="0" autoLine="0" r:id="rId7">
            <anchor moveWithCells="1">
              <from>
                <xdr:col>5</xdr:col>
                <xdr:colOff>819150</xdr:colOff>
                <xdr:row>0</xdr:row>
                <xdr:rowOff>76200</xdr:rowOff>
              </from>
              <to>
                <xdr:col>7</xdr:col>
                <xdr:colOff>161925</xdr:colOff>
                <xdr:row>2</xdr:row>
                <xdr:rowOff>38100</xdr:rowOff>
              </to>
            </anchor>
          </controlPr>
        </control>
      </mc:Choice>
      <mc:Fallback>
        <control shapeId="33793" r:id="rId6" name="btnVoltar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F6298-AD2D-4E6A-8829-1761566F1969}">
  <sheetPr codeName="Planilha6">
    <pageSetUpPr fitToPage="1"/>
  </sheetPr>
  <dimension ref="A1:F8"/>
  <sheetViews>
    <sheetView showGridLines="0" workbookViewId="0">
      <selection activeCell="A6" sqref="A6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8.140625" style="108" customWidth="1"/>
    <col min="4" max="4" width="16.85546875" style="108" customWidth="1"/>
    <col min="5" max="5" width="33.5703125" style="108" customWidth="1"/>
    <col min="6" max="6" width="19.28515625" style="108" customWidth="1"/>
  </cols>
  <sheetData>
    <row r="1" spans="1:6" ht="15" x14ac:dyDescent="0.25">
      <c r="A1"/>
      <c r="B1" t="str">
        <f>historia!E1</f>
        <v>INSTITUTO EDUCACIONAL RÊ E LÚ</v>
      </c>
      <c r="C1" s="284" t="s">
        <v>262</v>
      </c>
      <c r="D1" s="284"/>
      <c r="E1" s="284"/>
      <c r="F1" s="104"/>
    </row>
    <row r="2" spans="1:6" ht="15" x14ac:dyDescent="0.25">
      <c r="A2"/>
      <c r="B2" t="str">
        <f>historia!E2</f>
        <v>CNPJ: 12.456.409/0001-04 - Tel.: (21)3093-7218</v>
      </c>
      <c r="C2" s="284"/>
      <c r="D2" s="284"/>
      <c r="E2" s="284"/>
      <c r="F2" s="104"/>
    </row>
    <row r="3" spans="1:6" ht="15" x14ac:dyDescent="0.25">
      <c r="A3"/>
      <c r="B3" t="str">
        <f>historia!E3</f>
        <v>Rua Andes, nº 292,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ht="30" x14ac:dyDescent="0.25">
      <c r="A5" s="105" t="s">
        <v>235</v>
      </c>
      <c r="B5" s="106" t="s">
        <v>236</v>
      </c>
      <c r="C5" s="106" t="s">
        <v>261</v>
      </c>
      <c r="D5" s="106" t="s">
        <v>260</v>
      </c>
      <c r="E5" s="106" t="s">
        <v>239</v>
      </c>
      <c r="F5" s="105" t="s">
        <v>259</v>
      </c>
    </row>
    <row r="6" spans="1:6" ht="50.1" customHeight="1" x14ac:dyDescent="0.25">
      <c r="A6" s="108">
        <v>6</v>
      </c>
      <c r="B6" s="108" t="s">
        <v>16</v>
      </c>
      <c r="C6" s="108" t="s">
        <v>263</v>
      </c>
      <c r="D6" s="108" t="s">
        <v>263</v>
      </c>
      <c r="E6" s="108" t="s">
        <v>264</v>
      </c>
      <c r="F6" s="108" t="s">
        <v>265</v>
      </c>
    </row>
    <row r="7" spans="1:6" ht="50.1" customHeight="1" x14ac:dyDescent="0.25">
      <c r="A7" s="108">
        <v>2</v>
      </c>
      <c r="B7" s="108" t="s">
        <v>13</v>
      </c>
      <c r="C7" s="108" t="s">
        <v>266</v>
      </c>
      <c r="D7" s="108" t="s">
        <v>266</v>
      </c>
      <c r="E7" s="108" t="s">
        <v>267</v>
      </c>
      <c r="F7" s="108" t="s">
        <v>265</v>
      </c>
    </row>
    <row r="8" spans="1:6" ht="50.1" customHeight="1" x14ac:dyDescent="0.25">
      <c r="A8" s="108">
        <v>3</v>
      </c>
      <c r="B8" s="108" t="s">
        <v>14</v>
      </c>
      <c r="C8" s="108" t="s">
        <v>109</v>
      </c>
      <c r="D8" s="108" t="s">
        <v>268</v>
      </c>
      <c r="E8" s="108" t="s">
        <v>269</v>
      </c>
      <c r="F8" s="108" t="s">
        <v>265</v>
      </c>
    </row>
  </sheetData>
  <mergeCells count="1">
    <mergeCell ref="C1:E4"/>
  </mergeCells>
  <conditionalFormatting sqref="A6:F10000">
    <cfRule type="expression" dxfId="26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7650" r:id="rId4" name="btnImprimir">
          <controlPr defaultSize="0" print="0" autoLine="0" r:id="rId5">
            <anchor moveWithCells="1">
              <from>
                <xdr:col>5</xdr:col>
                <xdr:colOff>142875</xdr:colOff>
                <xdr:row>0</xdr:row>
                <xdr:rowOff>66675</xdr:rowOff>
              </from>
              <to>
                <xdr:col>5</xdr:col>
                <xdr:colOff>1257300</xdr:colOff>
                <xdr:row>2</xdr:row>
                <xdr:rowOff>28575</xdr:rowOff>
              </to>
            </anchor>
          </controlPr>
        </control>
      </mc:Choice>
      <mc:Fallback>
        <control shapeId="27650" r:id="rId4" name="btnImprimir"/>
      </mc:Fallback>
    </mc:AlternateContent>
    <mc:AlternateContent xmlns:mc="http://schemas.openxmlformats.org/markup-compatibility/2006">
      <mc:Choice Requires="x14">
        <control shapeId="27649" r:id="rId6" name="btnVoltar">
          <controlPr defaultSize="0" print="0" autoLine="0" r:id="rId7">
            <anchor moveWithCells="1">
              <from>
                <xdr:col>4</xdr:col>
                <xdr:colOff>1085850</xdr:colOff>
                <xdr:row>0</xdr:row>
                <xdr:rowOff>66675</xdr:rowOff>
              </from>
              <to>
                <xdr:col>4</xdr:col>
                <xdr:colOff>2200275</xdr:colOff>
                <xdr:row>2</xdr:row>
                <xdr:rowOff>28575</xdr:rowOff>
              </to>
            </anchor>
          </controlPr>
        </control>
      </mc:Choice>
      <mc:Fallback>
        <control shapeId="27649" r:id="rId6" name="btnVolta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F2BE8-1A19-426E-94D2-C6EB599F716E}">
  <sheetPr codeName="Planilha9">
    <pageSetUpPr fitToPage="1"/>
  </sheetPr>
  <dimension ref="A1:F9"/>
  <sheetViews>
    <sheetView showGridLines="0" workbookViewId="0">
      <selection activeCell="C8" sqref="C8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35.42578125" style="108" customWidth="1"/>
    <col min="4" max="6" width="12.7109375" style="108" customWidth="1"/>
  </cols>
  <sheetData>
    <row r="1" spans="1:6" ht="15" x14ac:dyDescent="0.25">
      <c r="A1"/>
      <c r="B1" t="str">
        <f>historia!E1</f>
        <v>INSTITUTO EDUCACIONAL RÊ E LÚ</v>
      </c>
      <c r="C1" s="284" t="s">
        <v>286</v>
      </c>
      <c r="D1" s="284"/>
      <c r="E1" s="284"/>
      <c r="F1" s="104"/>
    </row>
    <row r="2" spans="1:6" ht="15" x14ac:dyDescent="0.25">
      <c r="A2"/>
      <c r="B2" t="str">
        <f>historia!E2</f>
        <v>CNPJ: 12.456.409/0001-04 - Tel.: (21)3093-7218</v>
      </c>
      <c r="C2" s="284"/>
      <c r="D2" s="284"/>
      <c r="E2" s="284"/>
      <c r="F2" s="104"/>
    </row>
    <row r="3" spans="1:6" ht="15" x14ac:dyDescent="0.25">
      <c r="A3"/>
      <c r="B3" t="str">
        <f>historia!E3</f>
        <v>Rua Andes, nº 292,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235</v>
      </c>
      <c r="B5" s="106" t="s">
        <v>236</v>
      </c>
      <c r="C5" s="106" t="s">
        <v>243</v>
      </c>
      <c r="D5" s="106" t="s">
        <v>273</v>
      </c>
      <c r="E5" s="106" t="s">
        <v>277</v>
      </c>
      <c r="F5" s="105" t="s">
        <v>282</v>
      </c>
    </row>
    <row r="6" spans="1:6" ht="30" customHeight="1" x14ac:dyDescent="0.25">
      <c r="A6" s="108">
        <v>5</v>
      </c>
      <c r="B6" s="108" t="s">
        <v>252</v>
      </c>
      <c r="C6" s="108" t="s">
        <v>117</v>
      </c>
      <c r="D6" s="108" t="s">
        <v>274</v>
      </c>
      <c r="E6" s="108" t="s">
        <v>283</v>
      </c>
      <c r="F6" s="108">
        <v>2023</v>
      </c>
    </row>
    <row r="7" spans="1:6" ht="30" customHeight="1" x14ac:dyDescent="0.25">
      <c r="A7" s="108">
        <v>2</v>
      </c>
      <c r="B7" s="108" t="s">
        <v>104</v>
      </c>
      <c r="C7" s="108" t="s">
        <v>117</v>
      </c>
      <c r="D7" s="108" t="s">
        <v>274</v>
      </c>
      <c r="E7" s="108" t="s">
        <v>283</v>
      </c>
      <c r="F7" s="108">
        <v>2023</v>
      </c>
    </row>
    <row r="8" spans="1:6" ht="30" customHeight="1" x14ac:dyDescent="0.25">
      <c r="A8" s="108">
        <v>9</v>
      </c>
      <c r="B8" s="108" t="s">
        <v>254</v>
      </c>
      <c r="C8" s="108" t="s">
        <v>117</v>
      </c>
      <c r="D8" s="108" t="s">
        <v>274</v>
      </c>
      <c r="E8" s="108" t="s">
        <v>283</v>
      </c>
      <c r="F8" s="108">
        <v>2023</v>
      </c>
    </row>
    <row r="9" spans="1:6" ht="30" customHeight="1" x14ac:dyDescent="0.25">
      <c r="A9" s="108">
        <v>10</v>
      </c>
      <c r="B9" s="108" t="s">
        <v>214</v>
      </c>
      <c r="C9" s="108" t="s">
        <v>106</v>
      </c>
      <c r="D9" s="108" t="s">
        <v>107</v>
      </c>
      <c r="E9" s="108" t="s">
        <v>198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5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4818" r:id="rId4" name="btnImprimir">
          <controlPr defaultSize="0" print="0" autoLine="0" r:id="rId5">
            <anchor>
              <from>
                <xdr:col>5</xdr:col>
                <xdr:colOff>781050</xdr:colOff>
                <xdr:row>0</xdr:row>
                <xdr:rowOff>66675</xdr:rowOff>
              </from>
              <to>
                <xdr:col>7</xdr:col>
                <xdr:colOff>438150</xdr:colOff>
                <xdr:row>2</xdr:row>
                <xdr:rowOff>28575</xdr:rowOff>
              </to>
            </anchor>
          </controlPr>
        </control>
      </mc:Choice>
      <mc:Fallback>
        <control shapeId="34818" r:id="rId4" name="btnImprimir"/>
      </mc:Fallback>
    </mc:AlternateContent>
    <mc:AlternateContent xmlns:mc="http://schemas.openxmlformats.org/markup-compatibility/2006">
      <mc:Choice Requires="x14">
        <control shapeId="34817" r:id="rId6" name="btnVoltar">
          <controlPr defaultSize="0" print="0" autoLine="0" r:id="rId7">
            <anchor>
              <from>
                <xdr:col>4</xdr:col>
                <xdr:colOff>333375</xdr:colOff>
                <xdr:row>0</xdr:row>
                <xdr:rowOff>66675</xdr:rowOff>
              </from>
              <to>
                <xdr:col>5</xdr:col>
                <xdr:colOff>600075</xdr:colOff>
                <xdr:row>2</xdr:row>
                <xdr:rowOff>28575</xdr:rowOff>
              </to>
            </anchor>
          </controlPr>
        </control>
      </mc:Choice>
      <mc:Fallback>
        <control shapeId="34817" r:id="rId6" name="btnVolta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7D7C1-BE16-40E8-AAEC-A9A69AB3F0C1}">
  <sheetPr codeName="Planilha10">
    <pageSetUpPr fitToPage="1"/>
  </sheetPr>
  <dimension ref="A1:F9"/>
  <sheetViews>
    <sheetView showGridLines="0" workbookViewId="0">
      <selection activeCell="D7" sqref="D7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11.85546875" style="108" bestFit="1" customWidth="1"/>
    <col min="4" max="4" width="35" style="108" customWidth="1"/>
    <col min="5" max="6" width="12.7109375" style="108" customWidth="1"/>
  </cols>
  <sheetData>
    <row r="1" spans="1:6" ht="15" x14ac:dyDescent="0.25">
      <c r="A1"/>
      <c r="B1" t="str">
        <f>historia!E1</f>
        <v>INSTITUTO EDUCACIONAL RÊ E LÚ</v>
      </c>
      <c r="C1" s="284" t="s">
        <v>286</v>
      </c>
      <c r="D1" s="284"/>
      <c r="E1" s="284"/>
      <c r="F1" s="104"/>
    </row>
    <row r="2" spans="1:6" ht="15" x14ac:dyDescent="0.25">
      <c r="A2"/>
      <c r="B2" t="str">
        <f>historia!E2</f>
        <v>CNPJ: 12.456.409/0001-04 - Tel.: (21)3093-7218</v>
      </c>
      <c r="C2" s="284"/>
      <c r="D2" s="284"/>
      <c r="E2" s="284"/>
      <c r="F2" s="104"/>
    </row>
    <row r="3" spans="1:6" ht="15" x14ac:dyDescent="0.25">
      <c r="A3"/>
      <c r="B3" t="str">
        <f>historia!E3</f>
        <v>Rua Andes, nº 292,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235</v>
      </c>
      <c r="B5" s="106" t="s">
        <v>236</v>
      </c>
      <c r="C5" s="106" t="s">
        <v>277</v>
      </c>
      <c r="D5" s="106" t="s">
        <v>243</v>
      </c>
      <c r="E5" s="106" t="s">
        <v>273</v>
      </c>
      <c r="F5" s="105" t="s">
        <v>282</v>
      </c>
    </row>
    <row r="6" spans="1:6" ht="30" customHeight="1" x14ac:dyDescent="0.25">
      <c r="A6" s="108">
        <v>10</v>
      </c>
      <c r="B6" s="108" t="s">
        <v>214</v>
      </c>
      <c r="C6" s="108" t="s">
        <v>198</v>
      </c>
      <c r="D6" s="108" t="s">
        <v>106</v>
      </c>
      <c r="E6" s="108" t="s">
        <v>107</v>
      </c>
      <c r="F6" s="108">
        <v>2023</v>
      </c>
    </row>
    <row r="7" spans="1:6" ht="30" customHeight="1" x14ac:dyDescent="0.25">
      <c r="A7" s="108">
        <v>5</v>
      </c>
      <c r="B7" s="108" t="s">
        <v>252</v>
      </c>
      <c r="C7" s="108" t="s">
        <v>283</v>
      </c>
      <c r="D7" s="108" t="s">
        <v>117</v>
      </c>
      <c r="E7" s="108" t="s">
        <v>274</v>
      </c>
      <c r="F7" s="108">
        <v>2023</v>
      </c>
    </row>
    <row r="8" spans="1:6" ht="30" customHeight="1" x14ac:dyDescent="0.25">
      <c r="A8" s="108">
        <v>2</v>
      </c>
      <c r="B8" s="108" t="s">
        <v>104</v>
      </c>
      <c r="C8" s="108" t="s">
        <v>283</v>
      </c>
      <c r="D8" s="108" t="s">
        <v>117</v>
      </c>
      <c r="E8" s="108" t="s">
        <v>274</v>
      </c>
      <c r="F8" s="108">
        <v>2023</v>
      </c>
    </row>
    <row r="9" spans="1:6" ht="30" customHeight="1" x14ac:dyDescent="0.25">
      <c r="A9" s="108">
        <v>9</v>
      </c>
      <c r="B9" s="108" t="s">
        <v>254</v>
      </c>
      <c r="C9" s="108" t="s">
        <v>283</v>
      </c>
      <c r="D9" s="108" t="s">
        <v>117</v>
      </c>
      <c r="E9" s="108" t="s">
        <v>274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4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8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5842" r:id="rId4" name="btnImprimir">
          <controlPr defaultSize="0" print="0" autoLine="0" r:id="rId5">
            <anchor>
              <from>
                <xdr:col>6</xdr:col>
                <xdr:colOff>19050</xdr:colOff>
                <xdr:row>0</xdr:row>
                <xdr:rowOff>66675</xdr:rowOff>
              </from>
              <to>
                <xdr:col>7</xdr:col>
                <xdr:colOff>523875</xdr:colOff>
                <xdr:row>2</xdr:row>
                <xdr:rowOff>28575</xdr:rowOff>
              </to>
            </anchor>
          </controlPr>
        </control>
      </mc:Choice>
      <mc:Fallback>
        <control shapeId="35842" r:id="rId4" name="btnImprimir"/>
      </mc:Fallback>
    </mc:AlternateContent>
    <mc:AlternateContent xmlns:mc="http://schemas.openxmlformats.org/markup-compatibility/2006">
      <mc:Choice Requires="x14">
        <control shapeId="35841" r:id="rId6" name="btnVoltar">
          <controlPr defaultSize="0" print="0" autoLine="0" r:id="rId7">
            <anchor>
              <from>
                <xdr:col>4</xdr:col>
                <xdr:colOff>419100</xdr:colOff>
                <xdr:row>0</xdr:row>
                <xdr:rowOff>66675</xdr:rowOff>
              </from>
              <to>
                <xdr:col>5</xdr:col>
                <xdr:colOff>685800</xdr:colOff>
                <xdr:row>2</xdr:row>
                <xdr:rowOff>28575</xdr:rowOff>
              </to>
            </anchor>
          </controlPr>
        </control>
      </mc:Choice>
      <mc:Fallback>
        <control shapeId="35841" r:id="rId6" name="btnVoltar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B918B-218D-4F22-856E-D35B4EDF51CE}">
  <sheetPr codeName="Planilha11">
    <pageSetUpPr fitToPage="1"/>
  </sheetPr>
  <dimension ref="A1:I10"/>
  <sheetViews>
    <sheetView showGridLines="0" workbookViewId="0">
      <selection activeCell="A6" sqref="A6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1.85546875" style="108" bestFit="1" customWidth="1"/>
    <col min="4" max="4" width="35" style="108" customWidth="1"/>
    <col min="5" max="5" width="13.5703125" style="108" bestFit="1" customWidth="1"/>
    <col min="6" max="6" width="17.42578125" style="108" customWidth="1"/>
    <col min="7" max="7" width="27.28515625" style="108" customWidth="1"/>
    <col min="8" max="8" width="25.140625" style="108" customWidth="1"/>
    <col min="9" max="9" width="7.85546875" style="108" bestFit="1" customWidth="1"/>
  </cols>
  <sheetData>
    <row r="1" spans="1:9" ht="15" customHeight="1" x14ac:dyDescent="0.25">
      <c r="A1"/>
      <c r="B1" t="str">
        <f>historia!E1</f>
        <v>INSTITUTO EDUCACIONAL RÊ E LÚ</v>
      </c>
      <c r="D1" s="284" t="s">
        <v>287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historia!E2</f>
        <v>CNPJ: 12.456.409/0001-04 - Tel.: (21)3093-7218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historia!E3</f>
        <v>Rua Andes, nº 292,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235</v>
      </c>
      <c r="B5" s="106" t="s">
        <v>236</v>
      </c>
      <c r="C5" s="106" t="s">
        <v>295</v>
      </c>
      <c r="D5" s="106" t="s">
        <v>296</v>
      </c>
      <c r="E5" s="106" t="s">
        <v>297</v>
      </c>
      <c r="F5" s="106" t="s">
        <v>298</v>
      </c>
      <c r="G5" s="106" t="s">
        <v>299</v>
      </c>
      <c r="H5" s="106" t="s">
        <v>300</v>
      </c>
      <c r="I5" s="105" t="s">
        <v>301</v>
      </c>
    </row>
    <row r="6" spans="1:9" ht="30" customHeight="1" x14ac:dyDescent="0.25">
      <c r="A6" s="108">
        <v>5</v>
      </c>
      <c r="B6" s="108" t="s">
        <v>252</v>
      </c>
      <c r="C6" s="108" t="s">
        <v>288</v>
      </c>
      <c r="D6" s="108" t="s">
        <v>113</v>
      </c>
      <c r="E6" s="108" t="s">
        <v>289</v>
      </c>
      <c r="F6" s="108" t="s">
        <v>289</v>
      </c>
      <c r="G6" s="108" t="s">
        <v>290</v>
      </c>
      <c r="H6" s="108" t="s">
        <v>80</v>
      </c>
      <c r="I6" s="108" t="s">
        <v>42</v>
      </c>
    </row>
    <row r="7" spans="1:9" ht="30" customHeight="1" x14ac:dyDescent="0.25">
      <c r="A7" s="108">
        <v>10</v>
      </c>
      <c r="B7" s="108" t="s">
        <v>214</v>
      </c>
      <c r="C7" s="108" t="s">
        <v>291</v>
      </c>
      <c r="D7" s="108" t="s">
        <v>113</v>
      </c>
      <c r="E7" s="108" t="s">
        <v>292</v>
      </c>
      <c r="F7" s="108" t="s">
        <v>217</v>
      </c>
      <c r="G7" s="108" t="s">
        <v>114</v>
      </c>
      <c r="H7" s="108" t="s">
        <v>80</v>
      </c>
      <c r="I7" s="108" t="s">
        <v>42</v>
      </c>
    </row>
    <row r="8" spans="1:9" ht="30" customHeight="1" x14ac:dyDescent="0.25">
      <c r="A8" s="108">
        <v>2</v>
      </c>
      <c r="B8" s="108" t="s">
        <v>104</v>
      </c>
      <c r="C8" s="108" t="s">
        <v>291</v>
      </c>
      <c r="D8" s="108" t="s">
        <v>113</v>
      </c>
      <c r="E8" s="108" t="s">
        <v>289</v>
      </c>
      <c r="F8" s="108" t="s">
        <v>289</v>
      </c>
      <c r="G8" s="108" t="s">
        <v>114</v>
      </c>
      <c r="H8" s="108" t="s">
        <v>80</v>
      </c>
      <c r="I8" s="108" t="s">
        <v>42</v>
      </c>
    </row>
    <row r="9" spans="1:9" ht="30" customHeight="1" x14ac:dyDescent="0.25">
      <c r="A9" s="108">
        <v>3</v>
      </c>
      <c r="B9" s="108" t="s">
        <v>246</v>
      </c>
      <c r="C9" s="108" t="s">
        <v>291</v>
      </c>
      <c r="D9" s="108" t="s">
        <v>113</v>
      </c>
      <c r="E9" s="108" t="s">
        <v>289</v>
      </c>
      <c r="F9" s="108" t="s">
        <v>289</v>
      </c>
      <c r="G9" s="108" t="s">
        <v>114</v>
      </c>
      <c r="H9" s="108" t="s">
        <v>80</v>
      </c>
      <c r="I9" s="108" t="s">
        <v>42</v>
      </c>
    </row>
    <row r="10" spans="1:9" ht="30" customHeight="1" x14ac:dyDescent="0.25">
      <c r="A10" s="108">
        <v>9</v>
      </c>
      <c r="B10" s="108" t="s">
        <v>254</v>
      </c>
      <c r="C10" s="108" t="s">
        <v>293</v>
      </c>
      <c r="D10" s="108" t="s">
        <v>294</v>
      </c>
      <c r="E10" s="108" t="s">
        <v>256</v>
      </c>
      <c r="F10" s="108" t="s">
        <v>256</v>
      </c>
      <c r="G10" s="108" t="s">
        <v>114</v>
      </c>
      <c r="H10" s="108" t="s">
        <v>80</v>
      </c>
      <c r="I10" s="108" t="s">
        <v>42</v>
      </c>
    </row>
  </sheetData>
  <autoFilter ref="A5:I5" xr:uid="{572F2BE8-1A19-426E-94D2-C6EB599F716E}"/>
  <mergeCells count="1">
    <mergeCell ref="D1:F3"/>
  </mergeCells>
  <conditionalFormatting sqref="A6:I10000">
    <cfRule type="expression" dxfId="23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6866" r:id="rId4" name="btnImprimir">
          <controlPr defaultSize="0" print="0" autoLine="0" r:id="rId5">
            <anchor>
              <from>
                <xdr:col>7</xdr:col>
                <xdr:colOff>466725</xdr:colOff>
                <xdr:row>0</xdr:row>
                <xdr:rowOff>85725</xdr:rowOff>
              </from>
              <to>
                <xdr:col>7</xdr:col>
                <xdr:colOff>1581150</xdr:colOff>
                <xdr:row>2</xdr:row>
                <xdr:rowOff>47625</xdr:rowOff>
              </to>
            </anchor>
          </controlPr>
        </control>
      </mc:Choice>
      <mc:Fallback>
        <control shapeId="36866" r:id="rId4" name="btnImprimir"/>
      </mc:Fallback>
    </mc:AlternateContent>
    <mc:AlternateContent xmlns:mc="http://schemas.openxmlformats.org/markup-compatibility/2006">
      <mc:Choice Requires="x14">
        <control shapeId="36865" r:id="rId6" name="btnVoltar">
          <controlPr defaultSize="0" print="0" autoLine="0" r:id="rId7">
            <anchor>
              <from>
                <xdr:col>6</xdr:col>
                <xdr:colOff>990600</xdr:colOff>
                <xdr:row>0</xdr:row>
                <xdr:rowOff>85725</xdr:rowOff>
              </from>
              <to>
                <xdr:col>7</xdr:col>
                <xdr:colOff>285750</xdr:colOff>
                <xdr:row>2</xdr:row>
                <xdr:rowOff>47625</xdr:rowOff>
              </to>
            </anchor>
          </controlPr>
        </control>
      </mc:Choice>
      <mc:Fallback>
        <control shapeId="36865" r:id="rId6" name="btnVoltar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FD981-1116-46C5-988F-8287416E97A9}">
  <sheetPr codeName="Planilha12">
    <pageSetUpPr fitToPage="1"/>
  </sheetPr>
  <dimension ref="A1:I10"/>
  <sheetViews>
    <sheetView showGridLines="0" workbookViewId="0">
      <selection activeCell="I8" sqref="I8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0.7109375" style="108" customWidth="1"/>
    <col min="4" max="4" width="35" style="108" customWidth="1"/>
    <col min="5" max="5" width="14.5703125" style="108" customWidth="1"/>
    <col min="6" max="7" width="17.42578125" style="108" customWidth="1"/>
    <col min="8" max="8" width="35.7109375" style="108" customWidth="1"/>
    <col min="9" max="9" width="31.5703125" style="108" customWidth="1"/>
  </cols>
  <sheetData>
    <row r="1" spans="1:9" ht="15" customHeight="1" x14ac:dyDescent="0.25">
      <c r="A1"/>
      <c r="B1" t="str">
        <f>historia!E1</f>
        <v>INSTITUTO EDUCACIONAL RÊ E LÚ</v>
      </c>
      <c r="D1" s="284" t="s">
        <v>302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historia!E2</f>
        <v>CNPJ: 12.456.409/0001-04 - Tel.: (21)3093-7218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historia!E3</f>
        <v>Rua Andes, nº 292,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235</v>
      </c>
      <c r="B5" s="106" t="s">
        <v>236</v>
      </c>
      <c r="C5" s="106" t="s">
        <v>306</v>
      </c>
      <c r="D5" s="106" t="s">
        <v>307</v>
      </c>
      <c r="E5" s="106" t="s">
        <v>308</v>
      </c>
      <c r="F5" s="106" t="s">
        <v>261</v>
      </c>
      <c r="G5" s="106" t="s">
        <v>260</v>
      </c>
      <c r="H5" s="106" t="s">
        <v>309</v>
      </c>
      <c r="I5" s="105" t="s">
        <v>239</v>
      </c>
    </row>
    <row r="6" spans="1:9" ht="30" customHeight="1" x14ac:dyDescent="0.25">
      <c r="A6" s="108">
        <v>5</v>
      </c>
      <c r="B6" s="108" t="s">
        <v>252</v>
      </c>
      <c r="C6" s="108" t="s">
        <v>67</v>
      </c>
      <c r="D6" s="108" t="s">
        <v>255</v>
      </c>
      <c r="E6" s="108" t="s">
        <v>303</v>
      </c>
      <c r="F6" s="108" t="s">
        <v>109</v>
      </c>
      <c r="G6" s="108" t="s">
        <v>109</v>
      </c>
      <c r="H6" s="108" t="s">
        <v>110</v>
      </c>
    </row>
    <row r="7" spans="1:9" ht="30" customHeight="1" x14ac:dyDescent="0.25">
      <c r="A7" s="108">
        <v>9</v>
      </c>
      <c r="B7" s="108" t="s">
        <v>254</v>
      </c>
      <c r="C7" s="108" t="s">
        <v>51</v>
      </c>
      <c r="D7" s="108" t="s">
        <v>255</v>
      </c>
      <c r="E7" s="108" t="s">
        <v>303</v>
      </c>
      <c r="F7" s="108" t="s">
        <v>109</v>
      </c>
      <c r="G7" s="108" t="s">
        <v>109</v>
      </c>
      <c r="H7" s="108" t="s">
        <v>110</v>
      </c>
    </row>
    <row r="8" spans="1:9" ht="30" customHeight="1" x14ac:dyDescent="0.25">
      <c r="A8" s="108">
        <v>3</v>
      </c>
      <c r="B8" s="108" t="s">
        <v>246</v>
      </c>
      <c r="C8" s="108" t="s">
        <v>67</v>
      </c>
      <c r="D8" s="108" t="s">
        <v>255</v>
      </c>
      <c r="E8" s="108" t="s">
        <v>303</v>
      </c>
      <c r="F8" s="108" t="s">
        <v>109</v>
      </c>
      <c r="G8" s="108" t="s">
        <v>109</v>
      </c>
      <c r="H8" s="108" t="s">
        <v>110</v>
      </c>
    </row>
    <row r="9" spans="1:9" ht="30" customHeight="1" x14ac:dyDescent="0.25">
      <c r="A9" s="108">
        <v>2</v>
      </c>
      <c r="B9" s="108" t="s">
        <v>104</v>
      </c>
      <c r="C9" s="108" t="s">
        <v>69</v>
      </c>
      <c r="D9" s="108" t="s">
        <v>108</v>
      </c>
      <c r="E9" s="108" t="s">
        <v>304</v>
      </c>
      <c r="F9" s="108" t="s">
        <v>109</v>
      </c>
      <c r="G9" s="108" t="s">
        <v>109</v>
      </c>
      <c r="H9" s="108" t="s">
        <v>110</v>
      </c>
    </row>
    <row r="10" spans="1:9" ht="30" customHeight="1" x14ac:dyDescent="0.25">
      <c r="A10" s="108">
        <v>10</v>
      </c>
      <c r="B10" s="108" t="s">
        <v>214</v>
      </c>
      <c r="C10" s="108" t="s">
        <v>57</v>
      </c>
      <c r="D10" s="108" t="s">
        <v>220</v>
      </c>
      <c r="E10" s="108" t="s">
        <v>305</v>
      </c>
      <c r="F10" s="108" t="s">
        <v>222</v>
      </c>
      <c r="G10" s="108" t="s">
        <v>222</v>
      </c>
      <c r="H10" s="108" t="s">
        <v>224</v>
      </c>
      <c r="I10" s="108" t="s">
        <v>258</v>
      </c>
    </row>
  </sheetData>
  <autoFilter ref="A5:I5" xr:uid="{572F2BE8-1A19-426E-94D2-C6EB599F716E}"/>
  <mergeCells count="1">
    <mergeCell ref="D1:F3"/>
  </mergeCells>
  <conditionalFormatting sqref="A6:I10000">
    <cfRule type="expression" dxfId="22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8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7890" r:id="rId4" name="btnImprimir">
          <controlPr defaultSize="0" print="0" autoLine="0" r:id="rId5">
            <anchor>
              <from>
                <xdr:col>7</xdr:col>
                <xdr:colOff>1133475</xdr:colOff>
                <xdr:row>0</xdr:row>
                <xdr:rowOff>85725</xdr:rowOff>
              </from>
              <to>
                <xdr:col>7</xdr:col>
                <xdr:colOff>2247900</xdr:colOff>
                <xdr:row>2</xdr:row>
                <xdr:rowOff>47625</xdr:rowOff>
              </to>
            </anchor>
          </controlPr>
        </control>
      </mc:Choice>
      <mc:Fallback>
        <control shapeId="37890" r:id="rId4" name="btnImprimir"/>
      </mc:Fallback>
    </mc:AlternateContent>
    <mc:AlternateContent xmlns:mc="http://schemas.openxmlformats.org/markup-compatibility/2006">
      <mc:Choice Requires="x14">
        <control shapeId="37889" r:id="rId6" name="btnVoltar">
          <controlPr defaultSize="0" print="0" autoLine="0" r:id="rId7">
            <anchor>
              <from>
                <xdr:col>6</xdr:col>
                <xdr:colOff>1000125</xdr:colOff>
                <xdr:row>0</xdr:row>
                <xdr:rowOff>85725</xdr:rowOff>
              </from>
              <to>
                <xdr:col>7</xdr:col>
                <xdr:colOff>952500</xdr:colOff>
                <xdr:row>2</xdr:row>
                <xdr:rowOff>47625</xdr:rowOff>
              </to>
            </anchor>
          </controlPr>
        </control>
      </mc:Choice>
      <mc:Fallback>
        <control shapeId="37889" r:id="rId6" name="btnVoltar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91D58-290A-4021-885C-24A880F98E89}">
  <sheetPr codeName="Planilha13">
    <pageSetUpPr fitToPage="1"/>
  </sheetPr>
  <dimension ref="A1:I34"/>
  <sheetViews>
    <sheetView showGridLines="0" showZeros="0" workbookViewId="0">
      <selection activeCell="A6" sqref="A6"/>
    </sheetView>
  </sheetViews>
  <sheetFormatPr defaultRowHeight="30" customHeight="1" x14ac:dyDescent="0.25"/>
  <cols>
    <col min="1" max="1" width="12.140625" style="108" customWidth="1"/>
    <col min="2" max="9" width="12.5703125" style="108" customWidth="1"/>
  </cols>
  <sheetData>
    <row r="1" spans="1:9" ht="15" customHeight="1" x14ac:dyDescent="0.25">
      <c r="A1"/>
      <c r="B1" t="str">
        <f>historia!E1</f>
        <v>INSTITUTO EDUCACIONAL RÊ E LÚ</v>
      </c>
      <c r="F1" s="284" t="s">
        <v>310</v>
      </c>
      <c r="G1" s="284"/>
      <c r="H1" s="284"/>
      <c r="I1" s="284"/>
    </row>
    <row r="2" spans="1:9" ht="15" customHeight="1" x14ac:dyDescent="0.25">
      <c r="A2"/>
      <c r="B2" t="str">
        <f>historia!E2</f>
        <v>CNPJ: 12.456.409/0001-04 - Tel.: (21)3093-7218</v>
      </c>
      <c r="C2" s="111"/>
      <c r="D2" s="111"/>
      <c r="E2" s="111"/>
      <c r="F2" s="284"/>
      <c r="G2" s="284"/>
      <c r="H2" s="284"/>
      <c r="I2" s="284"/>
    </row>
    <row r="3" spans="1:9" ht="15" customHeight="1" x14ac:dyDescent="0.25">
      <c r="A3"/>
      <c r="B3" t="str">
        <f>historia!E3</f>
        <v>Rua Andes, nº 292, Heliópolis, Belford Roxo, RJ</v>
      </c>
      <c r="C3" s="111"/>
      <c r="D3" s="111"/>
      <c r="E3" s="111"/>
      <c r="F3" s="111"/>
      <c r="G3" s="111"/>
      <c r="H3" s="111"/>
      <c r="I3" s="111"/>
    </row>
    <row r="4" spans="1:9" ht="15" customHeight="1" x14ac:dyDescent="0.25">
      <c r="A4"/>
      <c r="B4"/>
      <c r="C4" s="111"/>
      <c r="D4" s="111"/>
      <c r="E4" s="111"/>
      <c r="F4" s="285" t="s">
        <v>330</v>
      </c>
      <c r="G4" s="286"/>
      <c r="H4" s="286"/>
      <c r="I4" s="287"/>
    </row>
    <row r="5" spans="1:9" x14ac:dyDescent="0.25">
      <c r="A5" s="105" t="s">
        <v>331</v>
      </c>
      <c r="B5" s="106" t="s">
        <v>321</v>
      </c>
      <c r="C5" s="106" t="s">
        <v>322</v>
      </c>
      <c r="D5" s="106" t="s">
        <v>323</v>
      </c>
      <c r="E5" s="106" t="s">
        <v>329</v>
      </c>
      <c r="F5" s="106" t="s">
        <v>324</v>
      </c>
      <c r="G5" s="106" t="s">
        <v>325</v>
      </c>
      <c r="H5" s="106" t="s">
        <v>326</v>
      </c>
      <c r="I5" s="105" t="s">
        <v>327</v>
      </c>
    </row>
    <row r="6" spans="1:9" ht="30" customHeight="1" x14ac:dyDescent="0.25">
      <c r="A6" s="108" t="s">
        <v>311</v>
      </c>
      <c r="B6" s="113">
        <v>300</v>
      </c>
      <c r="C6" s="113">
        <v>0</v>
      </c>
      <c r="D6" s="113">
        <v>28.11</v>
      </c>
      <c r="E6" s="113">
        <v>328.11</v>
      </c>
      <c r="F6" s="113">
        <v>328.11</v>
      </c>
      <c r="G6" s="113">
        <v>0</v>
      </c>
      <c r="H6" s="113">
        <v>0</v>
      </c>
      <c r="I6" s="113">
        <v>0</v>
      </c>
    </row>
    <row r="7" spans="1:9" ht="30" customHeight="1" x14ac:dyDescent="0.25">
      <c r="A7" s="108" t="s">
        <v>312</v>
      </c>
      <c r="B7" s="113">
        <v>300</v>
      </c>
      <c r="C7" s="113">
        <v>0</v>
      </c>
      <c r="D7" s="113">
        <v>24.86</v>
      </c>
      <c r="E7" s="113">
        <v>324.86</v>
      </c>
      <c r="F7" s="113">
        <v>324.86</v>
      </c>
      <c r="G7" s="113">
        <v>0</v>
      </c>
      <c r="H7" s="113">
        <v>0</v>
      </c>
      <c r="I7" s="113">
        <v>0</v>
      </c>
    </row>
    <row r="8" spans="1:9" ht="30" customHeight="1" x14ac:dyDescent="0.25">
      <c r="A8" s="108" t="s">
        <v>313</v>
      </c>
      <c r="B8" s="113">
        <v>600</v>
      </c>
      <c r="C8" s="113">
        <v>0</v>
      </c>
      <c r="D8" s="113">
        <v>43.28</v>
      </c>
      <c r="E8" s="113">
        <v>643.28</v>
      </c>
      <c r="F8" s="113">
        <v>0</v>
      </c>
      <c r="G8" s="113">
        <v>0</v>
      </c>
      <c r="H8" s="113">
        <v>0</v>
      </c>
      <c r="I8" s="113">
        <v>0</v>
      </c>
    </row>
    <row r="9" spans="1:9" ht="30" customHeight="1" x14ac:dyDescent="0.25">
      <c r="A9" s="108" t="s">
        <v>314</v>
      </c>
      <c r="B9" s="113">
        <v>600</v>
      </c>
      <c r="C9" s="113">
        <v>0</v>
      </c>
      <c r="D9" s="113">
        <v>36.92</v>
      </c>
      <c r="E9" s="113">
        <v>636.91999999999996</v>
      </c>
      <c r="F9" s="113">
        <v>0</v>
      </c>
      <c r="G9" s="113">
        <v>636.91999999999996</v>
      </c>
      <c r="H9" s="113">
        <v>0</v>
      </c>
      <c r="I9" s="113">
        <v>0</v>
      </c>
    </row>
    <row r="10" spans="1:9" ht="30" customHeight="1" x14ac:dyDescent="0.25">
      <c r="A10" s="108" t="s">
        <v>315</v>
      </c>
      <c r="B10" s="113">
        <v>600</v>
      </c>
      <c r="C10" s="113">
        <v>0</v>
      </c>
      <c r="D10" s="113">
        <v>30.6</v>
      </c>
      <c r="E10" s="113">
        <v>630.6</v>
      </c>
      <c r="F10" s="113">
        <v>630.6</v>
      </c>
      <c r="G10" s="113">
        <v>0</v>
      </c>
      <c r="H10" s="113">
        <v>0</v>
      </c>
      <c r="I10" s="113">
        <v>0</v>
      </c>
    </row>
    <row r="11" spans="1:9" ht="30" customHeight="1" x14ac:dyDescent="0.25">
      <c r="A11" s="108" t="s">
        <v>316</v>
      </c>
      <c r="B11" s="113">
        <v>600</v>
      </c>
      <c r="C11" s="113">
        <v>0</v>
      </c>
      <c r="D11" s="113">
        <v>24.36</v>
      </c>
      <c r="E11" s="113">
        <v>624.36</v>
      </c>
      <c r="F11" s="113">
        <v>624.36</v>
      </c>
      <c r="G11" s="113">
        <v>0</v>
      </c>
      <c r="H11" s="113">
        <v>0</v>
      </c>
      <c r="I11" s="113">
        <v>0</v>
      </c>
    </row>
    <row r="12" spans="1:9" ht="30" customHeight="1" x14ac:dyDescent="0.25">
      <c r="A12" s="108" t="s">
        <v>317</v>
      </c>
      <c r="B12" s="113">
        <v>600</v>
      </c>
      <c r="C12" s="113">
        <v>0</v>
      </c>
      <c r="D12" s="113">
        <v>18.18</v>
      </c>
      <c r="E12" s="113">
        <v>618.17999999999995</v>
      </c>
      <c r="F12" s="113">
        <v>0</v>
      </c>
      <c r="G12" s="113">
        <v>0</v>
      </c>
      <c r="H12" s="113">
        <v>0</v>
      </c>
      <c r="I12" s="113">
        <v>0</v>
      </c>
    </row>
    <row r="13" spans="1:9" ht="30" customHeight="1" x14ac:dyDescent="0.25">
      <c r="A13" s="108" t="s">
        <v>318</v>
      </c>
      <c r="B13" s="113">
        <v>600</v>
      </c>
      <c r="C13" s="113">
        <v>0</v>
      </c>
      <c r="D13" s="113">
        <v>12.06</v>
      </c>
      <c r="E13" s="113">
        <v>612.05999999999995</v>
      </c>
      <c r="F13" s="113">
        <v>0</v>
      </c>
      <c r="G13" s="113">
        <v>0</v>
      </c>
      <c r="H13" s="113">
        <v>0</v>
      </c>
      <c r="I13" s="113">
        <v>0</v>
      </c>
    </row>
    <row r="14" spans="1:9" ht="30" customHeight="1" x14ac:dyDescent="0.25">
      <c r="A14" s="108" t="s">
        <v>319</v>
      </c>
      <c r="B14" s="113">
        <v>300</v>
      </c>
      <c r="C14" s="113">
        <v>75</v>
      </c>
      <c r="D14" s="113">
        <v>0</v>
      </c>
      <c r="E14" s="113">
        <v>225</v>
      </c>
      <c r="F14" s="113">
        <v>0</v>
      </c>
      <c r="G14" s="113">
        <v>0</v>
      </c>
      <c r="H14" s="113">
        <v>0</v>
      </c>
      <c r="I14" s="113">
        <v>0</v>
      </c>
    </row>
    <row r="15" spans="1:9" ht="30" customHeight="1" x14ac:dyDescent="0.25">
      <c r="A15" s="108" t="s">
        <v>320</v>
      </c>
      <c r="B15" s="113">
        <v>300</v>
      </c>
      <c r="C15" s="113">
        <v>75</v>
      </c>
      <c r="D15" s="113">
        <v>0</v>
      </c>
      <c r="E15" s="113">
        <v>225</v>
      </c>
      <c r="F15" s="113">
        <v>225</v>
      </c>
      <c r="G15" s="113">
        <v>0</v>
      </c>
      <c r="H15" s="113">
        <v>0</v>
      </c>
      <c r="I15" s="113">
        <v>0</v>
      </c>
    </row>
    <row r="16" spans="1:9" ht="30" customHeight="1" x14ac:dyDescent="0.25">
      <c r="B16" s="113"/>
      <c r="C16" s="113"/>
      <c r="D16" s="113"/>
      <c r="E16" s="113"/>
      <c r="F16" s="113"/>
      <c r="G16" s="113"/>
      <c r="H16" s="113"/>
      <c r="I16" s="113"/>
    </row>
    <row r="17" spans="1:9" ht="30" customHeight="1" x14ac:dyDescent="0.25">
      <c r="B17" s="113"/>
      <c r="C17" s="113"/>
      <c r="D17" s="113"/>
      <c r="E17" s="113"/>
      <c r="F17" s="113"/>
      <c r="G17" s="113"/>
      <c r="H17" s="113"/>
      <c r="I17" s="113"/>
    </row>
    <row r="18" spans="1:9" ht="30" customHeight="1" x14ac:dyDescent="0.25">
      <c r="A18" s="114" t="s">
        <v>328</v>
      </c>
      <c r="B18" s="115">
        <f>SUM(B6:B17)</f>
        <v>4800</v>
      </c>
      <c r="C18" s="115">
        <f t="shared" ref="C18:I18" si="0">SUM(C6:C17)</f>
        <v>150</v>
      </c>
      <c r="D18" s="115">
        <f t="shared" si="0"/>
        <v>218.37</v>
      </c>
      <c r="E18" s="115">
        <f t="shared" si="0"/>
        <v>4868.37</v>
      </c>
      <c r="F18" s="115">
        <f t="shared" si="0"/>
        <v>2132.9300000000003</v>
      </c>
      <c r="G18" s="115">
        <f t="shared" si="0"/>
        <v>636.91999999999996</v>
      </c>
      <c r="H18" s="115">
        <f t="shared" si="0"/>
        <v>0</v>
      </c>
      <c r="I18" s="115">
        <f t="shared" si="0"/>
        <v>0</v>
      </c>
    </row>
    <row r="20" spans="1:9" ht="15" x14ac:dyDescent="0.25">
      <c r="A20" s="288" t="s">
        <v>332</v>
      </c>
      <c r="B20" s="289"/>
      <c r="C20" s="289"/>
      <c r="D20" s="289"/>
      <c r="E20" s="289"/>
      <c r="F20" s="290"/>
      <c r="G20"/>
      <c r="H20"/>
      <c r="I20"/>
    </row>
    <row r="21" spans="1:9" ht="30" customHeight="1" x14ac:dyDescent="0.25">
      <c r="A21" s="105" t="s">
        <v>331</v>
      </c>
      <c r="B21" s="106" t="s">
        <v>321</v>
      </c>
      <c r="C21" s="106" t="s">
        <v>322</v>
      </c>
      <c r="D21" s="106" t="s">
        <v>323</v>
      </c>
      <c r="E21" s="106" t="s">
        <v>333</v>
      </c>
      <c r="F21" s="106" t="s">
        <v>334</v>
      </c>
      <c r="G21"/>
      <c r="H21"/>
      <c r="I21"/>
    </row>
    <row r="22" spans="1:9" ht="30" customHeight="1" x14ac:dyDescent="0.25">
      <c r="A22" s="108" t="s">
        <v>311</v>
      </c>
      <c r="B22" s="113">
        <v>350</v>
      </c>
      <c r="C22" s="113">
        <v>0</v>
      </c>
      <c r="D22" s="113">
        <v>25.25</v>
      </c>
      <c r="E22" s="113">
        <v>375.25</v>
      </c>
      <c r="F22" s="108">
        <v>1</v>
      </c>
      <c r="G22"/>
      <c r="H22"/>
      <c r="I22"/>
    </row>
    <row r="23" spans="1:9" ht="30" customHeight="1" x14ac:dyDescent="0.25">
      <c r="A23" s="108" t="s">
        <v>312</v>
      </c>
      <c r="B23" s="113">
        <v>300</v>
      </c>
      <c r="C23" s="113">
        <v>0</v>
      </c>
      <c r="D23" s="113">
        <v>24.86</v>
      </c>
      <c r="E23" s="113">
        <v>324.86</v>
      </c>
      <c r="F23" s="108">
        <v>1</v>
      </c>
      <c r="G23"/>
      <c r="H23"/>
      <c r="I23"/>
    </row>
    <row r="24" spans="1:9" ht="30" customHeight="1" x14ac:dyDescent="0.25">
      <c r="A24" s="108" t="s">
        <v>313</v>
      </c>
      <c r="B24" s="113">
        <v>0</v>
      </c>
      <c r="C24" s="113">
        <v>0</v>
      </c>
      <c r="D24" s="113">
        <v>0</v>
      </c>
      <c r="E24" s="113">
        <v>0</v>
      </c>
      <c r="F24" s="108">
        <v>0</v>
      </c>
      <c r="G24"/>
      <c r="H24"/>
      <c r="I24"/>
    </row>
    <row r="25" spans="1:9" ht="30" customHeight="1" x14ac:dyDescent="0.25">
      <c r="A25" s="108" t="s">
        <v>314</v>
      </c>
      <c r="B25" s="113">
        <v>0</v>
      </c>
      <c r="C25" s="113">
        <v>0</v>
      </c>
      <c r="D25" s="113">
        <v>0</v>
      </c>
      <c r="E25" s="113">
        <v>0</v>
      </c>
      <c r="F25" s="108">
        <v>0</v>
      </c>
      <c r="G25"/>
      <c r="H25"/>
      <c r="I25"/>
    </row>
    <row r="26" spans="1:9" ht="30" customHeight="1" x14ac:dyDescent="0.25">
      <c r="A26" s="108" t="s">
        <v>315</v>
      </c>
      <c r="B26" s="113">
        <v>0</v>
      </c>
      <c r="C26" s="113">
        <v>0</v>
      </c>
      <c r="D26" s="113">
        <v>0</v>
      </c>
      <c r="E26" s="113">
        <v>0</v>
      </c>
      <c r="F26" s="108">
        <v>0</v>
      </c>
      <c r="G26"/>
      <c r="H26"/>
      <c r="I26"/>
    </row>
    <row r="27" spans="1:9" ht="30" customHeight="1" x14ac:dyDescent="0.25">
      <c r="A27" s="108" t="s">
        <v>316</v>
      </c>
      <c r="B27" s="113">
        <v>0</v>
      </c>
      <c r="C27" s="113">
        <v>0</v>
      </c>
      <c r="D27" s="113">
        <v>0</v>
      </c>
      <c r="E27" s="113">
        <v>0</v>
      </c>
      <c r="F27" s="108">
        <v>0</v>
      </c>
      <c r="G27"/>
      <c r="H27"/>
      <c r="I27"/>
    </row>
    <row r="28" spans="1:9" ht="30" customHeight="1" x14ac:dyDescent="0.25">
      <c r="A28" s="108" t="s">
        <v>317</v>
      </c>
      <c r="B28" s="113">
        <v>0</v>
      </c>
      <c r="C28" s="113">
        <v>0</v>
      </c>
      <c r="D28" s="113">
        <v>0</v>
      </c>
      <c r="E28" s="113">
        <v>0</v>
      </c>
      <c r="F28" s="108">
        <v>0</v>
      </c>
      <c r="G28"/>
      <c r="H28"/>
      <c r="I28"/>
    </row>
    <row r="29" spans="1:9" ht="30" customHeight="1" x14ac:dyDescent="0.25">
      <c r="A29" s="108" t="s">
        <v>318</v>
      </c>
      <c r="B29" s="113">
        <v>0</v>
      </c>
      <c r="C29" s="113">
        <v>0</v>
      </c>
      <c r="D29" s="113">
        <v>0</v>
      </c>
      <c r="E29" s="113">
        <v>0</v>
      </c>
      <c r="F29" s="108">
        <v>0</v>
      </c>
      <c r="G29"/>
      <c r="H29"/>
      <c r="I29"/>
    </row>
    <row r="30" spans="1:9" ht="30" customHeight="1" x14ac:dyDescent="0.25">
      <c r="A30" s="108" t="s">
        <v>319</v>
      </c>
      <c r="B30" s="113">
        <v>0</v>
      </c>
      <c r="C30" s="113">
        <v>0</v>
      </c>
      <c r="D30" s="113">
        <v>0</v>
      </c>
      <c r="E30" s="113">
        <v>0</v>
      </c>
      <c r="F30" s="108">
        <v>0</v>
      </c>
      <c r="G30"/>
      <c r="H30"/>
      <c r="I30"/>
    </row>
    <row r="31" spans="1:9" ht="30" customHeight="1" x14ac:dyDescent="0.25">
      <c r="A31" s="108" t="s">
        <v>335</v>
      </c>
      <c r="B31" s="113">
        <v>0</v>
      </c>
      <c r="C31" s="113">
        <v>0</v>
      </c>
      <c r="D31" s="113">
        <v>0</v>
      </c>
      <c r="E31" s="113">
        <v>0</v>
      </c>
      <c r="F31" s="108">
        <v>0</v>
      </c>
      <c r="G31"/>
      <c r="H31"/>
      <c r="I31"/>
    </row>
    <row r="32" spans="1:9" ht="30" customHeight="1" x14ac:dyDescent="0.25">
      <c r="A32" s="108" t="s">
        <v>336</v>
      </c>
      <c r="B32" s="113">
        <v>0</v>
      </c>
      <c r="C32" s="113">
        <v>0</v>
      </c>
      <c r="D32" s="113">
        <v>0</v>
      </c>
      <c r="E32" s="113">
        <v>0</v>
      </c>
      <c r="F32" s="108">
        <v>0</v>
      </c>
      <c r="G32"/>
      <c r="H32"/>
      <c r="I32"/>
    </row>
    <row r="33" spans="1:9" ht="30" customHeight="1" x14ac:dyDescent="0.25">
      <c r="A33" s="108" t="s">
        <v>320</v>
      </c>
      <c r="B33" s="113">
        <v>300</v>
      </c>
      <c r="C33" s="113">
        <v>75</v>
      </c>
      <c r="D33" s="113">
        <v>0</v>
      </c>
      <c r="E33" s="113">
        <v>225</v>
      </c>
      <c r="F33" s="108">
        <v>1</v>
      </c>
      <c r="G33"/>
      <c r="H33"/>
      <c r="I33"/>
    </row>
    <row r="34" spans="1:9" ht="30" customHeight="1" x14ac:dyDescent="0.25">
      <c r="A34" s="114" t="s">
        <v>328</v>
      </c>
      <c r="B34" s="115">
        <f>SUM(B22:B33)</f>
        <v>950</v>
      </c>
      <c r="C34" s="115">
        <f t="shared" ref="C34" si="1">SUM(C22:C33)</f>
        <v>75</v>
      </c>
      <c r="D34" s="115">
        <f t="shared" ref="D34" si="2">SUM(D22:D33)</f>
        <v>50.11</v>
      </c>
      <c r="E34" s="115">
        <f t="shared" ref="E34" si="3">SUM(E22:E33)</f>
        <v>925.11</v>
      </c>
      <c r="F34" s="116">
        <f t="shared" ref="F34" si="4">SUM(F22:F33)</f>
        <v>3</v>
      </c>
      <c r="G34"/>
      <c r="H34"/>
      <c r="I34"/>
    </row>
  </sheetData>
  <autoFilter ref="A5:I5" xr:uid="{572F2BE8-1A19-426E-94D2-C6EB599F716E}"/>
  <mergeCells count="3">
    <mergeCell ref="F4:I4"/>
    <mergeCell ref="A20:F20"/>
    <mergeCell ref="F1:I2"/>
  </mergeCells>
  <conditionalFormatting sqref="A35:I10000 A6:I19 A20 A22:F31 A33:F34">
    <cfRule type="expression" dxfId="21" priority="2">
      <formula>$A6&lt;&gt;""</formula>
    </cfRule>
  </conditionalFormatting>
  <conditionalFormatting sqref="A32:F32">
    <cfRule type="expression" dxfId="20" priority="1">
      <formula>$A32&lt;&gt;""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1" orientation="portrait" r:id="rId1"/>
  <drawing r:id="rId2"/>
  <legacyDrawing r:id="rId3"/>
  <controls>
    <mc:AlternateContent xmlns:mc="http://schemas.openxmlformats.org/markup-compatibility/2006">
      <mc:Choice Requires="x14">
        <control shapeId="38914" r:id="rId4" name="btnImprimir">
          <controlPr defaultSize="0" print="0" autoLine="0" r:id="rId5">
            <anchor>
              <from>
                <xdr:col>14</xdr:col>
                <xdr:colOff>38100</xdr:colOff>
                <xdr:row>0</xdr:row>
                <xdr:rowOff>85725</xdr:rowOff>
              </from>
              <to>
                <xdr:col>15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38914" r:id="rId4" name="btnImprimir"/>
      </mc:Fallback>
    </mc:AlternateContent>
    <mc:AlternateContent xmlns:mc="http://schemas.openxmlformats.org/markup-compatibility/2006">
      <mc:Choice Requires="x14">
        <control shapeId="38913" r:id="rId6" name="btnVoltar">
          <controlPr defaultSize="0" print="0" autoLine="0" r:id="rId7">
            <anchor>
              <from>
                <xdr:col>11</xdr:col>
                <xdr:colOff>571500</xdr:colOff>
                <xdr:row>0</xdr:row>
                <xdr:rowOff>85725</xdr:rowOff>
              </from>
              <to>
                <xdr:col>13</xdr:col>
                <xdr:colOff>466725</xdr:colOff>
                <xdr:row>2</xdr:row>
                <xdr:rowOff>47625</xdr:rowOff>
              </to>
            </anchor>
          </controlPr>
        </control>
      </mc:Choice>
      <mc:Fallback>
        <control shapeId="38913" r:id="rId6" name="btnVoltar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F6FBA-8981-46EC-A839-54A36E473E26}">
  <sheetPr codeName="Planilha14" filterMode="1">
    <pageSetUpPr fitToPage="1"/>
  </sheetPr>
  <dimension ref="A1:AA326"/>
  <sheetViews>
    <sheetView showGridLines="0" showZeros="0" workbookViewId="0">
      <selection activeCell="C10" sqref="C10"/>
    </sheetView>
  </sheetViews>
  <sheetFormatPr defaultRowHeight="27.95" customHeight="1" x14ac:dyDescent="0.25"/>
  <cols>
    <col min="1" max="1" width="12.140625" style="108" customWidth="1"/>
    <col min="2" max="2" width="34.140625" style="108" customWidth="1"/>
    <col min="3" max="14" width="11" style="108" customWidth="1"/>
    <col min="15" max="27" width="0" hidden="1" customWidth="1"/>
  </cols>
  <sheetData>
    <row r="1" spans="1:27" ht="15" customHeight="1" x14ac:dyDescent="0.25">
      <c r="A1"/>
      <c r="B1" t="str">
        <f>historia!E1</f>
        <v>INSTITUTO EDUCACIONAL RÊ E LÚ</v>
      </c>
      <c r="F1" s="284" t="s">
        <v>350</v>
      </c>
      <c r="G1" s="284"/>
      <c r="H1" s="284"/>
      <c r="I1" s="284"/>
      <c r="J1" s="284"/>
      <c r="K1" s="111"/>
      <c r="L1" s="111"/>
      <c r="M1" s="111"/>
      <c r="N1" s="111"/>
    </row>
    <row r="2" spans="1:27" ht="15" customHeight="1" x14ac:dyDescent="0.25">
      <c r="A2"/>
      <c r="B2" t="str">
        <f>historia!E2</f>
        <v>CNPJ: 12.456.409/0001-04 - Tel.: (21)3093-7218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27" ht="15" customHeight="1" x14ac:dyDescent="0.25">
      <c r="A3"/>
      <c r="B3" t="str">
        <f>historia!E3</f>
        <v>Rua Andes, nº 292,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27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27" s="65" customFormat="1" ht="24.95" customHeight="1" x14ac:dyDescent="0.25">
      <c r="B5" s="117" t="s">
        <v>351</v>
      </c>
      <c r="C5" s="119">
        <f>SUMIFS(C9:C10001,O9:O10001,1)</f>
        <v>328.11</v>
      </c>
      <c r="D5" s="119">
        <f t="shared" ref="D5:N5" si="0">SUMIFS(D9:D10001,P9:P10001,1)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225</v>
      </c>
    </row>
    <row r="6" spans="1:27" s="65" customFormat="1" ht="24.95" customHeight="1" x14ac:dyDescent="0.25">
      <c r="B6" s="117" t="s">
        <v>352</v>
      </c>
      <c r="C6" s="120">
        <f>SUMIFS(C9:C10001,O9:O10001,"&lt;&gt;"&amp;1)</f>
        <v>375.25</v>
      </c>
      <c r="D6" s="120">
        <f t="shared" ref="D6:N6" si="1">SUMIFS(D9:D10001,P9:P10001,"&lt;&gt;"&amp;1)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225</v>
      </c>
    </row>
    <row r="7" spans="1:27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27" ht="15" x14ac:dyDescent="0.25">
      <c r="A8" s="105" t="s">
        <v>337</v>
      </c>
      <c r="B8" s="106" t="s">
        <v>236</v>
      </c>
      <c r="C8" s="106" t="s">
        <v>338</v>
      </c>
      <c r="D8" s="106" t="s">
        <v>339</v>
      </c>
      <c r="E8" s="106" t="s">
        <v>340</v>
      </c>
      <c r="F8" s="106" t="s">
        <v>341</v>
      </c>
      <c r="G8" s="106" t="s">
        <v>342</v>
      </c>
      <c r="H8" s="106" t="s">
        <v>343</v>
      </c>
      <c r="I8" s="105" t="s">
        <v>344</v>
      </c>
      <c r="J8" s="105" t="s">
        <v>345</v>
      </c>
      <c r="K8" s="105" t="s">
        <v>346</v>
      </c>
      <c r="L8" s="105" t="s">
        <v>347</v>
      </c>
      <c r="M8" s="105" t="s">
        <v>348</v>
      </c>
      <c r="N8" s="105" t="s">
        <v>349</v>
      </c>
    </row>
    <row r="9" spans="1:27" ht="27.95" customHeight="1" x14ac:dyDescent="0.25">
      <c r="A9" s="108">
        <v>2</v>
      </c>
      <c r="B9" s="113" t="s">
        <v>353</v>
      </c>
      <c r="C9" s="113">
        <v>328.11</v>
      </c>
      <c r="D9" s="113">
        <v>324.86</v>
      </c>
      <c r="E9" s="113">
        <v>321.64</v>
      </c>
      <c r="F9" s="113">
        <v>318.45999999999998</v>
      </c>
      <c r="G9" s="113">
        <v>315.3</v>
      </c>
      <c r="H9" s="113">
        <v>312.18</v>
      </c>
      <c r="I9" s="113">
        <v>309.08999999999997</v>
      </c>
      <c r="J9" s="113">
        <v>306.02999999999997</v>
      </c>
      <c r="K9" s="113">
        <v>225</v>
      </c>
      <c r="L9" s="113">
        <v>225</v>
      </c>
      <c r="M9" s="113">
        <v>225</v>
      </c>
      <c r="N9" s="113">
        <v>225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0</v>
      </c>
      <c r="Y9">
        <v>0</v>
      </c>
      <c r="Z9">
        <v>1</v>
      </c>
      <c r="AA9" t="s">
        <v>127</v>
      </c>
    </row>
    <row r="10" spans="1:27" ht="27.95" hidden="1" customHeight="1" x14ac:dyDescent="0.25">
      <c r="A10" s="108">
        <v>5</v>
      </c>
      <c r="B10" s="113" t="s">
        <v>252</v>
      </c>
      <c r="C10" s="113">
        <v>375.25</v>
      </c>
      <c r="D10" s="113">
        <v>324.86</v>
      </c>
      <c r="E10" s="113">
        <v>321.64</v>
      </c>
      <c r="F10" s="113">
        <v>318.45999999999998</v>
      </c>
      <c r="G10" s="113">
        <v>315.3</v>
      </c>
      <c r="H10" s="113">
        <v>312.18</v>
      </c>
      <c r="I10" s="113">
        <v>309.08999999999997</v>
      </c>
      <c r="J10" s="113">
        <v>306.02999999999997</v>
      </c>
      <c r="K10" s="113">
        <v>262.5</v>
      </c>
      <c r="L10" s="113">
        <v>262.5</v>
      </c>
      <c r="M10" s="113">
        <v>262.5</v>
      </c>
      <c r="N10" s="113">
        <v>225</v>
      </c>
      <c r="O10">
        <v>0</v>
      </c>
      <c r="P10">
        <v>0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0</v>
      </c>
      <c r="X10">
        <v>0</v>
      </c>
      <c r="Y10">
        <v>0</v>
      </c>
      <c r="Z10">
        <v>0</v>
      </c>
      <c r="AA10" t="s">
        <v>127</v>
      </c>
    </row>
    <row r="11" spans="1:27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27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27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27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27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27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>
    <filterColumn colId="2">
      <filters>
        <filter val="R$ 328,11"/>
      </filters>
    </filterColumn>
  </autoFilter>
  <mergeCells count="1">
    <mergeCell ref="F1:J4"/>
  </mergeCells>
  <conditionalFormatting sqref="A9:N10003">
    <cfRule type="expression" dxfId="19" priority="3">
      <formula>$A9&lt;&gt;""</formula>
    </cfRule>
  </conditionalFormatting>
  <conditionalFormatting sqref="C9:N10003">
    <cfRule type="expression" dxfId="18" priority="1">
      <formula>O9&lt;&gt;1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1985" r:id="rId4" name="btnVoltar">
          <controlPr defaultSize="0" print="0" autoLine="0" r:id="rId5">
            <anchor>
              <from>
                <xdr:col>10</xdr:col>
                <xdr:colOff>352425</xdr:colOff>
                <xdr:row>0</xdr:row>
                <xdr:rowOff>85725</xdr:rowOff>
              </from>
              <to>
                <xdr:col>12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41985" r:id="rId4" name="btnVoltar"/>
      </mc:Fallback>
    </mc:AlternateContent>
    <mc:AlternateContent xmlns:mc="http://schemas.openxmlformats.org/markup-compatibility/2006">
      <mc:Choice Requires="x14">
        <control shapeId="41986" r:id="rId6" name="btnImprimir">
          <controlPr defaultSize="0" print="0" autoLine="0" r:id="rId7">
            <anchor>
              <from>
                <xdr:col>12</xdr:col>
                <xdr:colOff>180975</xdr:colOff>
                <xdr:row>0</xdr:row>
                <xdr:rowOff>85725</xdr:rowOff>
              </from>
              <to>
                <xdr:col>13</xdr:col>
                <xdr:colOff>561975</xdr:colOff>
                <xdr:row>2</xdr:row>
                <xdr:rowOff>47625</xdr:rowOff>
              </to>
            </anchor>
          </controlPr>
        </control>
      </mc:Choice>
      <mc:Fallback>
        <control shapeId="41986" r:id="rId6" name="btnImprimir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64A17-DB0B-4ACC-8704-D461EDC85901}">
  <sheetPr codeName="Planilha17">
    <pageSetUpPr fitToPage="1"/>
  </sheetPr>
  <dimension ref="A1:AH1001"/>
  <sheetViews>
    <sheetView showGridLines="0" workbookViewId="0">
      <selection activeCell="A8" sqref="A8"/>
    </sheetView>
  </sheetViews>
  <sheetFormatPr defaultRowHeight="15" x14ac:dyDescent="0.25"/>
  <cols>
    <col min="1" max="1" width="28.140625" customWidth="1"/>
    <col min="2" max="2" width="13.42578125" style="121" customWidth="1"/>
    <col min="3" max="3" width="35.42578125" customWidth="1"/>
    <col min="4" max="5" width="5.28515625" style="104" customWidth="1"/>
    <col min="6" max="7" width="5.28515625" style="104" hidden="1" customWidth="1"/>
    <col min="8" max="9" width="5.28515625" style="104" customWidth="1"/>
    <col min="10" max="11" width="5.28515625" style="104" hidden="1" customWidth="1"/>
    <col min="12" max="13" width="5.28515625" style="104" customWidth="1"/>
    <col min="14" max="15" width="5.28515625" style="104" hidden="1" customWidth="1"/>
    <col min="16" max="17" width="5.28515625" style="104" customWidth="1"/>
    <col min="18" max="19" width="5.28515625" style="104" hidden="1" customWidth="1"/>
    <col min="20" max="20" width="5.28515625" style="104" customWidth="1"/>
    <col min="21" max="21" width="5.28515625" style="155" hidden="1" customWidth="1"/>
    <col min="22" max="26" width="5.28515625" customWidth="1"/>
    <col min="27" max="27" width="17.28515625" style="121" customWidth="1"/>
  </cols>
  <sheetData>
    <row r="1" spans="1:34" ht="23.25" customHeight="1" thickBot="1" x14ac:dyDescent="0.3">
      <c r="C1" s="122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52"/>
      <c r="V1" s="124"/>
      <c r="W1" s="124"/>
      <c r="X1" s="124"/>
      <c r="Y1" s="124"/>
      <c r="Z1" s="124"/>
      <c r="AD1" s="125"/>
      <c r="AE1" s="125"/>
      <c r="AF1" s="125"/>
      <c r="AG1" s="125"/>
      <c r="AH1" s="125"/>
    </row>
    <row r="2" spans="1:34" ht="17.25" customHeight="1" thickTop="1" x14ac:dyDescent="0.25">
      <c r="B2" s="126" t="s">
        <v>355</v>
      </c>
      <c r="C2" s="149" t="s">
        <v>127</v>
      </c>
      <c r="D2" s="127" t="s">
        <v>356</v>
      </c>
      <c r="E2" s="128"/>
      <c r="F2" s="128"/>
      <c r="G2" s="128" t="s">
        <v>357</v>
      </c>
      <c r="H2" s="129" t="s">
        <v>357</v>
      </c>
      <c r="I2" s="130"/>
      <c r="J2" s="130"/>
      <c r="K2" s="131" t="s">
        <v>358</v>
      </c>
      <c r="L2" s="128" t="s">
        <v>358</v>
      </c>
      <c r="M2" s="128"/>
      <c r="N2" s="128"/>
      <c r="O2" s="128" t="s">
        <v>359</v>
      </c>
      <c r="P2" s="129" t="s">
        <v>359</v>
      </c>
      <c r="Q2" s="130"/>
      <c r="R2" s="130"/>
      <c r="S2" s="131"/>
      <c r="T2" s="145" t="s">
        <v>360</v>
      </c>
      <c r="U2" s="153"/>
      <c r="V2" s="132" t="s">
        <v>361</v>
      </c>
      <c r="W2" s="133"/>
      <c r="X2" s="133"/>
      <c r="Y2" s="134"/>
      <c r="Z2" s="135"/>
    </row>
    <row r="3" spans="1:34" ht="20.25" customHeight="1" x14ac:dyDescent="0.25">
      <c r="B3" s="136" t="s">
        <v>362</v>
      </c>
      <c r="C3" s="150" t="s">
        <v>106</v>
      </c>
      <c r="D3" s="294" t="str">
        <f>config!$F$2</f>
        <v>AV1</v>
      </c>
      <c r="E3" s="298" t="str">
        <f>config!$G$2</f>
        <v>AV2</v>
      </c>
      <c r="F3" s="298" t="str">
        <f>config!$H$2</f>
        <v>AV3</v>
      </c>
      <c r="G3" s="291" t="str">
        <f>config!$I$2</f>
        <v>AV4</v>
      </c>
      <c r="H3" s="303" t="str">
        <f>config!$F$2</f>
        <v>AV1</v>
      </c>
      <c r="I3" s="303" t="str">
        <f>config!$G$2</f>
        <v>AV2</v>
      </c>
      <c r="J3" s="303" t="str">
        <f>config!$H$2</f>
        <v>AV3</v>
      </c>
      <c r="K3" s="303" t="str">
        <f>config!$I$2</f>
        <v>AV4</v>
      </c>
      <c r="L3" s="306" t="str">
        <f>config!$F$2</f>
        <v>AV1</v>
      </c>
      <c r="M3" s="298" t="str">
        <f>config!$G$2</f>
        <v>AV2</v>
      </c>
      <c r="N3" s="298" t="str">
        <f>config!$H$2</f>
        <v>AV3</v>
      </c>
      <c r="O3" s="291" t="str">
        <f>config!$I$2</f>
        <v>AV4</v>
      </c>
      <c r="P3" s="303" t="str">
        <f>config!$F$2</f>
        <v>AV1</v>
      </c>
      <c r="Q3" s="303" t="str">
        <f>config!$G$2</f>
        <v>AV2</v>
      </c>
      <c r="R3" s="303" t="str">
        <f>config!$H$2</f>
        <v>AV3</v>
      </c>
      <c r="S3" s="310" t="str">
        <f>config!$I$2</f>
        <v>AV4</v>
      </c>
      <c r="T3" s="313" t="s">
        <v>370</v>
      </c>
      <c r="U3" s="313" t="s">
        <v>392</v>
      </c>
      <c r="V3" s="318" t="s">
        <v>363</v>
      </c>
      <c r="W3" s="316" t="s">
        <v>364</v>
      </c>
      <c r="X3" s="318" t="s">
        <v>365</v>
      </c>
      <c r="Y3" s="321" t="s">
        <v>366</v>
      </c>
      <c r="Z3" s="318" t="s">
        <v>367</v>
      </c>
    </row>
    <row r="4" spans="1:34" ht="20.25" customHeight="1" x14ac:dyDescent="0.25">
      <c r="B4" s="137" t="s">
        <v>277</v>
      </c>
      <c r="C4" s="150" t="s">
        <v>198</v>
      </c>
      <c r="D4" s="295"/>
      <c r="E4" s="299"/>
      <c r="F4" s="299"/>
      <c r="G4" s="292"/>
      <c r="H4" s="304"/>
      <c r="I4" s="304"/>
      <c r="J4" s="304"/>
      <c r="K4" s="304"/>
      <c r="L4" s="307"/>
      <c r="M4" s="299"/>
      <c r="N4" s="299"/>
      <c r="O4" s="292"/>
      <c r="P4" s="304"/>
      <c r="Q4" s="304"/>
      <c r="R4" s="304"/>
      <c r="S4" s="311"/>
      <c r="T4" s="314"/>
      <c r="U4" s="314"/>
      <c r="V4" s="319"/>
      <c r="W4" s="317"/>
      <c r="X4" s="319"/>
      <c r="Y4" s="322"/>
      <c r="Z4" s="319"/>
    </row>
    <row r="5" spans="1:34" ht="20.25" customHeight="1" x14ac:dyDescent="0.25">
      <c r="B5" s="137" t="s">
        <v>273</v>
      </c>
      <c r="C5" s="151" t="s">
        <v>107</v>
      </c>
      <c r="D5" s="295"/>
      <c r="E5" s="299"/>
      <c r="F5" s="299"/>
      <c r="G5" s="292"/>
      <c r="H5" s="304"/>
      <c r="I5" s="304"/>
      <c r="J5" s="304"/>
      <c r="K5" s="304"/>
      <c r="L5" s="307"/>
      <c r="M5" s="299"/>
      <c r="N5" s="299"/>
      <c r="O5" s="292"/>
      <c r="P5" s="304"/>
      <c r="Q5" s="304"/>
      <c r="R5" s="304"/>
      <c r="S5" s="311"/>
      <c r="T5" s="314"/>
      <c r="U5" s="314"/>
      <c r="V5" s="319"/>
      <c r="W5" s="317"/>
      <c r="X5" s="319"/>
      <c r="Y5" s="322"/>
      <c r="Z5" s="319"/>
    </row>
    <row r="6" spans="1:34" x14ac:dyDescent="0.25">
      <c r="D6" s="296"/>
      <c r="E6" s="300"/>
      <c r="F6" s="299"/>
      <c r="G6" s="292"/>
      <c r="H6" s="304"/>
      <c r="I6" s="304"/>
      <c r="J6" s="304"/>
      <c r="K6" s="304"/>
      <c r="L6" s="308"/>
      <c r="M6" s="300"/>
      <c r="N6" s="299"/>
      <c r="O6" s="292"/>
      <c r="P6" s="304"/>
      <c r="Q6" s="304"/>
      <c r="R6" s="304"/>
      <c r="S6" s="311"/>
      <c r="T6" s="314"/>
      <c r="U6" s="314"/>
      <c r="V6" s="319"/>
      <c r="W6" s="317"/>
      <c r="X6" s="319"/>
      <c r="Y6" s="322"/>
      <c r="Z6" s="319"/>
    </row>
    <row r="7" spans="1:34" x14ac:dyDescent="0.25">
      <c r="A7" s="139" t="s">
        <v>368</v>
      </c>
      <c r="B7" s="138" t="s">
        <v>369</v>
      </c>
      <c r="C7" s="139" t="s">
        <v>236</v>
      </c>
      <c r="D7" s="297"/>
      <c r="E7" s="301"/>
      <c r="F7" s="302"/>
      <c r="G7" s="293"/>
      <c r="H7" s="305"/>
      <c r="I7" s="305"/>
      <c r="J7" s="305"/>
      <c r="K7" s="305"/>
      <c r="L7" s="309"/>
      <c r="M7" s="301"/>
      <c r="N7" s="302"/>
      <c r="O7" s="293"/>
      <c r="P7" s="305"/>
      <c r="Q7" s="305"/>
      <c r="R7" s="305"/>
      <c r="S7" s="312"/>
      <c r="T7" s="315"/>
      <c r="U7" s="315"/>
      <c r="V7" s="320"/>
      <c r="W7" s="317"/>
      <c r="X7" s="320"/>
      <c r="Y7" s="322"/>
      <c r="Z7" s="320"/>
      <c r="AA7" s="140" t="s">
        <v>259</v>
      </c>
    </row>
    <row r="8" spans="1:34" s="65" customFormat="1" ht="20.100000000000001" customHeight="1" x14ac:dyDescent="0.25">
      <c r="A8" s="65" t="s">
        <v>8</v>
      </c>
      <c r="B8" s="104">
        <v>5</v>
      </c>
      <c r="C8" s="65" t="s">
        <v>252</v>
      </c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54">
        <v>3</v>
      </c>
      <c r="V8" s="142" t="str">
        <f t="shared" ref="V8:V23" si="0">IF(AND(SUM(D8:G8)&gt;0,B8&lt;&gt;""),ROUND(IF(media_bi="MÉDIA",AVERAGE(D8:G8),SUM(D8:G8)),1),"")</f>
        <v/>
      </c>
      <c r="W8" s="142" t="str">
        <f t="shared" ref="W8:W23" si="1">IF(AND(SUM(H8:K8)&gt;0,B8&lt;&gt;""),ROUND(IF(media_bi="MÉDIA",AVERAGE(H8:K8),SUM(H8:K8)),1),"")</f>
        <v/>
      </c>
      <c r="X8" s="142" t="str">
        <f t="shared" ref="X8:X23" si="2">IF(AND(SUM(L8:O8)&gt;0,B8&lt;&gt;""),ROUND(IF(media_bi="MÉDIA",AVERAGE(L8:O8),SUM(L8:O8)),1),"")</f>
        <v/>
      </c>
      <c r="Y8" s="142" t="str">
        <f t="shared" ref="Y8:Y23" si="3">IF(AND(SUM(P8:S8)&gt;0,B8&lt;&gt;""),ROUND(IF(media_bi="MÉDIA",AVERAGE(P8:S8),SUM(P8:S8)),1),"")</f>
        <v/>
      </c>
      <c r="Z8" s="142" t="str">
        <f>IF(AND(SUM(V8:Y8)&gt;0,B8&lt;&gt;""),IF(T8&lt;&gt;"",IF(recup="SUBST",IF($T8&gt;ROUND(IF(media_final="MÉDIA",AVERAGE(V8:Y8),SUM(V8:Y8)),1),$T8,ROUND(IF(media_final="MÉDIA",AVERAGE(V8:Y8),SUM(V8:Y8)),1)),$T8+ROUND(IF(media_final="MÉDIA",AVERAGE(V8:Y8),SUM(V8:Y8)),1)),ROUND(IF(media_final="MÉDIA",AVERAGE(V8:Y8),SUM(V8:Y8)),1))+N("Verifica se existe nota no 1º bimestre. Se sim então verifica se existe nota na recuperação. Se sim então verifica se deve substituir ou ser somada à média. Caso tenha que substituir verifica se recuperação é maior que a média se não a média é mantida"),"")</f>
        <v/>
      </c>
      <c r="AA8" s="104" t="str">
        <f t="shared" ref="AA8:AA71" si="4">IF(B8&lt;&gt;"",IF(COUNT(V8:Y8)&lt;4,termo_cursando,IF(Z8&gt;=meta_aprov,termo_aprovado,IF(Z8&lt;meta_recup,termo_reprovado,IF(T8="",termo_recup,termo_reprovado)))),"")</f>
        <v>EM CURSO</v>
      </c>
      <c r="AB8" s="143"/>
    </row>
    <row r="9" spans="1:34" s="65" customFormat="1" ht="20.100000000000001" customHeight="1" x14ac:dyDescent="0.25">
      <c r="A9" s="65" t="s">
        <v>9</v>
      </c>
      <c r="B9" s="104">
        <v>5</v>
      </c>
      <c r="C9" s="65" t="s">
        <v>252</v>
      </c>
      <c r="D9" s="141"/>
      <c r="E9" s="141"/>
      <c r="F9" s="141">
        <v>10</v>
      </c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54">
        <v>6</v>
      </c>
      <c r="V9" s="142">
        <f>IF(AND(SUM(D9:G9)&gt;0,B9&lt;&gt;""),ROUND(IF(media_bi="MÉDIA",AVERAGE(D9:G9),SUM(D9:G9)),1),"")</f>
        <v>10</v>
      </c>
      <c r="W9" s="142" t="str">
        <f t="shared" si="1"/>
        <v/>
      </c>
      <c r="X9" s="142" t="str">
        <f t="shared" si="2"/>
        <v/>
      </c>
      <c r="Y9" s="142" t="str">
        <f t="shared" si="3"/>
        <v/>
      </c>
      <c r="Z9" s="142">
        <f t="shared" ref="Z9:Z72" si="5">IF(AND(SUM(V9:Y9)&gt;0,B9&lt;&gt;""),IF(T9&lt;&gt;"",IF(recup="SUBST",IF($T9&gt;ROUND(IF(media_final="MÉDIA",AVERAGE(V9:Y9),SUM(V9:Y9)),1),$T9,ROUND(IF(media_final="MÉDIA",AVERAGE(V9:Y9),SUM(V9:Y9)),1)),$T9+ROUND(IF(media_final="MÉDIA",AVERAGE(V9:Y9),SUM(V9:Y9)),1)),ROUND(IF(media_final="MÉDIA",AVERAGE(V9:Y9),SUM(V9:Y9)),1)),"")</f>
        <v>10</v>
      </c>
      <c r="AA9" s="104" t="str">
        <f t="shared" si="4"/>
        <v>EM CURSO</v>
      </c>
    </row>
    <row r="10" spans="1:34" s="65" customFormat="1" ht="20.100000000000001" customHeight="1" x14ac:dyDescent="0.25">
      <c r="A10" s="65" t="s">
        <v>11</v>
      </c>
      <c r="B10" s="104">
        <v>5</v>
      </c>
      <c r="C10" s="65" t="s">
        <v>252</v>
      </c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54">
        <v>2</v>
      </c>
      <c r="V10" s="142" t="str">
        <f t="shared" si="0"/>
        <v/>
      </c>
      <c r="W10" s="142" t="str">
        <f t="shared" si="1"/>
        <v/>
      </c>
      <c r="X10" s="142" t="str">
        <f t="shared" si="2"/>
        <v/>
      </c>
      <c r="Y10" s="142" t="str">
        <f t="shared" si="3"/>
        <v/>
      </c>
      <c r="Z10" s="142" t="str">
        <f t="shared" si="5"/>
        <v/>
      </c>
      <c r="AA10" s="104" t="str">
        <f t="shared" si="4"/>
        <v>EM CURSO</v>
      </c>
    </row>
    <row r="11" spans="1:34" s="65" customFormat="1" ht="20.100000000000001" customHeight="1" x14ac:dyDescent="0.25">
      <c r="A11" s="65" t="s">
        <v>8</v>
      </c>
      <c r="B11" s="104">
        <v>10</v>
      </c>
      <c r="C11" s="65" t="s">
        <v>214</v>
      </c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54">
        <v>3</v>
      </c>
      <c r="V11" s="142" t="str">
        <f t="shared" si="0"/>
        <v/>
      </c>
      <c r="W11" s="142" t="str">
        <f t="shared" si="1"/>
        <v/>
      </c>
      <c r="X11" s="142" t="str">
        <f t="shared" si="2"/>
        <v/>
      </c>
      <c r="Y11" s="142" t="str">
        <f t="shared" si="3"/>
        <v/>
      </c>
      <c r="Z11" s="142" t="str">
        <f t="shared" si="5"/>
        <v/>
      </c>
      <c r="AA11" s="104" t="str">
        <f t="shared" si="4"/>
        <v>EM CURSO</v>
      </c>
    </row>
    <row r="12" spans="1:34" s="65" customFormat="1" ht="20.100000000000001" customHeight="1" x14ac:dyDescent="0.25">
      <c r="A12" s="65" t="s">
        <v>9</v>
      </c>
      <c r="B12" s="104">
        <v>10</v>
      </c>
      <c r="C12" s="65" t="s">
        <v>214</v>
      </c>
      <c r="D12" s="141"/>
      <c r="E12" s="141">
        <v>10</v>
      </c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54">
        <v>6</v>
      </c>
      <c r="V12" s="142">
        <f t="shared" si="0"/>
        <v>10</v>
      </c>
      <c r="W12" s="142" t="str">
        <f t="shared" si="1"/>
        <v/>
      </c>
      <c r="X12" s="142" t="str">
        <f t="shared" si="2"/>
        <v/>
      </c>
      <c r="Y12" s="142" t="str">
        <f t="shared" si="3"/>
        <v/>
      </c>
      <c r="Z12" s="142">
        <f t="shared" si="5"/>
        <v>10</v>
      </c>
      <c r="AA12" s="104" t="str">
        <f t="shared" si="4"/>
        <v>EM CURSO</v>
      </c>
    </row>
    <row r="13" spans="1:34" s="65" customFormat="1" ht="20.100000000000001" customHeight="1" x14ac:dyDescent="0.25">
      <c r="A13" s="65" t="s">
        <v>11</v>
      </c>
      <c r="B13" s="104">
        <v>10</v>
      </c>
      <c r="C13" s="65" t="s">
        <v>214</v>
      </c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54">
        <v>2</v>
      </c>
      <c r="V13" s="142" t="str">
        <f t="shared" si="0"/>
        <v/>
      </c>
      <c r="W13" s="142" t="str">
        <f t="shared" si="1"/>
        <v/>
      </c>
      <c r="X13" s="142" t="str">
        <f t="shared" si="2"/>
        <v/>
      </c>
      <c r="Y13" s="142" t="str">
        <f t="shared" si="3"/>
        <v/>
      </c>
      <c r="Z13" s="142" t="str">
        <f t="shared" si="5"/>
        <v/>
      </c>
      <c r="AA13" s="104" t="str">
        <f t="shared" si="4"/>
        <v>EM CURSO</v>
      </c>
    </row>
    <row r="14" spans="1:34" s="65" customFormat="1" ht="20.100000000000001" customHeight="1" x14ac:dyDescent="0.25">
      <c r="A14" s="65" t="s">
        <v>8</v>
      </c>
      <c r="B14" s="104">
        <v>2</v>
      </c>
      <c r="C14" s="65" t="s">
        <v>104</v>
      </c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54">
        <v>3</v>
      </c>
      <c r="V14" s="142" t="str">
        <f t="shared" si="0"/>
        <v/>
      </c>
      <c r="W14" s="142" t="str">
        <f t="shared" si="1"/>
        <v/>
      </c>
      <c r="X14" s="142" t="str">
        <f t="shared" si="2"/>
        <v/>
      </c>
      <c r="Y14" s="142" t="str">
        <f t="shared" si="3"/>
        <v/>
      </c>
      <c r="Z14" s="142" t="str">
        <f t="shared" si="5"/>
        <v/>
      </c>
      <c r="AA14" s="104" t="str">
        <f t="shared" si="4"/>
        <v>EM CURSO</v>
      </c>
    </row>
    <row r="15" spans="1:34" s="65" customFormat="1" ht="20.100000000000001" customHeight="1" x14ac:dyDescent="0.25">
      <c r="A15" s="65" t="s">
        <v>9</v>
      </c>
      <c r="B15" s="104">
        <v>2</v>
      </c>
      <c r="C15" s="65" t="s">
        <v>104</v>
      </c>
      <c r="D15" s="141"/>
      <c r="E15" s="141">
        <v>99.9</v>
      </c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54">
        <v>6</v>
      </c>
      <c r="V15" s="142">
        <f t="shared" si="0"/>
        <v>99.9</v>
      </c>
      <c r="W15" s="142" t="str">
        <f t="shared" si="1"/>
        <v/>
      </c>
      <c r="X15" s="142" t="str">
        <f t="shared" si="2"/>
        <v/>
      </c>
      <c r="Y15" s="142" t="str">
        <f t="shared" si="3"/>
        <v/>
      </c>
      <c r="Z15" s="142">
        <f t="shared" si="5"/>
        <v>99.9</v>
      </c>
      <c r="AA15" s="104" t="str">
        <f t="shared" si="4"/>
        <v>EM CURSO</v>
      </c>
    </row>
    <row r="16" spans="1:34" s="65" customFormat="1" ht="20.100000000000001" customHeight="1" x14ac:dyDescent="0.25">
      <c r="A16" s="65" t="s">
        <v>11</v>
      </c>
      <c r="B16" s="104">
        <v>2</v>
      </c>
      <c r="C16" s="65" t="s">
        <v>104</v>
      </c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54">
        <v>2</v>
      </c>
      <c r="V16" s="142" t="str">
        <f t="shared" si="0"/>
        <v/>
      </c>
      <c r="W16" s="142" t="str">
        <f t="shared" si="1"/>
        <v/>
      </c>
      <c r="X16" s="142" t="str">
        <f t="shared" si="2"/>
        <v/>
      </c>
      <c r="Y16" s="142" t="str">
        <f t="shared" si="3"/>
        <v/>
      </c>
      <c r="Z16" s="142" t="str">
        <f t="shared" si="5"/>
        <v/>
      </c>
      <c r="AA16" s="104" t="str">
        <f t="shared" si="4"/>
        <v>EM CURSO</v>
      </c>
    </row>
    <row r="17" spans="1:27" s="65" customFormat="1" ht="20.100000000000001" customHeight="1" x14ac:dyDescent="0.25">
      <c r="A17" s="65" t="s">
        <v>8</v>
      </c>
      <c r="B17" s="104">
        <v>9</v>
      </c>
      <c r="C17" s="65" t="s">
        <v>254</v>
      </c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54">
        <v>3</v>
      </c>
      <c r="V17" s="142" t="str">
        <f t="shared" si="0"/>
        <v/>
      </c>
      <c r="W17" s="142" t="str">
        <f t="shared" si="1"/>
        <v/>
      </c>
      <c r="X17" s="142" t="str">
        <f t="shared" si="2"/>
        <v/>
      </c>
      <c r="Y17" s="142" t="str">
        <f t="shared" si="3"/>
        <v/>
      </c>
      <c r="Z17" s="142" t="str">
        <f t="shared" si="5"/>
        <v/>
      </c>
      <c r="AA17" s="104" t="str">
        <f t="shared" si="4"/>
        <v>EM CURSO</v>
      </c>
    </row>
    <row r="18" spans="1:27" s="65" customFormat="1" ht="20.100000000000001" customHeight="1" x14ac:dyDescent="0.25">
      <c r="A18" s="65" t="s">
        <v>9</v>
      </c>
      <c r="B18" s="104">
        <v>9</v>
      </c>
      <c r="C18" s="65" t="s">
        <v>254</v>
      </c>
      <c r="D18" s="141"/>
      <c r="E18" s="141">
        <v>5</v>
      </c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54">
        <v>6</v>
      </c>
      <c r="V18" s="142">
        <f t="shared" si="0"/>
        <v>5</v>
      </c>
      <c r="W18" s="142" t="str">
        <f t="shared" si="1"/>
        <v/>
      </c>
      <c r="X18" s="142" t="str">
        <f t="shared" si="2"/>
        <v/>
      </c>
      <c r="Y18" s="142" t="str">
        <f t="shared" si="3"/>
        <v/>
      </c>
      <c r="Z18" s="142">
        <f t="shared" si="5"/>
        <v>5</v>
      </c>
      <c r="AA18" s="104" t="str">
        <f t="shared" si="4"/>
        <v>EM CURSO</v>
      </c>
    </row>
    <row r="19" spans="1:27" s="65" customFormat="1" ht="20.100000000000001" customHeight="1" x14ac:dyDescent="0.25">
      <c r="A19" s="65" t="s">
        <v>11</v>
      </c>
      <c r="B19" s="104">
        <v>9</v>
      </c>
      <c r="C19" s="65" t="s">
        <v>254</v>
      </c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54">
        <v>2</v>
      </c>
      <c r="V19" s="142" t="str">
        <f t="shared" si="0"/>
        <v/>
      </c>
      <c r="W19" s="142" t="str">
        <f t="shared" si="1"/>
        <v/>
      </c>
      <c r="X19" s="142" t="str">
        <f t="shared" si="2"/>
        <v/>
      </c>
      <c r="Y19" s="142" t="str">
        <f t="shared" si="3"/>
        <v/>
      </c>
      <c r="Z19" s="142" t="str">
        <f t="shared" si="5"/>
        <v/>
      </c>
      <c r="AA19" s="104" t="str">
        <f t="shared" si="4"/>
        <v>EM CURSO</v>
      </c>
    </row>
    <row r="20" spans="1:27" s="65" customFormat="1" ht="20.100000000000001" customHeight="1" x14ac:dyDescent="0.25">
      <c r="A20" s="65" t="s">
        <v>8</v>
      </c>
      <c r="B20" s="104">
        <v>3</v>
      </c>
      <c r="C20" s="65" t="s">
        <v>246</v>
      </c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54">
        <v>3</v>
      </c>
      <c r="V20" s="142" t="str">
        <f t="shared" si="0"/>
        <v/>
      </c>
      <c r="W20" s="142" t="str">
        <f t="shared" si="1"/>
        <v/>
      </c>
      <c r="X20" s="142" t="str">
        <f t="shared" si="2"/>
        <v/>
      </c>
      <c r="Y20" s="142" t="str">
        <f t="shared" si="3"/>
        <v/>
      </c>
      <c r="Z20" s="142" t="str">
        <f t="shared" si="5"/>
        <v/>
      </c>
      <c r="AA20" s="104" t="str">
        <f t="shared" si="4"/>
        <v>EM CURSO</v>
      </c>
    </row>
    <row r="21" spans="1:27" s="65" customFormat="1" ht="20.100000000000001" customHeight="1" x14ac:dyDescent="0.25">
      <c r="A21" s="65" t="s">
        <v>9</v>
      </c>
      <c r="B21" s="104">
        <v>3</v>
      </c>
      <c r="C21" s="65" t="s">
        <v>246</v>
      </c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54">
        <v>6</v>
      </c>
      <c r="V21" s="142" t="str">
        <f t="shared" si="0"/>
        <v/>
      </c>
      <c r="W21" s="142" t="str">
        <f t="shared" si="1"/>
        <v/>
      </c>
      <c r="X21" s="142" t="str">
        <f t="shared" si="2"/>
        <v/>
      </c>
      <c r="Y21" s="142" t="str">
        <f t="shared" si="3"/>
        <v/>
      </c>
      <c r="Z21" s="142" t="str">
        <f t="shared" si="5"/>
        <v/>
      </c>
      <c r="AA21" s="104" t="str">
        <f t="shared" si="4"/>
        <v>EM CURSO</v>
      </c>
    </row>
    <row r="22" spans="1:27" s="65" customFormat="1" ht="20.100000000000001" customHeight="1" x14ac:dyDescent="0.25">
      <c r="A22" s="65" t="s">
        <v>9</v>
      </c>
      <c r="B22" s="104">
        <v>3</v>
      </c>
      <c r="C22" s="65" t="s">
        <v>246</v>
      </c>
      <c r="D22" s="141"/>
      <c r="E22" s="141">
        <v>10</v>
      </c>
      <c r="F22" s="141"/>
      <c r="G22" s="141"/>
      <c r="H22" s="141">
        <v>9</v>
      </c>
      <c r="I22" s="141"/>
      <c r="J22" s="141"/>
      <c r="K22" s="141"/>
      <c r="L22" s="141"/>
      <c r="M22" s="141">
        <v>3</v>
      </c>
      <c r="N22" s="141"/>
      <c r="O22" s="141"/>
      <c r="P22" s="141"/>
      <c r="Q22" s="141"/>
      <c r="R22" s="141"/>
      <c r="S22" s="141"/>
      <c r="T22" s="141"/>
      <c r="U22" s="154">
        <v>6</v>
      </c>
      <c r="V22" s="142">
        <f t="shared" si="0"/>
        <v>10</v>
      </c>
      <c r="W22" s="142">
        <f t="shared" si="1"/>
        <v>9</v>
      </c>
      <c r="X22" s="142">
        <f t="shared" si="2"/>
        <v>3</v>
      </c>
      <c r="Y22" s="142" t="str">
        <f t="shared" si="3"/>
        <v/>
      </c>
      <c r="Z22" s="142">
        <f t="shared" si="5"/>
        <v>7.3</v>
      </c>
      <c r="AA22" s="104" t="str">
        <f t="shared" si="4"/>
        <v>EM CURSO</v>
      </c>
    </row>
    <row r="23" spans="1:27" s="65" customFormat="1" ht="20.100000000000001" customHeight="1" x14ac:dyDescent="0.25">
      <c r="A23" s="65" t="s">
        <v>11</v>
      </c>
      <c r="B23" s="104">
        <v>3</v>
      </c>
      <c r="C23" s="65" t="s">
        <v>246</v>
      </c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54">
        <v>2</v>
      </c>
      <c r="V23" s="142" t="str">
        <f t="shared" si="0"/>
        <v/>
      </c>
      <c r="W23" s="142" t="str">
        <f t="shared" si="1"/>
        <v/>
      </c>
      <c r="X23" s="142" t="str">
        <f t="shared" si="2"/>
        <v/>
      </c>
      <c r="Y23" s="142" t="str">
        <f t="shared" si="3"/>
        <v/>
      </c>
      <c r="Z23" s="142" t="str">
        <f t="shared" si="5"/>
        <v/>
      </c>
      <c r="AA23" s="104" t="str">
        <f t="shared" si="4"/>
        <v>EM CURSO</v>
      </c>
    </row>
    <row r="24" spans="1:27" s="65" customFormat="1" ht="20.100000000000001" customHeight="1" x14ac:dyDescent="0.25">
      <c r="B24" s="104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54"/>
      <c r="V24" s="142" t="str">
        <f t="shared" ref="V24:V87" si="6">IF(AND(SUM(D24:G24)&gt;0,B24&lt;&gt;""),ROUND(IF(media_bi="MÉDIA",AVERAGE(D24:G24),SUM(D24:G24)),1),"")</f>
        <v/>
      </c>
      <c r="W24" s="142" t="str">
        <f t="shared" ref="W24:W87" si="7">IF(AND(SUM(H24:K24)&gt;0,B24&lt;&gt;""),ROUND(IF(media_bi="MÉDIA",AVERAGE(H24:K24),SUM(H24:K24)),1),"")</f>
        <v/>
      </c>
      <c r="X24" s="142" t="str">
        <f t="shared" ref="X24:X87" si="8">IF(AND(SUM(L24:O24)&gt;0,B24&lt;&gt;""),ROUND(IF(media_bi="MÉDIA",AVERAGE(L24:O24),SUM(L24:O24)),1),"")</f>
        <v/>
      </c>
      <c r="Y24" s="142" t="str">
        <f t="shared" ref="Y24:Y87" si="9">IF(AND(SUM(P24:S24)&gt;0,B24&lt;&gt;""),ROUND(IF(media_bi="MÉDIA",AVERAGE(P24:S24),SUM(P24:S24)),1),"")</f>
        <v/>
      </c>
      <c r="Z24" s="142" t="str">
        <f t="shared" si="5"/>
        <v/>
      </c>
      <c r="AA24" s="104" t="str">
        <f t="shared" si="4"/>
        <v/>
      </c>
    </row>
    <row r="25" spans="1:27" s="65" customFormat="1" ht="20.100000000000001" customHeight="1" x14ac:dyDescent="0.25">
      <c r="B25" s="104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54"/>
      <c r="V25" s="142" t="str">
        <f t="shared" si="6"/>
        <v/>
      </c>
      <c r="W25" s="142" t="str">
        <f t="shared" si="7"/>
        <v/>
      </c>
      <c r="X25" s="142" t="str">
        <f t="shared" si="8"/>
        <v/>
      </c>
      <c r="Y25" s="142" t="str">
        <f t="shared" si="9"/>
        <v/>
      </c>
      <c r="Z25" s="142" t="str">
        <f t="shared" si="5"/>
        <v/>
      </c>
      <c r="AA25" s="104" t="str">
        <f t="shared" si="4"/>
        <v/>
      </c>
    </row>
    <row r="26" spans="1:27" s="65" customFormat="1" ht="20.100000000000001" customHeight="1" x14ac:dyDescent="0.25">
      <c r="B26" s="104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54"/>
      <c r="V26" s="142" t="str">
        <f t="shared" si="6"/>
        <v/>
      </c>
      <c r="W26" s="142" t="str">
        <f t="shared" si="7"/>
        <v/>
      </c>
      <c r="X26" s="142" t="str">
        <f t="shared" si="8"/>
        <v/>
      </c>
      <c r="Y26" s="142" t="str">
        <f t="shared" si="9"/>
        <v/>
      </c>
      <c r="Z26" s="142" t="str">
        <f t="shared" si="5"/>
        <v/>
      </c>
      <c r="AA26" s="104" t="str">
        <f t="shared" si="4"/>
        <v/>
      </c>
    </row>
    <row r="27" spans="1:27" s="65" customFormat="1" ht="20.100000000000001" customHeight="1" x14ac:dyDescent="0.25">
      <c r="B27" s="104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54"/>
      <c r="V27" s="142" t="str">
        <f t="shared" si="6"/>
        <v/>
      </c>
      <c r="W27" s="142" t="str">
        <f t="shared" si="7"/>
        <v/>
      </c>
      <c r="X27" s="142" t="str">
        <f t="shared" si="8"/>
        <v/>
      </c>
      <c r="Y27" s="142" t="str">
        <f t="shared" si="9"/>
        <v/>
      </c>
      <c r="Z27" s="142" t="str">
        <f t="shared" si="5"/>
        <v/>
      </c>
      <c r="AA27" s="104" t="str">
        <f t="shared" si="4"/>
        <v/>
      </c>
    </row>
    <row r="28" spans="1:27" s="65" customFormat="1" ht="20.100000000000001" customHeight="1" x14ac:dyDescent="0.25">
      <c r="B28" s="104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54"/>
      <c r="V28" s="142" t="str">
        <f t="shared" si="6"/>
        <v/>
      </c>
      <c r="W28" s="142" t="str">
        <f t="shared" si="7"/>
        <v/>
      </c>
      <c r="X28" s="142" t="str">
        <f t="shared" si="8"/>
        <v/>
      </c>
      <c r="Y28" s="142" t="str">
        <f t="shared" si="9"/>
        <v/>
      </c>
      <c r="Z28" s="142" t="str">
        <f t="shared" si="5"/>
        <v/>
      </c>
      <c r="AA28" s="104" t="str">
        <f t="shared" si="4"/>
        <v/>
      </c>
    </row>
    <row r="29" spans="1:27" s="65" customFormat="1" ht="20.100000000000001" customHeight="1" x14ac:dyDescent="0.25">
      <c r="B29" s="104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54"/>
      <c r="V29" s="142" t="str">
        <f t="shared" si="6"/>
        <v/>
      </c>
      <c r="W29" s="142" t="str">
        <f t="shared" si="7"/>
        <v/>
      </c>
      <c r="X29" s="142" t="str">
        <f t="shared" si="8"/>
        <v/>
      </c>
      <c r="Y29" s="142" t="str">
        <f t="shared" si="9"/>
        <v/>
      </c>
      <c r="Z29" s="142" t="str">
        <f t="shared" si="5"/>
        <v/>
      </c>
      <c r="AA29" s="104" t="str">
        <f t="shared" si="4"/>
        <v/>
      </c>
    </row>
    <row r="30" spans="1:27" s="65" customFormat="1" ht="20.100000000000001" customHeight="1" x14ac:dyDescent="0.25">
      <c r="B30" s="104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54"/>
      <c r="V30" s="142" t="str">
        <f t="shared" si="6"/>
        <v/>
      </c>
      <c r="W30" s="142" t="str">
        <f t="shared" si="7"/>
        <v/>
      </c>
      <c r="X30" s="142" t="str">
        <f t="shared" si="8"/>
        <v/>
      </c>
      <c r="Y30" s="142" t="str">
        <f t="shared" si="9"/>
        <v/>
      </c>
      <c r="Z30" s="142" t="str">
        <f t="shared" si="5"/>
        <v/>
      </c>
      <c r="AA30" s="104" t="str">
        <f t="shared" si="4"/>
        <v/>
      </c>
    </row>
    <row r="31" spans="1:27" s="65" customFormat="1" ht="20.100000000000001" customHeight="1" x14ac:dyDescent="0.25">
      <c r="B31" s="104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54"/>
      <c r="V31" s="142" t="str">
        <f t="shared" si="6"/>
        <v/>
      </c>
      <c r="W31" s="142" t="str">
        <f t="shared" si="7"/>
        <v/>
      </c>
      <c r="X31" s="142" t="str">
        <f t="shared" si="8"/>
        <v/>
      </c>
      <c r="Y31" s="142" t="str">
        <f t="shared" si="9"/>
        <v/>
      </c>
      <c r="Z31" s="142" t="str">
        <f t="shared" si="5"/>
        <v/>
      </c>
      <c r="AA31" s="104" t="str">
        <f t="shared" si="4"/>
        <v/>
      </c>
    </row>
    <row r="32" spans="1:27" s="65" customFormat="1" ht="20.100000000000001" customHeight="1" x14ac:dyDescent="0.25">
      <c r="B32" s="104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54"/>
      <c r="V32" s="142" t="str">
        <f t="shared" si="6"/>
        <v/>
      </c>
      <c r="W32" s="142" t="str">
        <f t="shared" si="7"/>
        <v/>
      </c>
      <c r="X32" s="142" t="str">
        <f t="shared" si="8"/>
        <v/>
      </c>
      <c r="Y32" s="142" t="str">
        <f t="shared" si="9"/>
        <v/>
      </c>
      <c r="Z32" s="142" t="str">
        <f t="shared" si="5"/>
        <v/>
      </c>
      <c r="AA32" s="104" t="str">
        <f t="shared" si="4"/>
        <v/>
      </c>
    </row>
    <row r="33" spans="2:27" s="65" customFormat="1" ht="20.100000000000001" customHeight="1" x14ac:dyDescent="0.25">
      <c r="B33" s="104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54"/>
      <c r="V33" s="142" t="str">
        <f t="shared" si="6"/>
        <v/>
      </c>
      <c r="W33" s="142" t="str">
        <f t="shared" si="7"/>
        <v/>
      </c>
      <c r="X33" s="142" t="str">
        <f t="shared" si="8"/>
        <v/>
      </c>
      <c r="Y33" s="142" t="str">
        <f t="shared" si="9"/>
        <v/>
      </c>
      <c r="Z33" s="142" t="str">
        <f t="shared" si="5"/>
        <v/>
      </c>
      <c r="AA33" s="104" t="str">
        <f t="shared" si="4"/>
        <v/>
      </c>
    </row>
    <row r="34" spans="2:27" s="65" customFormat="1" ht="20.100000000000001" customHeight="1" x14ac:dyDescent="0.25">
      <c r="B34" s="104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54"/>
      <c r="V34" s="142" t="str">
        <f t="shared" si="6"/>
        <v/>
      </c>
      <c r="W34" s="142" t="str">
        <f t="shared" si="7"/>
        <v/>
      </c>
      <c r="X34" s="142" t="str">
        <f t="shared" si="8"/>
        <v/>
      </c>
      <c r="Y34" s="142" t="str">
        <f t="shared" si="9"/>
        <v/>
      </c>
      <c r="Z34" s="142" t="str">
        <f t="shared" si="5"/>
        <v/>
      </c>
      <c r="AA34" s="104" t="str">
        <f t="shared" si="4"/>
        <v/>
      </c>
    </row>
    <row r="35" spans="2:27" s="65" customFormat="1" ht="20.100000000000001" customHeight="1" x14ac:dyDescent="0.25">
      <c r="B35" s="104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54"/>
      <c r="V35" s="142" t="str">
        <f t="shared" si="6"/>
        <v/>
      </c>
      <c r="W35" s="142" t="str">
        <f t="shared" si="7"/>
        <v/>
      </c>
      <c r="X35" s="142" t="str">
        <f t="shared" si="8"/>
        <v/>
      </c>
      <c r="Y35" s="142" t="str">
        <f t="shared" si="9"/>
        <v/>
      </c>
      <c r="Z35" s="142" t="str">
        <f t="shared" si="5"/>
        <v/>
      </c>
      <c r="AA35" s="104" t="str">
        <f t="shared" si="4"/>
        <v/>
      </c>
    </row>
    <row r="36" spans="2:27" s="65" customFormat="1" ht="20.100000000000001" customHeight="1" x14ac:dyDescent="0.25">
      <c r="B36" s="104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54"/>
      <c r="V36" s="142" t="str">
        <f t="shared" si="6"/>
        <v/>
      </c>
      <c r="W36" s="142" t="str">
        <f t="shared" si="7"/>
        <v/>
      </c>
      <c r="X36" s="142" t="str">
        <f t="shared" si="8"/>
        <v/>
      </c>
      <c r="Y36" s="142" t="str">
        <f t="shared" si="9"/>
        <v/>
      </c>
      <c r="Z36" s="142" t="str">
        <f t="shared" si="5"/>
        <v/>
      </c>
      <c r="AA36" s="104" t="str">
        <f t="shared" si="4"/>
        <v/>
      </c>
    </row>
    <row r="37" spans="2:27" s="65" customFormat="1" ht="20.100000000000001" customHeight="1" x14ac:dyDescent="0.25">
      <c r="B37" s="104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54"/>
      <c r="V37" s="142" t="str">
        <f t="shared" si="6"/>
        <v/>
      </c>
      <c r="W37" s="142" t="str">
        <f t="shared" si="7"/>
        <v/>
      </c>
      <c r="X37" s="142" t="str">
        <f t="shared" si="8"/>
        <v/>
      </c>
      <c r="Y37" s="142" t="str">
        <f t="shared" si="9"/>
        <v/>
      </c>
      <c r="Z37" s="142" t="str">
        <f t="shared" si="5"/>
        <v/>
      </c>
      <c r="AA37" s="104" t="str">
        <f t="shared" si="4"/>
        <v/>
      </c>
    </row>
    <row r="38" spans="2:27" s="65" customFormat="1" ht="20.100000000000001" customHeight="1" x14ac:dyDescent="0.25">
      <c r="B38" s="104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54"/>
      <c r="V38" s="142" t="str">
        <f t="shared" si="6"/>
        <v/>
      </c>
      <c r="W38" s="142" t="str">
        <f t="shared" si="7"/>
        <v/>
      </c>
      <c r="X38" s="142" t="str">
        <f t="shared" si="8"/>
        <v/>
      </c>
      <c r="Y38" s="142" t="str">
        <f t="shared" si="9"/>
        <v/>
      </c>
      <c r="Z38" s="142" t="str">
        <f t="shared" si="5"/>
        <v/>
      </c>
      <c r="AA38" s="104" t="str">
        <f t="shared" si="4"/>
        <v/>
      </c>
    </row>
    <row r="39" spans="2:27" s="65" customFormat="1" ht="20.100000000000001" customHeight="1" x14ac:dyDescent="0.25">
      <c r="B39" s="104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54"/>
      <c r="V39" s="142" t="str">
        <f t="shared" si="6"/>
        <v/>
      </c>
      <c r="W39" s="142" t="str">
        <f t="shared" si="7"/>
        <v/>
      </c>
      <c r="X39" s="142" t="str">
        <f t="shared" si="8"/>
        <v/>
      </c>
      <c r="Y39" s="142" t="str">
        <f t="shared" si="9"/>
        <v/>
      </c>
      <c r="Z39" s="142" t="str">
        <f t="shared" si="5"/>
        <v/>
      </c>
      <c r="AA39" s="104" t="str">
        <f t="shared" si="4"/>
        <v/>
      </c>
    </row>
    <row r="40" spans="2:27" s="65" customFormat="1" ht="20.100000000000001" customHeight="1" x14ac:dyDescent="0.25">
      <c r="B40" s="104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54"/>
      <c r="V40" s="142" t="str">
        <f t="shared" si="6"/>
        <v/>
      </c>
      <c r="W40" s="142" t="str">
        <f t="shared" si="7"/>
        <v/>
      </c>
      <c r="X40" s="142" t="str">
        <f t="shared" si="8"/>
        <v/>
      </c>
      <c r="Y40" s="142" t="str">
        <f t="shared" si="9"/>
        <v/>
      </c>
      <c r="Z40" s="142" t="str">
        <f t="shared" si="5"/>
        <v/>
      </c>
      <c r="AA40" s="104" t="str">
        <f t="shared" si="4"/>
        <v/>
      </c>
    </row>
    <row r="41" spans="2:27" s="65" customFormat="1" ht="20.100000000000001" customHeight="1" x14ac:dyDescent="0.25">
      <c r="B41" s="104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54"/>
      <c r="V41" s="142" t="str">
        <f t="shared" si="6"/>
        <v/>
      </c>
      <c r="W41" s="142" t="str">
        <f t="shared" si="7"/>
        <v/>
      </c>
      <c r="X41" s="142" t="str">
        <f t="shared" si="8"/>
        <v/>
      </c>
      <c r="Y41" s="142" t="str">
        <f t="shared" si="9"/>
        <v/>
      </c>
      <c r="Z41" s="142" t="str">
        <f t="shared" si="5"/>
        <v/>
      </c>
      <c r="AA41" s="104" t="str">
        <f t="shared" si="4"/>
        <v/>
      </c>
    </row>
    <row r="42" spans="2:27" s="65" customFormat="1" ht="20.100000000000001" customHeight="1" x14ac:dyDescent="0.25">
      <c r="B42" s="104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54"/>
      <c r="V42" s="142" t="str">
        <f t="shared" si="6"/>
        <v/>
      </c>
      <c r="W42" s="142" t="str">
        <f t="shared" si="7"/>
        <v/>
      </c>
      <c r="X42" s="142" t="str">
        <f t="shared" si="8"/>
        <v/>
      </c>
      <c r="Y42" s="142" t="str">
        <f t="shared" si="9"/>
        <v/>
      </c>
      <c r="Z42" s="142" t="str">
        <f t="shared" si="5"/>
        <v/>
      </c>
      <c r="AA42" s="104" t="str">
        <f t="shared" si="4"/>
        <v/>
      </c>
    </row>
    <row r="43" spans="2:27" s="65" customFormat="1" ht="20.100000000000001" customHeight="1" x14ac:dyDescent="0.25">
      <c r="B43" s="104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54"/>
      <c r="V43" s="142" t="str">
        <f t="shared" si="6"/>
        <v/>
      </c>
      <c r="W43" s="142" t="str">
        <f t="shared" si="7"/>
        <v/>
      </c>
      <c r="X43" s="142" t="str">
        <f t="shared" si="8"/>
        <v/>
      </c>
      <c r="Y43" s="142" t="str">
        <f t="shared" si="9"/>
        <v/>
      </c>
      <c r="Z43" s="142" t="str">
        <f t="shared" si="5"/>
        <v/>
      </c>
      <c r="AA43" s="104" t="str">
        <f t="shared" si="4"/>
        <v/>
      </c>
    </row>
    <row r="44" spans="2:27" s="65" customFormat="1" ht="20.100000000000001" customHeight="1" x14ac:dyDescent="0.25">
      <c r="B44" s="104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54"/>
      <c r="V44" s="142" t="str">
        <f t="shared" si="6"/>
        <v/>
      </c>
      <c r="W44" s="142" t="str">
        <f t="shared" si="7"/>
        <v/>
      </c>
      <c r="X44" s="142" t="str">
        <f t="shared" si="8"/>
        <v/>
      </c>
      <c r="Y44" s="142" t="str">
        <f t="shared" si="9"/>
        <v/>
      </c>
      <c r="Z44" s="142" t="str">
        <f t="shared" si="5"/>
        <v/>
      </c>
      <c r="AA44" s="104" t="str">
        <f t="shared" si="4"/>
        <v/>
      </c>
    </row>
    <row r="45" spans="2:27" s="65" customFormat="1" ht="20.100000000000001" customHeight="1" x14ac:dyDescent="0.25">
      <c r="B45" s="104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54"/>
      <c r="V45" s="142" t="str">
        <f t="shared" si="6"/>
        <v/>
      </c>
      <c r="W45" s="142" t="str">
        <f t="shared" si="7"/>
        <v/>
      </c>
      <c r="X45" s="142" t="str">
        <f t="shared" si="8"/>
        <v/>
      </c>
      <c r="Y45" s="142" t="str">
        <f t="shared" si="9"/>
        <v/>
      </c>
      <c r="Z45" s="142" t="str">
        <f t="shared" si="5"/>
        <v/>
      </c>
      <c r="AA45" s="104" t="str">
        <f t="shared" si="4"/>
        <v/>
      </c>
    </row>
    <row r="46" spans="2:27" s="65" customFormat="1" ht="20.100000000000001" customHeight="1" x14ac:dyDescent="0.25">
      <c r="B46" s="104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54"/>
      <c r="V46" s="142" t="str">
        <f t="shared" si="6"/>
        <v/>
      </c>
      <c r="W46" s="142" t="str">
        <f t="shared" si="7"/>
        <v/>
      </c>
      <c r="X46" s="142" t="str">
        <f t="shared" si="8"/>
        <v/>
      </c>
      <c r="Y46" s="142" t="str">
        <f t="shared" si="9"/>
        <v/>
      </c>
      <c r="Z46" s="142" t="str">
        <f t="shared" si="5"/>
        <v/>
      </c>
      <c r="AA46" s="104" t="str">
        <f t="shared" si="4"/>
        <v/>
      </c>
    </row>
    <row r="47" spans="2:27" s="65" customFormat="1" ht="20.100000000000001" customHeight="1" x14ac:dyDescent="0.25">
      <c r="B47" s="104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54"/>
      <c r="V47" s="142" t="str">
        <f t="shared" si="6"/>
        <v/>
      </c>
      <c r="W47" s="142" t="str">
        <f t="shared" si="7"/>
        <v/>
      </c>
      <c r="X47" s="142" t="str">
        <f t="shared" si="8"/>
        <v/>
      </c>
      <c r="Y47" s="142" t="str">
        <f t="shared" si="9"/>
        <v/>
      </c>
      <c r="Z47" s="142" t="str">
        <f t="shared" si="5"/>
        <v/>
      </c>
      <c r="AA47" s="104" t="str">
        <f t="shared" si="4"/>
        <v/>
      </c>
    </row>
    <row r="48" spans="2:27" s="65" customFormat="1" ht="20.100000000000001" customHeight="1" x14ac:dyDescent="0.25">
      <c r="B48" s="104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54"/>
      <c r="V48" s="142" t="str">
        <f t="shared" si="6"/>
        <v/>
      </c>
      <c r="W48" s="142" t="str">
        <f t="shared" si="7"/>
        <v/>
      </c>
      <c r="X48" s="142" t="str">
        <f t="shared" si="8"/>
        <v/>
      </c>
      <c r="Y48" s="142" t="str">
        <f t="shared" si="9"/>
        <v/>
      </c>
      <c r="Z48" s="142" t="str">
        <f t="shared" si="5"/>
        <v/>
      </c>
      <c r="AA48" s="104" t="str">
        <f t="shared" si="4"/>
        <v/>
      </c>
    </row>
    <row r="49" spans="2:27" s="65" customFormat="1" ht="20.100000000000001" customHeight="1" x14ac:dyDescent="0.25">
      <c r="B49" s="104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54"/>
      <c r="V49" s="142" t="str">
        <f t="shared" si="6"/>
        <v/>
      </c>
      <c r="W49" s="142" t="str">
        <f t="shared" si="7"/>
        <v/>
      </c>
      <c r="X49" s="142" t="str">
        <f t="shared" si="8"/>
        <v/>
      </c>
      <c r="Y49" s="142" t="str">
        <f t="shared" si="9"/>
        <v/>
      </c>
      <c r="Z49" s="142" t="str">
        <f t="shared" si="5"/>
        <v/>
      </c>
      <c r="AA49" s="104" t="str">
        <f t="shared" si="4"/>
        <v/>
      </c>
    </row>
    <row r="50" spans="2:27" s="65" customFormat="1" ht="20.100000000000001" customHeight="1" x14ac:dyDescent="0.25">
      <c r="B50" s="104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54"/>
      <c r="V50" s="142" t="str">
        <f t="shared" si="6"/>
        <v/>
      </c>
      <c r="W50" s="142" t="str">
        <f t="shared" si="7"/>
        <v/>
      </c>
      <c r="X50" s="142" t="str">
        <f t="shared" si="8"/>
        <v/>
      </c>
      <c r="Y50" s="142" t="str">
        <f t="shared" si="9"/>
        <v/>
      </c>
      <c r="Z50" s="142" t="str">
        <f t="shared" si="5"/>
        <v/>
      </c>
      <c r="AA50" s="104" t="str">
        <f t="shared" si="4"/>
        <v/>
      </c>
    </row>
    <row r="51" spans="2:27" s="65" customFormat="1" ht="20.100000000000001" customHeight="1" x14ac:dyDescent="0.25">
      <c r="B51" s="104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54"/>
      <c r="V51" s="142" t="str">
        <f t="shared" si="6"/>
        <v/>
      </c>
      <c r="W51" s="142" t="str">
        <f t="shared" si="7"/>
        <v/>
      </c>
      <c r="X51" s="142" t="str">
        <f t="shared" si="8"/>
        <v/>
      </c>
      <c r="Y51" s="142" t="str">
        <f t="shared" si="9"/>
        <v/>
      </c>
      <c r="Z51" s="142" t="str">
        <f t="shared" si="5"/>
        <v/>
      </c>
      <c r="AA51" s="104" t="str">
        <f t="shared" si="4"/>
        <v/>
      </c>
    </row>
    <row r="52" spans="2:27" s="65" customFormat="1" ht="20.100000000000001" customHeight="1" x14ac:dyDescent="0.25">
      <c r="B52" s="104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54"/>
      <c r="V52" s="142" t="str">
        <f t="shared" si="6"/>
        <v/>
      </c>
      <c r="W52" s="142" t="str">
        <f t="shared" si="7"/>
        <v/>
      </c>
      <c r="X52" s="142" t="str">
        <f t="shared" si="8"/>
        <v/>
      </c>
      <c r="Y52" s="142" t="str">
        <f t="shared" si="9"/>
        <v/>
      </c>
      <c r="Z52" s="142" t="str">
        <f t="shared" si="5"/>
        <v/>
      </c>
      <c r="AA52" s="104" t="str">
        <f t="shared" si="4"/>
        <v/>
      </c>
    </row>
    <row r="53" spans="2:27" s="65" customFormat="1" ht="20.100000000000001" customHeight="1" x14ac:dyDescent="0.25">
      <c r="B53" s="104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54"/>
      <c r="V53" s="142" t="str">
        <f t="shared" si="6"/>
        <v/>
      </c>
      <c r="W53" s="142" t="str">
        <f t="shared" si="7"/>
        <v/>
      </c>
      <c r="X53" s="142" t="str">
        <f t="shared" si="8"/>
        <v/>
      </c>
      <c r="Y53" s="142" t="str">
        <f t="shared" si="9"/>
        <v/>
      </c>
      <c r="Z53" s="142" t="str">
        <f t="shared" si="5"/>
        <v/>
      </c>
      <c r="AA53" s="104" t="str">
        <f t="shared" si="4"/>
        <v/>
      </c>
    </row>
    <row r="54" spans="2:27" s="65" customFormat="1" ht="20.100000000000001" customHeight="1" x14ac:dyDescent="0.25">
      <c r="B54" s="104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54"/>
      <c r="V54" s="142" t="str">
        <f t="shared" si="6"/>
        <v/>
      </c>
      <c r="W54" s="142" t="str">
        <f t="shared" si="7"/>
        <v/>
      </c>
      <c r="X54" s="142" t="str">
        <f t="shared" si="8"/>
        <v/>
      </c>
      <c r="Y54" s="142" t="str">
        <f t="shared" si="9"/>
        <v/>
      </c>
      <c r="Z54" s="142" t="str">
        <f t="shared" si="5"/>
        <v/>
      </c>
      <c r="AA54" s="104" t="str">
        <f t="shared" si="4"/>
        <v/>
      </c>
    </row>
    <row r="55" spans="2:27" s="65" customFormat="1" ht="20.100000000000001" customHeight="1" x14ac:dyDescent="0.25">
      <c r="B55" s="104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54"/>
      <c r="V55" s="142" t="str">
        <f t="shared" si="6"/>
        <v/>
      </c>
      <c r="W55" s="142" t="str">
        <f t="shared" si="7"/>
        <v/>
      </c>
      <c r="X55" s="142" t="str">
        <f t="shared" si="8"/>
        <v/>
      </c>
      <c r="Y55" s="142" t="str">
        <f t="shared" si="9"/>
        <v/>
      </c>
      <c r="Z55" s="142" t="str">
        <f t="shared" si="5"/>
        <v/>
      </c>
      <c r="AA55" s="104" t="str">
        <f t="shared" si="4"/>
        <v/>
      </c>
    </row>
    <row r="56" spans="2:27" s="65" customFormat="1" ht="20.100000000000001" customHeight="1" x14ac:dyDescent="0.25">
      <c r="B56" s="104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54"/>
      <c r="V56" s="142" t="str">
        <f t="shared" si="6"/>
        <v/>
      </c>
      <c r="W56" s="142" t="str">
        <f t="shared" si="7"/>
        <v/>
      </c>
      <c r="X56" s="142" t="str">
        <f t="shared" si="8"/>
        <v/>
      </c>
      <c r="Y56" s="142" t="str">
        <f t="shared" si="9"/>
        <v/>
      </c>
      <c r="Z56" s="142" t="str">
        <f t="shared" si="5"/>
        <v/>
      </c>
      <c r="AA56" s="104" t="str">
        <f t="shared" si="4"/>
        <v/>
      </c>
    </row>
    <row r="57" spans="2:27" s="65" customFormat="1" ht="20.100000000000001" customHeight="1" x14ac:dyDescent="0.25">
      <c r="B57" s="104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54"/>
      <c r="V57" s="142" t="str">
        <f t="shared" si="6"/>
        <v/>
      </c>
      <c r="W57" s="142" t="str">
        <f t="shared" si="7"/>
        <v/>
      </c>
      <c r="X57" s="142" t="str">
        <f t="shared" si="8"/>
        <v/>
      </c>
      <c r="Y57" s="142" t="str">
        <f t="shared" si="9"/>
        <v/>
      </c>
      <c r="Z57" s="142" t="str">
        <f t="shared" si="5"/>
        <v/>
      </c>
      <c r="AA57" s="104" t="str">
        <f t="shared" si="4"/>
        <v/>
      </c>
    </row>
    <row r="58" spans="2:27" s="65" customFormat="1" ht="20.100000000000001" customHeight="1" x14ac:dyDescent="0.25">
      <c r="B58" s="104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54"/>
      <c r="V58" s="142" t="str">
        <f t="shared" si="6"/>
        <v/>
      </c>
      <c r="W58" s="142" t="str">
        <f t="shared" si="7"/>
        <v/>
      </c>
      <c r="X58" s="142" t="str">
        <f t="shared" si="8"/>
        <v/>
      </c>
      <c r="Y58" s="142" t="str">
        <f t="shared" si="9"/>
        <v/>
      </c>
      <c r="Z58" s="142" t="str">
        <f t="shared" si="5"/>
        <v/>
      </c>
      <c r="AA58" s="104" t="str">
        <f t="shared" si="4"/>
        <v/>
      </c>
    </row>
    <row r="59" spans="2:27" s="65" customFormat="1" ht="20.100000000000001" customHeight="1" x14ac:dyDescent="0.25">
      <c r="B59" s="104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54"/>
      <c r="V59" s="142" t="str">
        <f t="shared" si="6"/>
        <v/>
      </c>
      <c r="W59" s="142" t="str">
        <f t="shared" si="7"/>
        <v/>
      </c>
      <c r="X59" s="142" t="str">
        <f t="shared" si="8"/>
        <v/>
      </c>
      <c r="Y59" s="142" t="str">
        <f t="shared" si="9"/>
        <v/>
      </c>
      <c r="Z59" s="142" t="str">
        <f t="shared" si="5"/>
        <v/>
      </c>
      <c r="AA59" s="104" t="str">
        <f t="shared" si="4"/>
        <v/>
      </c>
    </row>
    <row r="60" spans="2:27" s="65" customFormat="1" ht="20.100000000000001" customHeight="1" x14ac:dyDescent="0.25">
      <c r="B60" s="104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54"/>
      <c r="V60" s="142" t="str">
        <f t="shared" si="6"/>
        <v/>
      </c>
      <c r="W60" s="142" t="str">
        <f t="shared" si="7"/>
        <v/>
      </c>
      <c r="X60" s="142" t="str">
        <f t="shared" si="8"/>
        <v/>
      </c>
      <c r="Y60" s="142" t="str">
        <f t="shared" si="9"/>
        <v/>
      </c>
      <c r="Z60" s="142" t="str">
        <f t="shared" si="5"/>
        <v/>
      </c>
      <c r="AA60" s="104" t="str">
        <f t="shared" si="4"/>
        <v/>
      </c>
    </row>
    <row r="61" spans="2:27" s="65" customFormat="1" ht="20.100000000000001" customHeight="1" x14ac:dyDescent="0.25">
      <c r="B61" s="104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54"/>
      <c r="V61" s="142" t="str">
        <f t="shared" si="6"/>
        <v/>
      </c>
      <c r="W61" s="142" t="str">
        <f t="shared" si="7"/>
        <v/>
      </c>
      <c r="X61" s="142" t="str">
        <f t="shared" si="8"/>
        <v/>
      </c>
      <c r="Y61" s="142" t="str">
        <f t="shared" si="9"/>
        <v/>
      </c>
      <c r="Z61" s="142" t="str">
        <f t="shared" si="5"/>
        <v/>
      </c>
      <c r="AA61" s="104" t="str">
        <f t="shared" si="4"/>
        <v/>
      </c>
    </row>
    <row r="62" spans="2:27" s="65" customFormat="1" ht="20.100000000000001" customHeight="1" x14ac:dyDescent="0.25">
      <c r="B62" s="104"/>
      <c r="D62" s="141"/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54"/>
      <c r="V62" s="142" t="str">
        <f t="shared" si="6"/>
        <v/>
      </c>
      <c r="W62" s="142" t="str">
        <f t="shared" si="7"/>
        <v/>
      </c>
      <c r="X62" s="142" t="str">
        <f t="shared" si="8"/>
        <v/>
      </c>
      <c r="Y62" s="142" t="str">
        <f t="shared" si="9"/>
        <v/>
      </c>
      <c r="Z62" s="142" t="str">
        <f t="shared" si="5"/>
        <v/>
      </c>
      <c r="AA62" s="104" t="str">
        <f t="shared" si="4"/>
        <v/>
      </c>
    </row>
    <row r="63" spans="2:27" s="65" customFormat="1" ht="20.100000000000001" customHeight="1" x14ac:dyDescent="0.25">
      <c r="B63" s="104"/>
      <c r="D63" s="141"/>
      <c r="E63" s="141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54"/>
      <c r="V63" s="142" t="str">
        <f t="shared" si="6"/>
        <v/>
      </c>
      <c r="W63" s="142" t="str">
        <f t="shared" si="7"/>
        <v/>
      </c>
      <c r="X63" s="142" t="str">
        <f t="shared" si="8"/>
        <v/>
      </c>
      <c r="Y63" s="142" t="str">
        <f t="shared" si="9"/>
        <v/>
      </c>
      <c r="Z63" s="142" t="str">
        <f t="shared" si="5"/>
        <v/>
      </c>
      <c r="AA63" s="104" t="str">
        <f t="shared" si="4"/>
        <v/>
      </c>
    </row>
    <row r="64" spans="2:27" s="65" customFormat="1" ht="20.100000000000001" customHeight="1" x14ac:dyDescent="0.25">
      <c r="B64" s="104"/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54"/>
      <c r="V64" s="142" t="str">
        <f t="shared" si="6"/>
        <v/>
      </c>
      <c r="W64" s="142" t="str">
        <f t="shared" si="7"/>
        <v/>
      </c>
      <c r="X64" s="142" t="str">
        <f t="shared" si="8"/>
        <v/>
      </c>
      <c r="Y64" s="142" t="str">
        <f t="shared" si="9"/>
        <v/>
      </c>
      <c r="Z64" s="142" t="str">
        <f t="shared" si="5"/>
        <v/>
      </c>
      <c r="AA64" s="104" t="str">
        <f t="shared" si="4"/>
        <v/>
      </c>
    </row>
    <row r="65" spans="2:27" s="65" customFormat="1" ht="20.100000000000001" customHeight="1" x14ac:dyDescent="0.25">
      <c r="B65" s="104"/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54"/>
      <c r="V65" s="142" t="str">
        <f t="shared" si="6"/>
        <v/>
      </c>
      <c r="W65" s="142" t="str">
        <f t="shared" si="7"/>
        <v/>
      </c>
      <c r="X65" s="142" t="str">
        <f t="shared" si="8"/>
        <v/>
      </c>
      <c r="Y65" s="142" t="str">
        <f t="shared" si="9"/>
        <v/>
      </c>
      <c r="Z65" s="142" t="str">
        <f t="shared" si="5"/>
        <v/>
      </c>
      <c r="AA65" s="104" t="str">
        <f t="shared" si="4"/>
        <v/>
      </c>
    </row>
    <row r="66" spans="2:27" s="65" customFormat="1" ht="20.100000000000001" customHeight="1" x14ac:dyDescent="0.25">
      <c r="B66" s="104"/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54"/>
      <c r="V66" s="142" t="str">
        <f t="shared" si="6"/>
        <v/>
      </c>
      <c r="W66" s="142" t="str">
        <f t="shared" si="7"/>
        <v/>
      </c>
      <c r="X66" s="142" t="str">
        <f t="shared" si="8"/>
        <v/>
      </c>
      <c r="Y66" s="142" t="str">
        <f t="shared" si="9"/>
        <v/>
      </c>
      <c r="Z66" s="142" t="str">
        <f t="shared" si="5"/>
        <v/>
      </c>
      <c r="AA66" s="104" t="str">
        <f t="shared" si="4"/>
        <v/>
      </c>
    </row>
    <row r="67" spans="2:27" s="65" customFormat="1" ht="20.100000000000001" customHeight="1" x14ac:dyDescent="0.25">
      <c r="B67" s="104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54"/>
      <c r="V67" s="142" t="str">
        <f t="shared" si="6"/>
        <v/>
      </c>
      <c r="W67" s="142" t="str">
        <f t="shared" si="7"/>
        <v/>
      </c>
      <c r="X67" s="142" t="str">
        <f t="shared" si="8"/>
        <v/>
      </c>
      <c r="Y67" s="142" t="str">
        <f t="shared" si="9"/>
        <v/>
      </c>
      <c r="Z67" s="142" t="str">
        <f t="shared" si="5"/>
        <v/>
      </c>
      <c r="AA67" s="104" t="str">
        <f t="shared" si="4"/>
        <v/>
      </c>
    </row>
    <row r="68" spans="2:27" s="65" customFormat="1" ht="20.100000000000001" customHeight="1" x14ac:dyDescent="0.25">
      <c r="B68" s="104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54"/>
      <c r="V68" s="142" t="str">
        <f t="shared" si="6"/>
        <v/>
      </c>
      <c r="W68" s="142" t="str">
        <f t="shared" si="7"/>
        <v/>
      </c>
      <c r="X68" s="142" t="str">
        <f t="shared" si="8"/>
        <v/>
      </c>
      <c r="Y68" s="142" t="str">
        <f t="shared" si="9"/>
        <v/>
      </c>
      <c r="Z68" s="142" t="str">
        <f t="shared" si="5"/>
        <v/>
      </c>
      <c r="AA68" s="104" t="str">
        <f t="shared" si="4"/>
        <v/>
      </c>
    </row>
    <row r="69" spans="2:27" s="65" customFormat="1" ht="20.100000000000001" customHeight="1" x14ac:dyDescent="0.25">
      <c r="B69" s="104"/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54"/>
      <c r="V69" s="142" t="str">
        <f t="shared" si="6"/>
        <v/>
      </c>
      <c r="W69" s="142" t="str">
        <f t="shared" si="7"/>
        <v/>
      </c>
      <c r="X69" s="142" t="str">
        <f t="shared" si="8"/>
        <v/>
      </c>
      <c r="Y69" s="142" t="str">
        <f t="shared" si="9"/>
        <v/>
      </c>
      <c r="Z69" s="142" t="str">
        <f t="shared" si="5"/>
        <v/>
      </c>
      <c r="AA69" s="104" t="str">
        <f t="shared" si="4"/>
        <v/>
      </c>
    </row>
    <row r="70" spans="2:27" s="65" customFormat="1" ht="20.100000000000001" customHeight="1" x14ac:dyDescent="0.25">
      <c r="B70" s="104"/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54"/>
      <c r="V70" s="142" t="str">
        <f t="shared" si="6"/>
        <v/>
      </c>
      <c r="W70" s="142" t="str">
        <f t="shared" si="7"/>
        <v/>
      </c>
      <c r="X70" s="142" t="str">
        <f t="shared" si="8"/>
        <v/>
      </c>
      <c r="Y70" s="142" t="str">
        <f t="shared" si="9"/>
        <v/>
      </c>
      <c r="Z70" s="142" t="str">
        <f t="shared" si="5"/>
        <v/>
      </c>
      <c r="AA70" s="104" t="str">
        <f t="shared" si="4"/>
        <v/>
      </c>
    </row>
    <row r="71" spans="2:27" s="65" customFormat="1" ht="20.100000000000001" customHeight="1" x14ac:dyDescent="0.25">
      <c r="B71" s="104"/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54"/>
      <c r="V71" s="142" t="str">
        <f t="shared" si="6"/>
        <v/>
      </c>
      <c r="W71" s="142" t="str">
        <f t="shared" si="7"/>
        <v/>
      </c>
      <c r="X71" s="142" t="str">
        <f t="shared" si="8"/>
        <v/>
      </c>
      <c r="Y71" s="142" t="str">
        <f t="shared" si="9"/>
        <v/>
      </c>
      <c r="Z71" s="142" t="str">
        <f t="shared" si="5"/>
        <v/>
      </c>
      <c r="AA71" s="104" t="str">
        <f t="shared" si="4"/>
        <v/>
      </c>
    </row>
    <row r="72" spans="2:27" s="65" customFormat="1" ht="20.100000000000001" customHeight="1" x14ac:dyDescent="0.25">
      <c r="B72" s="104"/>
      <c r="D72" s="141"/>
      <c r="E72" s="141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54"/>
      <c r="V72" s="142" t="str">
        <f t="shared" si="6"/>
        <v/>
      </c>
      <c r="W72" s="142" t="str">
        <f t="shared" si="7"/>
        <v/>
      </c>
      <c r="X72" s="142" t="str">
        <f t="shared" si="8"/>
        <v/>
      </c>
      <c r="Y72" s="142" t="str">
        <f t="shared" si="9"/>
        <v/>
      </c>
      <c r="Z72" s="142" t="str">
        <f t="shared" si="5"/>
        <v/>
      </c>
      <c r="AA72" s="104" t="str">
        <f t="shared" ref="AA72:AA135" si="10">IF(B72&lt;&gt;"",IF(COUNT(V72:Y72)&lt;4,termo_cursando,IF(Z72&gt;=meta_aprov,termo_aprovado,IF(Z72&lt;meta_recup,termo_reprovado,IF(T72="",termo_recup,termo_reprovado)))),"")</f>
        <v/>
      </c>
    </row>
    <row r="73" spans="2:27" s="65" customFormat="1" ht="20.100000000000001" customHeight="1" x14ac:dyDescent="0.25">
      <c r="B73" s="104"/>
      <c r="D73" s="141"/>
      <c r="E73" s="141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54"/>
      <c r="V73" s="142" t="str">
        <f t="shared" si="6"/>
        <v/>
      </c>
      <c r="W73" s="142" t="str">
        <f t="shared" si="7"/>
        <v/>
      </c>
      <c r="X73" s="142" t="str">
        <f t="shared" si="8"/>
        <v/>
      </c>
      <c r="Y73" s="142" t="str">
        <f t="shared" si="9"/>
        <v/>
      </c>
      <c r="Z73" s="142" t="str">
        <f t="shared" ref="Z73:Z136" si="11">IF(AND(SUM(V73:Y73)&gt;0,B73&lt;&gt;""),IF(T73&lt;&gt;"",IF(recup="SUBST",IF($T73&gt;ROUND(IF(media_final="MÉDIA",AVERAGE(V73:Y73),SUM(V73:Y73)),1),$T73,ROUND(IF(media_final="MÉDIA",AVERAGE(V73:Y73),SUM(V73:Y73)),1)),$T73+ROUND(IF(media_final="MÉDIA",AVERAGE(V73:Y73),SUM(V73:Y73)),1)),ROUND(IF(media_final="MÉDIA",AVERAGE(V73:Y73),SUM(V73:Y73)),1)),"")</f>
        <v/>
      </c>
      <c r="AA73" s="104" t="str">
        <f t="shared" si="10"/>
        <v/>
      </c>
    </row>
    <row r="74" spans="2:27" s="65" customFormat="1" ht="20.100000000000001" customHeight="1" x14ac:dyDescent="0.25">
      <c r="B74" s="104"/>
      <c r="D74" s="141"/>
      <c r="E74" s="141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54"/>
      <c r="V74" s="142" t="str">
        <f t="shared" si="6"/>
        <v/>
      </c>
      <c r="W74" s="142" t="str">
        <f t="shared" si="7"/>
        <v/>
      </c>
      <c r="X74" s="142" t="str">
        <f t="shared" si="8"/>
        <v/>
      </c>
      <c r="Y74" s="142" t="str">
        <f t="shared" si="9"/>
        <v/>
      </c>
      <c r="Z74" s="142" t="str">
        <f t="shared" si="11"/>
        <v/>
      </c>
      <c r="AA74" s="104" t="str">
        <f t="shared" si="10"/>
        <v/>
      </c>
    </row>
    <row r="75" spans="2:27" s="65" customFormat="1" ht="20.100000000000001" customHeight="1" x14ac:dyDescent="0.25">
      <c r="B75" s="104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54"/>
      <c r="V75" s="142" t="str">
        <f t="shared" si="6"/>
        <v/>
      </c>
      <c r="W75" s="142" t="str">
        <f t="shared" si="7"/>
        <v/>
      </c>
      <c r="X75" s="142" t="str">
        <f t="shared" si="8"/>
        <v/>
      </c>
      <c r="Y75" s="142" t="str">
        <f t="shared" si="9"/>
        <v/>
      </c>
      <c r="Z75" s="142" t="str">
        <f t="shared" si="11"/>
        <v/>
      </c>
      <c r="AA75" s="104" t="str">
        <f t="shared" si="10"/>
        <v/>
      </c>
    </row>
    <row r="76" spans="2:27" s="65" customFormat="1" ht="20.100000000000001" customHeight="1" x14ac:dyDescent="0.25">
      <c r="B76" s="104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54"/>
      <c r="V76" s="142" t="str">
        <f t="shared" si="6"/>
        <v/>
      </c>
      <c r="W76" s="142" t="str">
        <f t="shared" si="7"/>
        <v/>
      </c>
      <c r="X76" s="142" t="str">
        <f t="shared" si="8"/>
        <v/>
      </c>
      <c r="Y76" s="142" t="str">
        <f t="shared" si="9"/>
        <v/>
      </c>
      <c r="Z76" s="142" t="str">
        <f t="shared" si="11"/>
        <v/>
      </c>
      <c r="AA76" s="104" t="str">
        <f t="shared" si="10"/>
        <v/>
      </c>
    </row>
    <row r="77" spans="2:27" s="65" customFormat="1" ht="20.100000000000001" customHeight="1" x14ac:dyDescent="0.25">
      <c r="B77" s="104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54"/>
      <c r="V77" s="142" t="str">
        <f t="shared" si="6"/>
        <v/>
      </c>
      <c r="W77" s="142" t="str">
        <f t="shared" si="7"/>
        <v/>
      </c>
      <c r="X77" s="142" t="str">
        <f t="shared" si="8"/>
        <v/>
      </c>
      <c r="Y77" s="142" t="str">
        <f t="shared" si="9"/>
        <v/>
      </c>
      <c r="Z77" s="142" t="str">
        <f t="shared" si="11"/>
        <v/>
      </c>
      <c r="AA77" s="104" t="str">
        <f t="shared" si="10"/>
        <v/>
      </c>
    </row>
    <row r="78" spans="2:27" s="65" customFormat="1" ht="20.100000000000001" customHeight="1" x14ac:dyDescent="0.25">
      <c r="B78" s="104"/>
      <c r="D78" s="141"/>
      <c r="E78" s="141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54"/>
      <c r="V78" s="142" t="str">
        <f t="shared" si="6"/>
        <v/>
      </c>
      <c r="W78" s="142" t="str">
        <f t="shared" si="7"/>
        <v/>
      </c>
      <c r="X78" s="142" t="str">
        <f t="shared" si="8"/>
        <v/>
      </c>
      <c r="Y78" s="142" t="str">
        <f t="shared" si="9"/>
        <v/>
      </c>
      <c r="Z78" s="142" t="str">
        <f t="shared" si="11"/>
        <v/>
      </c>
      <c r="AA78" s="104" t="str">
        <f t="shared" si="10"/>
        <v/>
      </c>
    </row>
    <row r="79" spans="2:27" s="65" customFormat="1" ht="20.100000000000001" customHeight="1" x14ac:dyDescent="0.25">
      <c r="B79" s="104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54"/>
      <c r="V79" s="142" t="str">
        <f t="shared" si="6"/>
        <v/>
      </c>
      <c r="W79" s="142" t="str">
        <f t="shared" si="7"/>
        <v/>
      </c>
      <c r="X79" s="142" t="str">
        <f t="shared" si="8"/>
        <v/>
      </c>
      <c r="Y79" s="142" t="str">
        <f t="shared" si="9"/>
        <v/>
      </c>
      <c r="Z79" s="142" t="str">
        <f t="shared" si="11"/>
        <v/>
      </c>
      <c r="AA79" s="104" t="str">
        <f t="shared" si="10"/>
        <v/>
      </c>
    </row>
    <row r="80" spans="2:27" s="65" customFormat="1" ht="20.100000000000001" customHeight="1" x14ac:dyDescent="0.25">
      <c r="B80" s="104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54"/>
      <c r="V80" s="142" t="str">
        <f t="shared" si="6"/>
        <v/>
      </c>
      <c r="W80" s="142" t="str">
        <f t="shared" si="7"/>
        <v/>
      </c>
      <c r="X80" s="142" t="str">
        <f t="shared" si="8"/>
        <v/>
      </c>
      <c r="Y80" s="142" t="str">
        <f t="shared" si="9"/>
        <v/>
      </c>
      <c r="Z80" s="142" t="str">
        <f t="shared" si="11"/>
        <v/>
      </c>
      <c r="AA80" s="104" t="str">
        <f t="shared" si="10"/>
        <v/>
      </c>
    </row>
    <row r="81" spans="2:27" s="65" customFormat="1" ht="20.100000000000001" customHeight="1" x14ac:dyDescent="0.25">
      <c r="B81" s="104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54"/>
      <c r="V81" s="142" t="str">
        <f t="shared" si="6"/>
        <v/>
      </c>
      <c r="W81" s="142" t="str">
        <f t="shared" si="7"/>
        <v/>
      </c>
      <c r="X81" s="142" t="str">
        <f t="shared" si="8"/>
        <v/>
      </c>
      <c r="Y81" s="142" t="str">
        <f t="shared" si="9"/>
        <v/>
      </c>
      <c r="Z81" s="142" t="str">
        <f t="shared" si="11"/>
        <v/>
      </c>
      <c r="AA81" s="104" t="str">
        <f t="shared" si="10"/>
        <v/>
      </c>
    </row>
    <row r="82" spans="2:27" s="65" customFormat="1" ht="20.100000000000001" customHeight="1" x14ac:dyDescent="0.25">
      <c r="B82" s="104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54"/>
      <c r="V82" s="142" t="str">
        <f t="shared" si="6"/>
        <v/>
      </c>
      <c r="W82" s="142" t="str">
        <f t="shared" si="7"/>
        <v/>
      </c>
      <c r="X82" s="142" t="str">
        <f t="shared" si="8"/>
        <v/>
      </c>
      <c r="Y82" s="142" t="str">
        <f t="shared" si="9"/>
        <v/>
      </c>
      <c r="Z82" s="142" t="str">
        <f t="shared" si="11"/>
        <v/>
      </c>
      <c r="AA82" s="104" t="str">
        <f t="shared" si="10"/>
        <v/>
      </c>
    </row>
    <row r="83" spans="2:27" s="65" customFormat="1" ht="20.100000000000001" customHeight="1" x14ac:dyDescent="0.25">
      <c r="B83" s="104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54"/>
      <c r="V83" s="142" t="str">
        <f t="shared" si="6"/>
        <v/>
      </c>
      <c r="W83" s="142" t="str">
        <f t="shared" si="7"/>
        <v/>
      </c>
      <c r="X83" s="142" t="str">
        <f t="shared" si="8"/>
        <v/>
      </c>
      <c r="Y83" s="142" t="str">
        <f t="shared" si="9"/>
        <v/>
      </c>
      <c r="Z83" s="142" t="str">
        <f t="shared" si="11"/>
        <v/>
      </c>
      <c r="AA83" s="104" t="str">
        <f t="shared" si="10"/>
        <v/>
      </c>
    </row>
    <row r="84" spans="2:27" s="65" customFormat="1" ht="20.100000000000001" customHeight="1" x14ac:dyDescent="0.25">
      <c r="B84" s="104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54"/>
      <c r="V84" s="142" t="str">
        <f t="shared" si="6"/>
        <v/>
      </c>
      <c r="W84" s="142" t="str">
        <f t="shared" si="7"/>
        <v/>
      </c>
      <c r="X84" s="142" t="str">
        <f t="shared" si="8"/>
        <v/>
      </c>
      <c r="Y84" s="142" t="str">
        <f t="shared" si="9"/>
        <v/>
      </c>
      <c r="Z84" s="142" t="str">
        <f t="shared" si="11"/>
        <v/>
      </c>
      <c r="AA84" s="104" t="str">
        <f t="shared" si="10"/>
        <v/>
      </c>
    </row>
    <row r="85" spans="2:27" s="65" customFormat="1" ht="20.100000000000001" customHeight="1" x14ac:dyDescent="0.25">
      <c r="B85" s="104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54"/>
      <c r="V85" s="142" t="str">
        <f t="shared" si="6"/>
        <v/>
      </c>
      <c r="W85" s="142" t="str">
        <f t="shared" si="7"/>
        <v/>
      </c>
      <c r="X85" s="142" t="str">
        <f t="shared" si="8"/>
        <v/>
      </c>
      <c r="Y85" s="142" t="str">
        <f t="shared" si="9"/>
        <v/>
      </c>
      <c r="Z85" s="142" t="str">
        <f t="shared" si="11"/>
        <v/>
      </c>
      <c r="AA85" s="104" t="str">
        <f t="shared" si="10"/>
        <v/>
      </c>
    </row>
    <row r="86" spans="2:27" s="65" customFormat="1" ht="20.100000000000001" customHeight="1" x14ac:dyDescent="0.25">
      <c r="B86" s="104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54"/>
      <c r="V86" s="142" t="str">
        <f t="shared" si="6"/>
        <v/>
      </c>
      <c r="W86" s="142" t="str">
        <f t="shared" si="7"/>
        <v/>
      </c>
      <c r="X86" s="142" t="str">
        <f t="shared" si="8"/>
        <v/>
      </c>
      <c r="Y86" s="142" t="str">
        <f t="shared" si="9"/>
        <v/>
      </c>
      <c r="Z86" s="142" t="str">
        <f t="shared" si="11"/>
        <v/>
      </c>
      <c r="AA86" s="104" t="str">
        <f t="shared" si="10"/>
        <v/>
      </c>
    </row>
    <row r="87" spans="2:27" s="65" customFormat="1" ht="20.100000000000001" customHeight="1" x14ac:dyDescent="0.25">
      <c r="B87" s="104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54"/>
      <c r="V87" s="142" t="str">
        <f t="shared" si="6"/>
        <v/>
      </c>
      <c r="W87" s="142" t="str">
        <f t="shared" si="7"/>
        <v/>
      </c>
      <c r="X87" s="142" t="str">
        <f t="shared" si="8"/>
        <v/>
      </c>
      <c r="Y87" s="142" t="str">
        <f t="shared" si="9"/>
        <v/>
      </c>
      <c r="Z87" s="142" t="str">
        <f t="shared" si="11"/>
        <v/>
      </c>
      <c r="AA87" s="104" t="str">
        <f t="shared" si="10"/>
        <v/>
      </c>
    </row>
    <row r="88" spans="2:27" s="65" customFormat="1" ht="20.100000000000001" customHeight="1" x14ac:dyDescent="0.25">
      <c r="B88" s="104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54"/>
      <c r="V88" s="142" t="str">
        <f t="shared" ref="V88:V151" si="12">IF(AND(SUM(D88:G88)&gt;0,B88&lt;&gt;""),ROUND(IF(media_bi="MÉDIA",AVERAGE(D88:G88),SUM(D88:G88)),1),"")</f>
        <v/>
      </c>
      <c r="W88" s="142" t="str">
        <f t="shared" ref="W88:W151" si="13">IF(AND(SUM(H88:K88)&gt;0,B88&lt;&gt;""),ROUND(IF(media_bi="MÉDIA",AVERAGE(H88:K88),SUM(H88:K88)),1),"")</f>
        <v/>
      </c>
      <c r="X88" s="142" t="str">
        <f t="shared" ref="X88:X151" si="14">IF(AND(SUM(L88:O88)&gt;0,B88&lt;&gt;""),ROUND(IF(media_bi="MÉDIA",AVERAGE(L88:O88),SUM(L88:O88)),1),"")</f>
        <v/>
      </c>
      <c r="Y88" s="142" t="str">
        <f t="shared" ref="Y88:Y151" si="15">IF(AND(SUM(P88:S88)&gt;0,B88&lt;&gt;""),ROUND(IF(media_bi="MÉDIA",AVERAGE(P88:S88),SUM(P88:S88)),1),"")</f>
        <v/>
      </c>
      <c r="Z88" s="142" t="str">
        <f t="shared" si="11"/>
        <v/>
      </c>
      <c r="AA88" s="104" t="str">
        <f t="shared" si="10"/>
        <v/>
      </c>
    </row>
    <row r="89" spans="2:27" s="65" customFormat="1" ht="20.100000000000001" customHeight="1" x14ac:dyDescent="0.25">
      <c r="B89" s="104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54"/>
      <c r="V89" s="142" t="str">
        <f t="shared" si="12"/>
        <v/>
      </c>
      <c r="W89" s="142" t="str">
        <f t="shared" si="13"/>
        <v/>
      </c>
      <c r="X89" s="142" t="str">
        <f t="shared" si="14"/>
        <v/>
      </c>
      <c r="Y89" s="142" t="str">
        <f t="shared" si="15"/>
        <v/>
      </c>
      <c r="Z89" s="142" t="str">
        <f t="shared" si="11"/>
        <v/>
      </c>
      <c r="AA89" s="104" t="str">
        <f t="shared" si="10"/>
        <v/>
      </c>
    </row>
    <row r="90" spans="2:27" s="65" customFormat="1" ht="20.100000000000001" customHeight="1" x14ac:dyDescent="0.25">
      <c r="B90" s="104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54"/>
      <c r="V90" s="142" t="str">
        <f t="shared" si="12"/>
        <v/>
      </c>
      <c r="W90" s="142" t="str">
        <f t="shared" si="13"/>
        <v/>
      </c>
      <c r="X90" s="142" t="str">
        <f t="shared" si="14"/>
        <v/>
      </c>
      <c r="Y90" s="142" t="str">
        <f t="shared" si="15"/>
        <v/>
      </c>
      <c r="Z90" s="142" t="str">
        <f t="shared" si="11"/>
        <v/>
      </c>
      <c r="AA90" s="104" t="str">
        <f t="shared" si="10"/>
        <v/>
      </c>
    </row>
    <row r="91" spans="2:27" s="65" customFormat="1" ht="20.100000000000001" customHeight="1" x14ac:dyDescent="0.25">
      <c r="B91" s="104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54"/>
      <c r="V91" s="142" t="str">
        <f t="shared" si="12"/>
        <v/>
      </c>
      <c r="W91" s="142" t="str">
        <f t="shared" si="13"/>
        <v/>
      </c>
      <c r="X91" s="142" t="str">
        <f t="shared" si="14"/>
        <v/>
      </c>
      <c r="Y91" s="142" t="str">
        <f t="shared" si="15"/>
        <v/>
      </c>
      <c r="Z91" s="142" t="str">
        <f t="shared" si="11"/>
        <v/>
      </c>
      <c r="AA91" s="104" t="str">
        <f t="shared" si="10"/>
        <v/>
      </c>
    </row>
    <row r="92" spans="2:27" s="65" customFormat="1" ht="20.100000000000001" customHeight="1" x14ac:dyDescent="0.25">
      <c r="B92" s="104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54"/>
      <c r="V92" s="142" t="str">
        <f t="shared" si="12"/>
        <v/>
      </c>
      <c r="W92" s="142" t="str">
        <f t="shared" si="13"/>
        <v/>
      </c>
      <c r="X92" s="142" t="str">
        <f t="shared" si="14"/>
        <v/>
      </c>
      <c r="Y92" s="142" t="str">
        <f t="shared" si="15"/>
        <v/>
      </c>
      <c r="Z92" s="142" t="str">
        <f t="shared" si="11"/>
        <v/>
      </c>
      <c r="AA92" s="104" t="str">
        <f t="shared" si="10"/>
        <v/>
      </c>
    </row>
    <row r="93" spans="2:27" s="65" customFormat="1" ht="20.100000000000001" customHeight="1" x14ac:dyDescent="0.25">
      <c r="B93" s="104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54"/>
      <c r="V93" s="142" t="str">
        <f t="shared" si="12"/>
        <v/>
      </c>
      <c r="W93" s="142" t="str">
        <f t="shared" si="13"/>
        <v/>
      </c>
      <c r="X93" s="142" t="str">
        <f t="shared" si="14"/>
        <v/>
      </c>
      <c r="Y93" s="142" t="str">
        <f t="shared" si="15"/>
        <v/>
      </c>
      <c r="Z93" s="142" t="str">
        <f t="shared" si="11"/>
        <v/>
      </c>
      <c r="AA93" s="104" t="str">
        <f t="shared" si="10"/>
        <v/>
      </c>
    </row>
    <row r="94" spans="2:27" s="65" customFormat="1" ht="20.100000000000001" customHeight="1" x14ac:dyDescent="0.25">
      <c r="B94" s="104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54"/>
      <c r="V94" s="142" t="str">
        <f t="shared" si="12"/>
        <v/>
      </c>
      <c r="W94" s="142" t="str">
        <f t="shared" si="13"/>
        <v/>
      </c>
      <c r="X94" s="142" t="str">
        <f t="shared" si="14"/>
        <v/>
      </c>
      <c r="Y94" s="142" t="str">
        <f t="shared" si="15"/>
        <v/>
      </c>
      <c r="Z94" s="142" t="str">
        <f t="shared" si="11"/>
        <v/>
      </c>
      <c r="AA94" s="104" t="str">
        <f t="shared" si="10"/>
        <v/>
      </c>
    </row>
    <row r="95" spans="2:27" s="65" customFormat="1" ht="20.100000000000001" customHeight="1" x14ac:dyDescent="0.25">
      <c r="B95" s="104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54"/>
      <c r="V95" s="142" t="str">
        <f t="shared" si="12"/>
        <v/>
      </c>
      <c r="W95" s="142" t="str">
        <f t="shared" si="13"/>
        <v/>
      </c>
      <c r="X95" s="142" t="str">
        <f t="shared" si="14"/>
        <v/>
      </c>
      <c r="Y95" s="142" t="str">
        <f t="shared" si="15"/>
        <v/>
      </c>
      <c r="Z95" s="142" t="str">
        <f t="shared" si="11"/>
        <v/>
      </c>
      <c r="AA95" s="104" t="str">
        <f t="shared" si="10"/>
        <v/>
      </c>
    </row>
    <row r="96" spans="2:27" s="65" customFormat="1" ht="20.100000000000001" customHeight="1" x14ac:dyDescent="0.25">
      <c r="B96" s="104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54"/>
      <c r="V96" s="142" t="str">
        <f t="shared" si="12"/>
        <v/>
      </c>
      <c r="W96" s="142" t="str">
        <f t="shared" si="13"/>
        <v/>
      </c>
      <c r="X96" s="142" t="str">
        <f t="shared" si="14"/>
        <v/>
      </c>
      <c r="Y96" s="142" t="str">
        <f t="shared" si="15"/>
        <v/>
      </c>
      <c r="Z96" s="142" t="str">
        <f t="shared" si="11"/>
        <v/>
      </c>
      <c r="AA96" s="104" t="str">
        <f t="shared" si="10"/>
        <v/>
      </c>
    </row>
    <row r="97" spans="2:34" s="65" customFormat="1" ht="20.100000000000001" customHeight="1" x14ac:dyDescent="0.25">
      <c r="B97" s="104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54"/>
      <c r="V97" s="142" t="str">
        <f t="shared" si="12"/>
        <v/>
      </c>
      <c r="W97" s="142" t="str">
        <f t="shared" si="13"/>
        <v/>
      </c>
      <c r="X97" s="142" t="str">
        <f t="shared" si="14"/>
        <v/>
      </c>
      <c r="Y97" s="142" t="str">
        <f t="shared" si="15"/>
        <v/>
      </c>
      <c r="Z97" s="142" t="str">
        <f t="shared" si="11"/>
        <v/>
      </c>
      <c r="AA97" s="104" t="str">
        <f t="shared" si="10"/>
        <v/>
      </c>
    </row>
    <row r="98" spans="2:34" s="65" customFormat="1" ht="20.100000000000001" customHeight="1" x14ac:dyDescent="0.25">
      <c r="B98" s="104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54"/>
      <c r="V98" s="142" t="str">
        <f t="shared" si="12"/>
        <v/>
      </c>
      <c r="W98" s="142" t="str">
        <f t="shared" si="13"/>
        <v/>
      </c>
      <c r="X98" s="142" t="str">
        <f t="shared" si="14"/>
        <v/>
      </c>
      <c r="Y98" s="142" t="str">
        <f t="shared" si="15"/>
        <v/>
      </c>
      <c r="Z98" s="142" t="str">
        <f t="shared" si="11"/>
        <v/>
      </c>
      <c r="AA98" s="104" t="str">
        <f t="shared" si="10"/>
        <v/>
      </c>
    </row>
    <row r="99" spans="2:34" s="65" customFormat="1" ht="20.100000000000001" customHeight="1" x14ac:dyDescent="0.25">
      <c r="B99" s="104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54"/>
      <c r="V99" s="142" t="str">
        <f t="shared" si="12"/>
        <v/>
      </c>
      <c r="W99" s="142" t="str">
        <f t="shared" si="13"/>
        <v/>
      </c>
      <c r="X99" s="142" t="str">
        <f t="shared" si="14"/>
        <v/>
      </c>
      <c r="Y99" s="142" t="str">
        <f t="shared" si="15"/>
        <v/>
      </c>
      <c r="Z99" s="142" t="str">
        <f t="shared" si="11"/>
        <v/>
      </c>
      <c r="AA99" s="104" t="str">
        <f t="shared" si="10"/>
        <v/>
      </c>
    </row>
    <row r="100" spans="2:34" s="65" customFormat="1" ht="20.100000000000001" customHeight="1" x14ac:dyDescent="0.25">
      <c r="B100" s="104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54"/>
      <c r="V100" s="142" t="str">
        <f t="shared" si="12"/>
        <v/>
      </c>
      <c r="W100" s="142" t="str">
        <f t="shared" si="13"/>
        <v/>
      </c>
      <c r="X100" s="142" t="str">
        <f t="shared" si="14"/>
        <v/>
      </c>
      <c r="Y100" s="142" t="str">
        <f t="shared" si="15"/>
        <v/>
      </c>
      <c r="Z100" s="142" t="str">
        <f t="shared" si="11"/>
        <v/>
      </c>
      <c r="AA100" s="104" t="str">
        <f t="shared" si="10"/>
        <v/>
      </c>
    </row>
    <row r="101" spans="2:34" s="65" customFormat="1" ht="20.100000000000001" customHeight="1" x14ac:dyDescent="0.25">
      <c r="B101" s="104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54"/>
      <c r="V101" s="142" t="str">
        <f t="shared" si="12"/>
        <v/>
      </c>
      <c r="W101" s="142" t="str">
        <f t="shared" si="13"/>
        <v/>
      </c>
      <c r="X101" s="142" t="str">
        <f t="shared" si="14"/>
        <v/>
      </c>
      <c r="Y101" s="142" t="str">
        <f t="shared" si="15"/>
        <v/>
      </c>
      <c r="Z101" s="142" t="str">
        <f t="shared" si="11"/>
        <v/>
      </c>
      <c r="AA101" s="104" t="str">
        <f t="shared" si="10"/>
        <v/>
      </c>
    </row>
    <row r="102" spans="2:34" s="65" customFormat="1" ht="20.100000000000001" customHeight="1" x14ac:dyDescent="0.25">
      <c r="B102" s="104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54"/>
      <c r="V102" s="142" t="str">
        <f t="shared" si="12"/>
        <v/>
      </c>
      <c r="W102" s="142" t="str">
        <f t="shared" si="13"/>
        <v/>
      </c>
      <c r="X102" s="142" t="str">
        <f t="shared" si="14"/>
        <v/>
      </c>
      <c r="Y102" s="142" t="str">
        <f t="shared" si="15"/>
        <v/>
      </c>
      <c r="Z102" s="142" t="str">
        <f t="shared" si="11"/>
        <v/>
      </c>
      <c r="AA102" s="104" t="str">
        <f t="shared" si="10"/>
        <v/>
      </c>
    </row>
    <row r="103" spans="2:34" s="65" customFormat="1" ht="20.100000000000001" customHeight="1" x14ac:dyDescent="0.25">
      <c r="B103" s="104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54"/>
      <c r="V103" s="142" t="str">
        <f t="shared" si="12"/>
        <v/>
      </c>
      <c r="W103" s="142" t="str">
        <f t="shared" si="13"/>
        <v/>
      </c>
      <c r="X103" s="142" t="str">
        <f t="shared" si="14"/>
        <v/>
      </c>
      <c r="Y103" s="142" t="str">
        <f t="shared" si="15"/>
        <v/>
      </c>
      <c r="Z103" s="142" t="str">
        <f t="shared" si="11"/>
        <v/>
      </c>
      <c r="AA103" s="104" t="str">
        <f t="shared" si="10"/>
        <v/>
      </c>
    </row>
    <row r="104" spans="2:34" x14ac:dyDescent="0.25">
      <c r="D104" s="144"/>
      <c r="E104" s="144"/>
      <c r="F104" s="144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54"/>
      <c r="V104" s="142" t="str">
        <f t="shared" si="12"/>
        <v/>
      </c>
      <c r="W104" s="142" t="str">
        <f t="shared" si="13"/>
        <v/>
      </c>
      <c r="X104" s="142" t="str">
        <f t="shared" si="14"/>
        <v/>
      </c>
      <c r="Y104" s="142" t="str">
        <f t="shared" si="15"/>
        <v/>
      </c>
      <c r="Z104" s="142" t="str">
        <f t="shared" si="11"/>
        <v/>
      </c>
      <c r="AA104" s="104" t="str">
        <f t="shared" si="10"/>
        <v/>
      </c>
    </row>
    <row r="105" spans="2:34" x14ac:dyDescent="0.25"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54"/>
      <c r="V105" s="142" t="str">
        <f t="shared" si="12"/>
        <v/>
      </c>
      <c r="W105" s="142" t="str">
        <f t="shared" si="13"/>
        <v/>
      </c>
      <c r="X105" s="142" t="str">
        <f t="shared" si="14"/>
        <v/>
      </c>
      <c r="Y105" s="142" t="str">
        <f t="shared" si="15"/>
        <v/>
      </c>
      <c r="Z105" s="142" t="str">
        <f t="shared" si="11"/>
        <v/>
      </c>
      <c r="AA105" s="104" t="str">
        <f t="shared" si="10"/>
        <v/>
      </c>
    </row>
    <row r="106" spans="2:34" x14ac:dyDescent="0.25"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54"/>
      <c r="V106" s="142" t="str">
        <f t="shared" si="12"/>
        <v/>
      </c>
      <c r="W106" s="142" t="str">
        <f t="shared" si="13"/>
        <v/>
      </c>
      <c r="X106" s="142" t="str">
        <f t="shared" si="14"/>
        <v/>
      </c>
      <c r="Y106" s="142" t="str">
        <f t="shared" si="15"/>
        <v/>
      </c>
      <c r="Z106" s="142" t="str">
        <f t="shared" si="11"/>
        <v/>
      </c>
      <c r="AA106" s="104" t="str">
        <f t="shared" si="10"/>
        <v/>
      </c>
    </row>
    <row r="107" spans="2:34" x14ac:dyDescent="0.25"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54"/>
      <c r="V107" s="142" t="str">
        <f t="shared" si="12"/>
        <v/>
      </c>
      <c r="W107" s="142" t="str">
        <f t="shared" si="13"/>
        <v/>
      </c>
      <c r="X107" s="142" t="str">
        <f t="shared" si="14"/>
        <v/>
      </c>
      <c r="Y107" s="142" t="str">
        <f t="shared" si="15"/>
        <v/>
      </c>
      <c r="Z107" s="142" t="str">
        <f t="shared" si="11"/>
        <v/>
      </c>
      <c r="AA107" s="104" t="str">
        <f t="shared" si="10"/>
        <v/>
      </c>
    </row>
    <row r="108" spans="2:34" x14ac:dyDescent="0.25"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54"/>
      <c r="V108" s="142" t="str">
        <f t="shared" si="12"/>
        <v/>
      </c>
      <c r="W108" s="142" t="str">
        <f t="shared" si="13"/>
        <v/>
      </c>
      <c r="X108" s="142" t="str">
        <f t="shared" si="14"/>
        <v/>
      </c>
      <c r="Y108" s="142" t="str">
        <f t="shared" si="15"/>
        <v/>
      </c>
      <c r="Z108" s="142" t="str">
        <f t="shared" si="11"/>
        <v/>
      </c>
      <c r="AA108" s="104" t="str">
        <f t="shared" si="10"/>
        <v/>
      </c>
    </row>
    <row r="109" spans="2:34" x14ac:dyDescent="0.25">
      <c r="D109" s="144"/>
      <c r="E109" s="144"/>
      <c r="F109" s="144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54"/>
      <c r="V109" s="142" t="str">
        <f t="shared" si="12"/>
        <v/>
      </c>
      <c r="W109" s="142" t="str">
        <f t="shared" si="13"/>
        <v/>
      </c>
      <c r="X109" s="142" t="str">
        <f t="shared" si="14"/>
        <v/>
      </c>
      <c r="Y109" s="142" t="str">
        <f t="shared" si="15"/>
        <v/>
      </c>
      <c r="Z109" s="142" t="str">
        <f t="shared" si="11"/>
        <v/>
      </c>
      <c r="AA109" s="104" t="str">
        <f t="shared" si="10"/>
        <v/>
      </c>
    </row>
    <row r="110" spans="2:34" x14ac:dyDescent="0.25">
      <c r="D110" s="144"/>
      <c r="E110" s="144"/>
      <c r="F110" s="144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54"/>
      <c r="V110" s="142" t="str">
        <f t="shared" si="12"/>
        <v/>
      </c>
      <c r="W110" s="142" t="str">
        <f t="shared" si="13"/>
        <v/>
      </c>
      <c r="X110" s="142" t="str">
        <f t="shared" si="14"/>
        <v/>
      </c>
      <c r="Y110" s="142" t="str">
        <f t="shared" si="15"/>
        <v/>
      </c>
      <c r="Z110" s="142" t="str">
        <f t="shared" si="11"/>
        <v/>
      </c>
      <c r="AA110" s="104" t="str">
        <f t="shared" si="10"/>
        <v/>
      </c>
    </row>
    <row r="111" spans="2:34" x14ac:dyDescent="0.25"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54"/>
      <c r="V111" s="142" t="str">
        <f t="shared" si="12"/>
        <v/>
      </c>
      <c r="W111" s="142" t="str">
        <f t="shared" si="13"/>
        <v/>
      </c>
      <c r="X111" s="142" t="str">
        <f t="shared" si="14"/>
        <v/>
      </c>
      <c r="Y111" s="142" t="str">
        <f t="shared" si="15"/>
        <v/>
      </c>
      <c r="Z111" s="142" t="str">
        <f t="shared" si="11"/>
        <v/>
      </c>
      <c r="AA111" s="104" t="str">
        <f t="shared" si="10"/>
        <v/>
      </c>
    </row>
    <row r="112" spans="2:34" s="121" customFormat="1" x14ac:dyDescent="0.25">
      <c r="C112"/>
      <c r="D112" s="144"/>
      <c r="E112" s="144"/>
      <c r="F112" s="144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54"/>
      <c r="V112" s="142" t="str">
        <f t="shared" si="12"/>
        <v/>
      </c>
      <c r="W112" s="142" t="str">
        <f t="shared" si="13"/>
        <v/>
      </c>
      <c r="X112" s="142" t="str">
        <f t="shared" si="14"/>
        <v/>
      </c>
      <c r="Y112" s="142" t="str">
        <f t="shared" si="15"/>
        <v/>
      </c>
      <c r="Z112" s="142" t="str">
        <f t="shared" si="11"/>
        <v/>
      </c>
      <c r="AA112" s="104" t="str">
        <f t="shared" si="10"/>
        <v/>
      </c>
      <c r="AB112"/>
      <c r="AC112"/>
      <c r="AD112"/>
      <c r="AE112"/>
      <c r="AF112"/>
      <c r="AG112"/>
      <c r="AH112"/>
    </row>
    <row r="113" spans="3:34" s="121" customFormat="1" x14ac:dyDescent="0.25">
      <c r="C113"/>
      <c r="D113" s="144"/>
      <c r="E113" s="144"/>
      <c r="F113" s="144"/>
      <c r="G113" s="144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54"/>
      <c r="V113" s="142" t="str">
        <f t="shared" si="12"/>
        <v/>
      </c>
      <c r="W113" s="142" t="str">
        <f t="shared" si="13"/>
        <v/>
      </c>
      <c r="X113" s="142" t="str">
        <f t="shared" si="14"/>
        <v/>
      </c>
      <c r="Y113" s="142" t="str">
        <f t="shared" si="15"/>
        <v/>
      </c>
      <c r="Z113" s="142" t="str">
        <f t="shared" si="11"/>
        <v/>
      </c>
      <c r="AA113" s="104" t="str">
        <f t="shared" si="10"/>
        <v/>
      </c>
      <c r="AB113"/>
      <c r="AC113"/>
      <c r="AD113"/>
      <c r="AE113"/>
      <c r="AF113"/>
      <c r="AG113"/>
      <c r="AH113"/>
    </row>
    <row r="114" spans="3:34" s="121" customFormat="1" x14ac:dyDescent="0.25">
      <c r="C114"/>
      <c r="D114" s="144"/>
      <c r="E114" s="144"/>
      <c r="F114" s="144"/>
      <c r="G114" s="144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54"/>
      <c r="V114" s="142" t="str">
        <f t="shared" si="12"/>
        <v/>
      </c>
      <c r="W114" s="142" t="str">
        <f t="shared" si="13"/>
        <v/>
      </c>
      <c r="X114" s="142" t="str">
        <f t="shared" si="14"/>
        <v/>
      </c>
      <c r="Y114" s="142" t="str">
        <f t="shared" si="15"/>
        <v/>
      </c>
      <c r="Z114" s="142" t="str">
        <f t="shared" si="11"/>
        <v/>
      </c>
      <c r="AA114" s="104" t="str">
        <f t="shared" si="10"/>
        <v/>
      </c>
      <c r="AB114"/>
      <c r="AC114"/>
      <c r="AD114"/>
      <c r="AE114"/>
      <c r="AF114"/>
      <c r="AG114"/>
      <c r="AH114"/>
    </row>
    <row r="115" spans="3:34" s="121" customFormat="1" x14ac:dyDescent="0.25">
      <c r="C115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54"/>
      <c r="V115" s="142" t="str">
        <f t="shared" si="12"/>
        <v/>
      </c>
      <c r="W115" s="142" t="str">
        <f t="shared" si="13"/>
        <v/>
      </c>
      <c r="X115" s="142" t="str">
        <f t="shared" si="14"/>
        <v/>
      </c>
      <c r="Y115" s="142" t="str">
        <f t="shared" si="15"/>
        <v/>
      </c>
      <c r="Z115" s="142" t="str">
        <f t="shared" si="11"/>
        <v/>
      </c>
      <c r="AA115" s="104" t="str">
        <f t="shared" si="10"/>
        <v/>
      </c>
      <c r="AB115"/>
      <c r="AC115"/>
      <c r="AD115"/>
      <c r="AE115"/>
      <c r="AF115"/>
      <c r="AG115"/>
      <c r="AH115"/>
    </row>
    <row r="116" spans="3:34" s="121" customFormat="1" x14ac:dyDescent="0.25">
      <c r="C116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54"/>
      <c r="V116" s="142" t="str">
        <f t="shared" si="12"/>
        <v/>
      </c>
      <c r="W116" s="142" t="str">
        <f t="shared" si="13"/>
        <v/>
      </c>
      <c r="X116" s="142" t="str">
        <f t="shared" si="14"/>
        <v/>
      </c>
      <c r="Y116" s="142" t="str">
        <f t="shared" si="15"/>
        <v/>
      </c>
      <c r="Z116" s="142" t="str">
        <f t="shared" si="11"/>
        <v/>
      </c>
      <c r="AA116" s="104" t="str">
        <f t="shared" si="10"/>
        <v/>
      </c>
      <c r="AB116"/>
      <c r="AC116"/>
      <c r="AD116"/>
      <c r="AE116"/>
      <c r="AF116"/>
      <c r="AG116"/>
      <c r="AH116"/>
    </row>
    <row r="117" spans="3:34" s="121" customFormat="1" x14ac:dyDescent="0.25">
      <c r="C117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54"/>
      <c r="V117" s="142" t="str">
        <f t="shared" si="12"/>
        <v/>
      </c>
      <c r="W117" s="142" t="str">
        <f t="shared" si="13"/>
        <v/>
      </c>
      <c r="X117" s="142" t="str">
        <f t="shared" si="14"/>
        <v/>
      </c>
      <c r="Y117" s="142" t="str">
        <f t="shared" si="15"/>
        <v/>
      </c>
      <c r="Z117" s="142" t="str">
        <f t="shared" si="11"/>
        <v/>
      </c>
      <c r="AA117" s="104" t="str">
        <f t="shared" si="10"/>
        <v/>
      </c>
      <c r="AB117"/>
      <c r="AC117"/>
      <c r="AD117"/>
      <c r="AE117"/>
      <c r="AF117"/>
      <c r="AG117"/>
      <c r="AH117"/>
    </row>
    <row r="118" spans="3:34" s="121" customFormat="1" x14ac:dyDescent="0.25">
      <c r="C118"/>
      <c r="D118" s="144"/>
      <c r="E118" s="144"/>
      <c r="F118" s="144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54"/>
      <c r="V118" s="142" t="str">
        <f t="shared" si="12"/>
        <v/>
      </c>
      <c r="W118" s="142" t="str">
        <f t="shared" si="13"/>
        <v/>
      </c>
      <c r="X118" s="142" t="str">
        <f t="shared" si="14"/>
        <v/>
      </c>
      <c r="Y118" s="142" t="str">
        <f t="shared" si="15"/>
        <v/>
      </c>
      <c r="Z118" s="142" t="str">
        <f t="shared" si="11"/>
        <v/>
      </c>
      <c r="AA118" s="104" t="str">
        <f t="shared" si="10"/>
        <v/>
      </c>
      <c r="AB118"/>
      <c r="AC118"/>
      <c r="AD118"/>
      <c r="AE118"/>
      <c r="AF118"/>
      <c r="AG118"/>
      <c r="AH118"/>
    </row>
    <row r="119" spans="3:34" s="121" customFormat="1" x14ac:dyDescent="0.25">
      <c r="C119"/>
      <c r="D119" s="144"/>
      <c r="E119" s="144"/>
      <c r="F119" s="144"/>
      <c r="G119" s="144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54"/>
      <c r="V119" s="142" t="str">
        <f t="shared" si="12"/>
        <v/>
      </c>
      <c r="W119" s="142" t="str">
        <f t="shared" si="13"/>
        <v/>
      </c>
      <c r="X119" s="142" t="str">
        <f t="shared" si="14"/>
        <v/>
      </c>
      <c r="Y119" s="142" t="str">
        <f t="shared" si="15"/>
        <v/>
      </c>
      <c r="Z119" s="142" t="str">
        <f t="shared" si="11"/>
        <v/>
      </c>
      <c r="AA119" s="104" t="str">
        <f t="shared" si="10"/>
        <v/>
      </c>
      <c r="AB119"/>
      <c r="AC119"/>
      <c r="AD119"/>
      <c r="AE119"/>
      <c r="AF119"/>
      <c r="AG119"/>
      <c r="AH119"/>
    </row>
    <row r="120" spans="3:34" s="121" customFormat="1" x14ac:dyDescent="0.25">
      <c r="C120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54"/>
      <c r="V120" s="142" t="str">
        <f t="shared" si="12"/>
        <v/>
      </c>
      <c r="W120" s="142" t="str">
        <f t="shared" si="13"/>
        <v/>
      </c>
      <c r="X120" s="142" t="str">
        <f t="shared" si="14"/>
        <v/>
      </c>
      <c r="Y120" s="142" t="str">
        <f t="shared" si="15"/>
        <v/>
      </c>
      <c r="Z120" s="142" t="str">
        <f t="shared" si="11"/>
        <v/>
      </c>
      <c r="AA120" s="104" t="str">
        <f t="shared" si="10"/>
        <v/>
      </c>
      <c r="AB120"/>
      <c r="AC120"/>
      <c r="AD120"/>
      <c r="AE120"/>
      <c r="AF120"/>
      <c r="AG120"/>
      <c r="AH120"/>
    </row>
    <row r="121" spans="3:34" s="121" customFormat="1" x14ac:dyDescent="0.25">
      <c r="C121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54"/>
      <c r="V121" s="142" t="str">
        <f t="shared" si="12"/>
        <v/>
      </c>
      <c r="W121" s="142" t="str">
        <f t="shared" si="13"/>
        <v/>
      </c>
      <c r="X121" s="142" t="str">
        <f t="shared" si="14"/>
        <v/>
      </c>
      <c r="Y121" s="142" t="str">
        <f t="shared" si="15"/>
        <v/>
      </c>
      <c r="Z121" s="142" t="str">
        <f t="shared" si="11"/>
        <v/>
      </c>
      <c r="AA121" s="104" t="str">
        <f t="shared" si="10"/>
        <v/>
      </c>
      <c r="AB121"/>
      <c r="AC121"/>
      <c r="AD121"/>
      <c r="AE121"/>
      <c r="AF121"/>
      <c r="AG121"/>
      <c r="AH121"/>
    </row>
    <row r="122" spans="3:34" s="121" customFormat="1" x14ac:dyDescent="0.25">
      <c r="C122"/>
      <c r="D122" s="144"/>
      <c r="E122" s="144"/>
      <c r="F122" s="144"/>
      <c r="G122" s="144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54"/>
      <c r="V122" s="142" t="str">
        <f t="shared" si="12"/>
        <v/>
      </c>
      <c r="W122" s="142" t="str">
        <f t="shared" si="13"/>
        <v/>
      </c>
      <c r="X122" s="142" t="str">
        <f t="shared" si="14"/>
        <v/>
      </c>
      <c r="Y122" s="142" t="str">
        <f t="shared" si="15"/>
        <v/>
      </c>
      <c r="Z122" s="142" t="str">
        <f t="shared" si="11"/>
        <v/>
      </c>
      <c r="AA122" s="104" t="str">
        <f t="shared" si="10"/>
        <v/>
      </c>
      <c r="AB122"/>
      <c r="AC122"/>
      <c r="AD122"/>
      <c r="AE122"/>
      <c r="AF122"/>
      <c r="AG122"/>
      <c r="AH122"/>
    </row>
    <row r="123" spans="3:34" s="121" customFormat="1" x14ac:dyDescent="0.25">
      <c r="C123"/>
      <c r="D123" s="144"/>
      <c r="E123" s="144"/>
      <c r="F123" s="144"/>
      <c r="G123" s="144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54"/>
      <c r="V123" s="142" t="str">
        <f t="shared" si="12"/>
        <v/>
      </c>
      <c r="W123" s="142" t="str">
        <f t="shared" si="13"/>
        <v/>
      </c>
      <c r="X123" s="142" t="str">
        <f t="shared" si="14"/>
        <v/>
      </c>
      <c r="Y123" s="142" t="str">
        <f t="shared" si="15"/>
        <v/>
      </c>
      <c r="Z123" s="142" t="str">
        <f t="shared" si="11"/>
        <v/>
      </c>
      <c r="AA123" s="104" t="str">
        <f t="shared" si="10"/>
        <v/>
      </c>
      <c r="AB123"/>
      <c r="AC123"/>
      <c r="AD123"/>
      <c r="AE123"/>
      <c r="AF123"/>
      <c r="AG123"/>
      <c r="AH123"/>
    </row>
    <row r="124" spans="3:34" s="121" customFormat="1" x14ac:dyDescent="0.25">
      <c r="C124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54"/>
      <c r="V124" s="142" t="str">
        <f t="shared" si="12"/>
        <v/>
      </c>
      <c r="W124" s="142" t="str">
        <f t="shared" si="13"/>
        <v/>
      </c>
      <c r="X124" s="142" t="str">
        <f t="shared" si="14"/>
        <v/>
      </c>
      <c r="Y124" s="142" t="str">
        <f t="shared" si="15"/>
        <v/>
      </c>
      <c r="Z124" s="142" t="str">
        <f t="shared" si="11"/>
        <v/>
      </c>
      <c r="AA124" s="104" t="str">
        <f t="shared" si="10"/>
        <v/>
      </c>
      <c r="AB124"/>
      <c r="AC124"/>
      <c r="AD124"/>
      <c r="AE124"/>
      <c r="AF124"/>
      <c r="AG124"/>
      <c r="AH124"/>
    </row>
    <row r="125" spans="3:34" s="121" customFormat="1" x14ac:dyDescent="0.25">
      <c r="C125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54"/>
      <c r="V125" s="142" t="str">
        <f t="shared" si="12"/>
        <v/>
      </c>
      <c r="W125" s="142" t="str">
        <f t="shared" si="13"/>
        <v/>
      </c>
      <c r="X125" s="142" t="str">
        <f t="shared" si="14"/>
        <v/>
      </c>
      <c r="Y125" s="142" t="str">
        <f t="shared" si="15"/>
        <v/>
      </c>
      <c r="Z125" s="142" t="str">
        <f t="shared" si="11"/>
        <v/>
      </c>
      <c r="AA125" s="104" t="str">
        <f t="shared" si="10"/>
        <v/>
      </c>
      <c r="AB125"/>
      <c r="AC125"/>
      <c r="AD125"/>
      <c r="AE125"/>
      <c r="AF125"/>
      <c r="AG125"/>
      <c r="AH125"/>
    </row>
    <row r="126" spans="3:34" s="121" customFormat="1" x14ac:dyDescent="0.25">
      <c r="C126"/>
      <c r="D126" s="144"/>
      <c r="E126" s="144"/>
      <c r="F126" s="144"/>
      <c r="G126" s="144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54"/>
      <c r="V126" s="142" t="str">
        <f t="shared" si="12"/>
        <v/>
      </c>
      <c r="W126" s="142" t="str">
        <f t="shared" si="13"/>
        <v/>
      </c>
      <c r="X126" s="142" t="str">
        <f t="shared" si="14"/>
        <v/>
      </c>
      <c r="Y126" s="142" t="str">
        <f t="shared" si="15"/>
        <v/>
      </c>
      <c r="Z126" s="142" t="str">
        <f t="shared" si="11"/>
        <v/>
      </c>
      <c r="AA126" s="104" t="str">
        <f t="shared" si="10"/>
        <v/>
      </c>
      <c r="AB126"/>
      <c r="AC126"/>
      <c r="AD126"/>
      <c r="AE126"/>
      <c r="AF126"/>
      <c r="AG126"/>
      <c r="AH126"/>
    </row>
    <row r="127" spans="3:34" s="121" customFormat="1" x14ac:dyDescent="0.25">
      <c r="C127"/>
      <c r="D127" s="144"/>
      <c r="E127" s="144"/>
      <c r="F127" s="144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54"/>
      <c r="V127" s="142" t="str">
        <f t="shared" si="12"/>
        <v/>
      </c>
      <c r="W127" s="142" t="str">
        <f t="shared" si="13"/>
        <v/>
      </c>
      <c r="X127" s="142" t="str">
        <f t="shared" si="14"/>
        <v/>
      </c>
      <c r="Y127" s="142" t="str">
        <f t="shared" si="15"/>
        <v/>
      </c>
      <c r="Z127" s="142" t="str">
        <f t="shared" si="11"/>
        <v/>
      </c>
      <c r="AA127" s="104" t="str">
        <f t="shared" si="10"/>
        <v/>
      </c>
      <c r="AB127"/>
      <c r="AC127"/>
      <c r="AD127"/>
      <c r="AE127"/>
      <c r="AF127"/>
      <c r="AG127"/>
      <c r="AH127"/>
    </row>
    <row r="128" spans="3:34" s="121" customFormat="1" x14ac:dyDescent="0.25">
      <c r="C128"/>
      <c r="D128" s="144"/>
      <c r="E128" s="144"/>
      <c r="F128" s="144"/>
      <c r="G128" s="144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54"/>
      <c r="V128" s="142" t="str">
        <f t="shared" si="12"/>
        <v/>
      </c>
      <c r="W128" s="142" t="str">
        <f t="shared" si="13"/>
        <v/>
      </c>
      <c r="X128" s="142" t="str">
        <f t="shared" si="14"/>
        <v/>
      </c>
      <c r="Y128" s="142" t="str">
        <f t="shared" si="15"/>
        <v/>
      </c>
      <c r="Z128" s="142" t="str">
        <f t="shared" si="11"/>
        <v/>
      </c>
      <c r="AA128" s="104" t="str">
        <f t="shared" si="10"/>
        <v/>
      </c>
      <c r="AB128"/>
      <c r="AC128"/>
      <c r="AD128"/>
      <c r="AE128"/>
      <c r="AF128"/>
      <c r="AG128"/>
      <c r="AH128"/>
    </row>
    <row r="129" spans="3:34" s="121" customFormat="1" x14ac:dyDescent="0.25">
      <c r="C129"/>
      <c r="D129" s="144"/>
      <c r="E129" s="144"/>
      <c r="F129" s="144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54"/>
      <c r="V129" s="142" t="str">
        <f t="shared" si="12"/>
        <v/>
      </c>
      <c r="W129" s="142" t="str">
        <f t="shared" si="13"/>
        <v/>
      </c>
      <c r="X129" s="142" t="str">
        <f t="shared" si="14"/>
        <v/>
      </c>
      <c r="Y129" s="142" t="str">
        <f t="shared" si="15"/>
        <v/>
      </c>
      <c r="Z129" s="142" t="str">
        <f t="shared" si="11"/>
        <v/>
      </c>
      <c r="AA129" s="104" t="str">
        <f t="shared" si="10"/>
        <v/>
      </c>
      <c r="AB129"/>
      <c r="AC129"/>
      <c r="AD129"/>
      <c r="AE129"/>
      <c r="AF129"/>
      <c r="AG129"/>
      <c r="AH129"/>
    </row>
    <row r="130" spans="3:34" s="121" customFormat="1" x14ac:dyDescent="0.25">
      <c r="C130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54"/>
      <c r="V130" s="142" t="str">
        <f t="shared" si="12"/>
        <v/>
      </c>
      <c r="W130" s="142" t="str">
        <f t="shared" si="13"/>
        <v/>
      </c>
      <c r="X130" s="142" t="str">
        <f t="shared" si="14"/>
        <v/>
      </c>
      <c r="Y130" s="142" t="str">
        <f t="shared" si="15"/>
        <v/>
      </c>
      <c r="Z130" s="142" t="str">
        <f t="shared" si="11"/>
        <v/>
      </c>
      <c r="AA130" s="104" t="str">
        <f t="shared" si="10"/>
        <v/>
      </c>
      <c r="AB130"/>
      <c r="AC130"/>
      <c r="AD130"/>
      <c r="AE130"/>
      <c r="AF130"/>
      <c r="AG130"/>
      <c r="AH130"/>
    </row>
    <row r="131" spans="3:34" s="121" customFormat="1" x14ac:dyDescent="0.25">
      <c r="C131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54"/>
      <c r="V131" s="142" t="str">
        <f t="shared" si="12"/>
        <v/>
      </c>
      <c r="W131" s="142" t="str">
        <f t="shared" si="13"/>
        <v/>
      </c>
      <c r="X131" s="142" t="str">
        <f t="shared" si="14"/>
        <v/>
      </c>
      <c r="Y131" s="142" t="str">
        <f t="shared" si="15"/>
        <v/>
      </c>
      <c r="Z131" s="142" t="str">
        <f t="shared" si="11"/>
        <v/>
      </c>
      <c r="AA131" s="104" t="str">
        <f t="shared" si="10"/>
        <v/>
      </c>
      <c r="AB131"/>
      <c r="AC131"/>
      <c r="AD131"/>
      <c r="AE131"/>
      <c r="AF131"/>
      <c r="AG131"/>
      <c r="AH131"/>
    </row>
    <row r="132" spans="3:34" s="121" customFormat="1" x14ac:dyDescent="0.25">
      <c r="C132"/>
      <c r="D132" s="144"/>
      <c r="E132" s="144"/>
      <c r="F132" s="144"/>
      <c r="G132" s="144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54"/>
      <c r="V132" s="142" t="str">
        <f t="shared" si="12"/>
        <v/>
      </c>
      <c r="W132" s="142" t="str">
        <f t="shared" si="13"/>
        <v/>
      </c>
      <c r="X132" s="142" t="str">
        <f t="shared" si="14"/>
        <v/>
      </c>
      <c r="Y132" s="142" t="str">
        <f t="shared" si="15"/>
        <v/>
      </c>
      <c r="Z132" s="142" t="str">
        <f t="shared" si="11"/>
        <v/>
      </c>
      <c r="AA132" s="104" t="str">
        <f t="shared" si="10"/>
        <v/>
      </c>
      <c r="AB132"/>
      <c r="AC132"/>
      <c r="AD132"/>
      <c r="AE132"/>
      <c r="AF132"/>
      <c r="AG132"/>
      <c r="AH132"/>
    </row>
    <row r="133" spans="3:34" s="121" customFormat="1" x14ac:dyDescent="0.25">
      <c r="C133"/>
      <c r="D133" s="144"/>
      <c r="E133" s="144"/>
      <c r="F133" s="144"/>
      <c r="G133" s="144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54"/>
      <c r="V133" s="142" t="str">
        <f t="shared" si="12"/>
        <v/>
      </c>
      <c r="W133" s="142" t="str">
        <f t="shared" si="13"/>
        <v/>
      </c>
      <c r="X133" s="142" t="str">
        <f t="shared" si="14"/>
        <v/>
      </c>
      <c r="Y133" s="142" t="str">
        <f t="shared" si="15"/>
        <v/>
      </c>
      <c r="Z133" s="142" t="str">
        <f t="shared" si="11"/>
        <v/>
      </c>
      <c r="AA133" s="104" t="str">
        <f t="shared" si="10"/>
        <v/>
      </c>
      <c r="AB133"/>
      <c r="AC133"/>
      <c r="AD133"/>
      <c r="AE133"/>
      <c r="AF133"/>
      <c r="AG133"/>
      <c r="AH133"/>
    </row>
    <row r="134" spans="3:34" s="121" customFormat="1" x14ac:dyDescent="0.25">
      <c r="C134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54"/>
      <c r="V134" s="142" t="str">
        <f t="shared" si="12"/>
        <v/>
      </c>
      <c r="W134" s="142" t="str">
        <f t="shared" si="13"/>
        <v/>
      </c>
      <c r="X134" s="142" t="str">
        <f t="shared" si="14"/>
        <v/>
      </c>
      <c r="Y134" s="142" t="str">
        <f t="shared" si="15"/>
        <v/>
      </c>
      <c r="Z134" s="142" t="str">
        <f t="shared" si="11"/>
        <v/>
      </c>
      <c r="AA134" s="104" t="str">
        <f t="shared" si="10"/>
        <v/>
      </c>
      <c r="AB134"/>
      <c r="AC134"/>
      <c r="AD134"/>
      <c r="AE134"/>
      <c r="AF134"/>
      <c r="AG134"/>
      <c r="AH134"/>
    </row>
    <row r="135" spans="3:34" s="121" customFormat="1" x14ac:dyDescent="0.25">
      <c r="C135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54"/>
      <c r="V135" s="142" t="str">
        <f t="shared" si="12"/>
        <v/>
      </c>
      <c r="W135" s="142" t="str">
        <f t="shared" si="13"/>
        <v/>
      </c>
      <c r="X135" s="142" t="str">
        <f t="shared" si="14"/>
        <v/>
      </c>
      <c r="Y135" s="142" t="str">
        <f t="shared" si="15"/>
        <v/>
      </c>
      <c r="Z135" s="142" t="str">
        <f t="shared" si="11"/>
        <v/>
      </c>
      <c r="AA135" s="104" t="str">
        <f t="shared" si="10"/>
        <v/>
      </c>
      <c r="AB135"/>
      <c r="AC135"/>
      <c r="AD135"/>
      <c r="AE135"/>
      <c r="AF135"/>
      <c r="AG135"/>
      <c r="AH135"/>
    </row>
    <row r="136" spans="3:34" s="121" customFormat="1" x14ac:dyDescent="0.25">
      <c r="C136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54"/>
      <c r="V136" s="142" t="str">
        <f t="shared" si="12"/>
        <v/>
      </c>
      <c r="W136" s="142" t="str">
        <f t="shared" si="13"/>
        <v/>
      </c>
      <c r="X136" s="142" t="str">
        <f t="shared" si="14"/>
        <v/>
      </c>
      <c r="Y136" s="142" t="str">
        <f t="shared" si="15"/>
        <v/>
      </c>
      <c r="Z136" s="142" t="str">
        <f t="shared" si="11"/>
        <v/>
      </c>
      <c r="AA136" s="104" t="str">
        <f t="shared" ref="AA136:AA199" si="16">IF(B136&lt;&gt;"",IF(COUNT(V136:Y136)&lt;4,termo_cursando,IF(Z136&gt;=meta_aprov,termo_aprovado,IF(Z136&lt;meta_recup,termo_reprovado,IF(T136="",termo_recup,termo_reprovado)))),"")</f>
        <v/>
      </c>
      <c r="AB136"/>
      <c r="AC136"/>
      <c r="AD136"/>
      <c r="AE136"/>
      <c r="AF136"/>
      <c r="AG136"/>
      <c r="AH136"/>
    </row>
    <row r="137" spans="3:34" s="121" customFormat="1" x14ac:dyDescent="0.25">
      <c r="C137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54"/>
      <c r="V137" s="142" t="str">
        <f t="shared" si="12"/>
        <v/>
      </c>
      <c r="W137" s="142" t="str">
        <f t="shared" si="13"/>
        <v/>
      </c>
      <c r="X137" s="142" t="str">
        <f t="shared" si="14"/>
        <v/>
      </c>
      <c r="Y137" s="142" t="str">
        <f t="shared" si="15"/>
        <v/>
      </c>
      <c r="Z137" s="142" t="str">
        <f t="shared" ref="Z137:Z200" si="17">IF(AND(SUM(V137:Y137)&gt;0,B137&lt;&gt;""),IF(T137&lt;&gt;"",IF(recup="SUBST",IF($T137&gt;ROUND(IF(media_final="MÉDIA",AVERAGE(V137:Y137),SUM(V137:Y137)),1),$T137,ROUND(IF(media_final="MÉDIA",AVERAGE(V137:Y137),SUM(V137:Y137)),1)),$T137+ROUND(IF(media_final="MÉDIA",AVERAGE(V137:Y137),SUM(V137:Y137)),1)),ROUND(IF(media_final="MÉDIA",AVERAGE(V137:Y137),SUM(V137:Y137)),1)),"")</f>
        <v/>
      </c>
      <c r="AA137" s="104" t="str">
        <f t="shared" si="16"/>
        <v/>
      </c>
      <c r="AB137"/>
      <c r="AC137"/>
      <c r="AD137"/>
      <c r="AE137"/>
      <c r="AF137"/>
      <c r="AG137"/>
      <c r="AH137"/>
    </row>
    <row r="138" spans="3:34" s="121" customFormat="1" x14ac:dyDescent="0.25">
      <c r="C138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54"/>
      <c r="V138" s="142" t="str">
        <f t="shared" si="12"/>
        <v/>
      </c>
      <c r="W138" s="142" t="str">
        <f t="shared" si="13"/>
        <v/>
      </c>
      <c r="X138" s="142" t="str">
        <f t="shared" si="14"/>
        <v/>
      </c>
      <c r="Y138" s="142" t="str">
        <f t="shared" si="15"/>
        <v/>
      </c>
      <c r="Z138" s="142" t="str">
        <f t="shared" si="17"/>
        <v/>
      </c>
      <c r="AA138" s="104" t="str">
        <f t="shared" si="16"/>
        <v/>
      </c>
      <c r="AB138"/>
      <c r="AC138"/>
      <c r="AD138"/>
      <c r="AE138"/>
      <c r="AF138"/>
      <c r="AG138"/>
      <c r="AH138"/>
    </row>
    <row r="139" spans="3:34" s="121" customFormat="1" x14ac:dyDescent="0.25">
      <c r="C139"/>
      <c r="D139" s="144"/>
      <c r="E139" s="144"/>
      <c r="F139" s="144"/>
      <c r="G139" s="144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54"/>
      <c r="V139" s="142" t="str">
        <f t="shared" si="12"/>
        <v/>
      </c>
      <c r="W139" s="142" t="str">
        <f t="shared" si="13"/>
        <v/>
      </c>
      <c r="X139" s="142" t="str">
        <f t="shared" si="14"/>
        <v/>
      </c>
      <c r="Y139" s="142" t="str">
        <f t="shared" si="15"/>
        <v/>
      </c>
      <c r="Z139" s="142" t="str">
        <f t="shared" si="17"/>
        <v/>
      </c>
      <c r="AA139" s="104" t="str">
        <f t="shared" si="16"/>
        <v/>
      </c>
      <c r="AB139"/>
      <c r="AC139"/>
      <c r="AD139"/>
      <c r="AE139"/>
      <c r="AF139"/>
      <c r="AG139"/>
      <c r="AH139"/>
    </row>
    <row r="140" spans="3:34" s="121" customFormat="1" x14ac:dyDescent="0.25">
      <c r="C140"/>
      <c r="D140" s="144"/>
      <c r="E140" s="144"/>
      <c r="F140" s="144"/>
      <c r="G140" s="144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54"/>
      <c r="V140" s="142" t="str">
        <f t="shared" si="12"/>
        <v/>
      </c>
      <c r="W140" s="142" t="str">
        <f t="shared" si="13"/>
        <v/>
      </c>
      <c r="X140" s="142" t="str">
        <f t="shared" si="14"/>
        <v/>
      </c>
      <c r="Y140" s="142" t="str">
        <f t="shared" si="15"/>
        <v/>
      </c>
      <c r="Z140" s="142" t="str">
        <f t="shared" si="17"/>
        <v/>
      </c>
      <c r="AA140" s="104" t="str">
        <f t="shared" si="16"/>
        <v/>
      </c>
      <c r="AB140"/>
      <c r="AC140"/>
      <c r="AD140"/>
      <c r="AE140"/>
      <c r="AF140"/>
      <c r="AG140"/>
      <c r="AH140"/>
    </row>
    <row r="141" spans="3:34" s="121" customFormat="1" x14ac:dyDescent="0.25">
      <c r="C141"/>
      <c r="D141" s="144"/>
      <c r="E141" s="144"/>
      <c r="F141" s="144"/>
      <c r="G141" s="144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54"/>
      <c r="V141" s="142" t="str">
        <f t="shared" si="12"/>
        <v/>
      </c>
      <c r="W141" s="142" t="str">
        <f t="shared" si="13"/>
        <v/>
      </c>
      <c r="X141" s="142" t="str">
        <f t="shared" si="14"/>
        <v/>
      </c>
      <c r="Y141" s="142" t="str">
        <f t="shared" si="15"/>
        <v/>
      </c>
      <c r="Z141" s="142" t="str">
        <f t="shared" si="17"/>
        <v/>
      </c>
      <c r="AA141" s="104" t="str">
        <f t="shared" si="16"/>
        <v/>
      </c>
      <c r="AB141"/>
      <c r="AC141"/>
      <c r="AD141"/>
      <c r="AE141"/>
      <c r="AF141"/>
      <c r="AG141"/>
      <c r="AH141"/>
    </row>
    <row r="142" spans="3:34" s="121" customFormat="1" x14ac:dyDescent="0.25">
      <c r="C142"/>
      <c r="D142" s="144"/>
      <c r="E142" s="144"/>
      <c r="F142" s="144"/>
      <c r="G142" s="144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54"/>
      <c r="V142" s="142" t="str">
        <f t="shared" si="12"/>
        <v/>
      </c>
      <c r="W142" s="142" t="str">
        <f t="shared" si="13"/>
        <v/>
      </c>
      <c r="X142" s="142" t="str">
        <f t="shared" si="14"/>
        <v/>
      </c>
      <c r="Y142" s="142" t="str">
        <f t="shared" si="15"/>
        <v/>
      </c>
      <c r="Z142" s="142" t="str">
        <f t="shared" si="17"/>
        <v/>
      </c>
      <c r="AA142" s="104" t="str">
        <f t="shared" si="16"/>
        <v/>
      </c>
      <c r="AB142"/>
      <c r="AC142"/>
      <c r="AD142"/>
      <c r="AE142"/>
      <c r="AF142"/>
      <c r="AG142"/>
      <c r="AH142"/>
    </row>
    <row r="143" spans="3:34" s="121" customFormat="1" x14ac:dyDescent="0.25">
      <c r="C143"/>
      <c r="D143" s="144"/>
      <c r="E143" s="144"/>
      <c r="F143" s="144"/>
      <c r="G143" s="144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54"/>
      <c r="V143" s="142" t="str">
        <f t="shared" si="12"/>
        <v/>
      </c>
      <c r="W143" s="142" t="str">
        <f t="shared" si="13"/>
        <v/>
      </c>
      <c r="X143" s="142" t="str">
        <f t="shared" si="14"/>
        <v/>
      </c>
      <c r="Y143" s="142" t="str">
        <f t="shared" si="15"/>
        <v/>
      </c>
      <c r="Z143" s="142" t="str">
        <f t="shared" si="17"/>
        <v/>
      </c>
      <c r="AA143" s="104" t="str">
        <f t="shared" si="16"/>
        <v/>
      </c>
      <c r="AB143"/>
      <c r="AC143"/>
      <c r="AD143"/>
      <c r="AE143"/>
      <c r="AF143"/>
      <c r="AG143"/>
      <c r="AH143"/>
    </row>
    <row r="144" spans="3:34" s="121" customFormat="1" x14ac:dyDescent="0.25">
      <c r="C144"/>
      <c r="D144" s="144"/>
      <c r="E144" s="144"/>
      <c r="F144" s="144"/>
      <c r="G144" s="144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54"/>
      <c r="V144" s="142" t="str">
        <f t="shared" si="12"/>
        <v/>
      </c>
      <c r="W144" s="142" t="str">
        <f t="shared" si="13"/>
        <v/>
      </c>
      <c r="X144" s="142" t="str">
        <f t="shared" si="14"/>
        <v/>
      </c>
      <c r="Y144" s="142" t="str">
        <f t="shared" si="15"/>
        <v/>
      </c>
      <c r="Z144" s="142" t="str">
        <f t="shared" si="17"/>
        <v/>
      </c>
      <c r="AA144" s="104" t="str">
        <f t="shared" si="16"/>
        <v/>
      </c>
      <c r="AB144"/>
      <c r="AC144"/>
      <c r="AD144"/>
      <c r="AE144"/>
      <c r="AF144"/>
      <c r="AG144"/>
      <c r="AH144"/>
    </row>
    <row r="145" spans="3:34" s="121" customFormat="1" x14ac:dyDescent="0.25">
      <c r="C145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54"/>
      <c r="V145" s="142" t="str">
        <f t="shared" si="12"/>
        <v/>
      </c>
      <c r="W145" s="142" t="str">
        <f t="shared" si="13"/>
        <v/>
      </c>
      <c r="X145" s="142" t="str">
        <f t="shared" si="14"/>
        <v/>
      </c>
      <c r="Y145" s="142" t="str">
        <f t="shared" si="15"/>
        <v/>
      </c>
      <c r="Z145" s="142" t="str">
        <f t="shared" si="17"/>
        <v/>
      </c>
      <c r="AA145" s="104" t="str">
        <f t="shared" si="16"/>
        <v/>
      </c>
      <c r="AB145"/>
      <c r="AC145"/>
      <c r="AD145"/>
      <c r="AE145"/>
      <c r="AF145"/>
      <c r="AG145"/>
      <c r="AH145"/>
    </row>
    <row r="146" spans="3:34" s="121" customFormat="1" x14ac:dyDescent="0.25">
      <c r="C146"/>
      <c r="D146" s="144"/>
      <c r="E146" s="144"/>
      <c r="F146" s="144"/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54"/>
      <c r="V146" s="142" t="str">
        <f t="shared" si="12"/>
        <v/>
      </c>
      <c r="W146" s="142" t="str">
        <f t="shared" si="13"/>
        <v/>
      </c>
      <c r="X146" s="142" t="str">
        <f t="shared" si="14"/>
        <v/>
      </c>
      <c r="Y146" s="142" t="str">
        <f t="shared" si="15"/>
        <v/>
      </c>
      <c r="Z146" s="142" t="str">
        <f t="shared" si="17"/>
        <v/>
      </c>
      <c r="AA146" s="104" t="str">
        <f t="shared" si="16"/>
        <v/>
      </c>
      <c r="AB146"/>
      <c r="AC146"/>
      <c r="AD146"/>
      <c r="AE146"/>
      <c r="AF146"/>
      <c r="AG146"/>
      <c r="AH146"/>
    </row>
    <row r="147" spans="3:34" s="121" customFormat="1" x14ac:dyDescent="0.25">
      <c r="C147"/>
      <c r="D147" s="144"/>
      <c r="E147" s="144"/>
      <c r="F147" s="144"/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54"/>
      <c r="V147" s="142" t="str">
        <f t="shared" si="12"/>
        <v/>
      </c>
      <c r="W147" s="142" t="str">
        <f t="shared" si="13"/>
        <v/>
      </c>
      <c r="X147" s="142" t="str">
        <f t="shared" si="14"/>
        <v/>
      </c>
      <c r="Y147" s="142" t="str">
        <f t="shared" si="15"/>
        <v/>
      </c>
      <c r="Z147" s="142" t="str">
        <f t="shared" si="17"/>
        <v/>
      </c>
      <c r="AA147" s="104" t="str">
        <f t="shared" si="16"/>
        <v/>
      </c>
      <c r="AB147"/>
      <c r="AC147"/>
      <c r="AD147"/>
      <c r="AE147"/>
      <c r="AF147"/>
      <c r="AG147"/>
      <c r="AH147"/>
    </row>
    <row r="148" spans="3:34" s="121" customFormat="1" x14ac:dyDescent="0.25">
      <c r="C148"/>
      <c r="D148" s="144"/>
      <c r="E148" s="144"/>
      <c r="F148" s="144"/>
      <c r="G148" s="144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54"/>
      <c r="V148" s="142" t="str">
        <f t="shared" si="12"/>
        <v/>
      </c>
      <c r="W148" s="142" t="str">
        <f t="shared" si="13"/>
        <v/>
      </c>
      <c r="X148" s="142" t="str">
        <f t="shared" si="14"/>
        <v/>
      </c>
      <c r="Y148" s="142" t="str">
        <f t="shared" si="15"/>
        <v/>
      </c>
      <c r="Z148" s="142" t="str">
        <f t="shared" si="17"/>
        <v/>
      </c>
      <c r="AA148" s="104" t="str">
        <f t="shared" si="16"/>
        <v/>
      </c>
      <c r="AB148"/>
      <c r="AC148"/>
      <c r="AD148"/>
      <c r="AE148"/>
      <c r="AF148"/>
      <c r="AG148"/>
      <c r="AH148"/>
    </row>
    <row r="149" spans="3:34" s="121" customFormat="1" x14ac:dyDescent="0.25">
      <c r="C149"/>
      <c r="D149" s="144"/>
      <c r="E149" s="144"/>
      <c r="F149" s="144"/>
      <c r="G149" s="144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54"/>
      <c r="V149" s="142" t="str">
        <f t="shared" si="12"/>
        <v/>
      </c>
      <c r="W149" s="142" t="str">
        <f t="shared" si="13"/>
        <v/>
      </c>
      <c r="X149" s="142" t="str">
        <f t="shared" si="14"/>
        <v/>
      </c>
      <c r="Y149" s="142" t="str">
        <f t="shared" si="15"/>
        <v/>
      </c>
      <c r="Z149" s="142" t="str">
        <f t="shared" si="17"/>
        <v/>
      </c>
      <c r="AA149" s="104" t="str">
        <f t="shared" si="16"/>
        <v/>
      </c>
      <c r="AB149"/>
      <c r="AC149"/>
      <c r="AD149"/>
      <c r="AE149"/>
      <c r="AF149"/>
      <c r="AG149"/>
      <c r="AH149"/>
    </row>
    <row r="150" spans="3:34" s="121" customFormat="1" x14ac:dyDescent="0.25">
      <c r="C150"/>
      <c r="D150" s="144"/>
      <c r="E150" s="144"/>
      <c r="F150" s="144"/>
      <c r="G150" s="144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54"/>
      <c r="V150" s="142" t="str">
        <f t="shared" si="12"/>
        <v/>
      </c>
      <c r="W150" s="142" t="str">
        <f t="shared" si="13"/>
        <v/>
      </c>
      <c r="X150" s="142" t="str">
        <f t="shared" si="14"/>
        <v/>
      </c>
      <c r="Y150" s="142" t="str">
        <f t="shared" si="15"/>
        <v/>
      </c>
      <c r="Z150" s="142" t="str">
        <f t="shared" si="17"/>
        <v/>
      </c>
      <c r="AA150" s="104" t="str">
        <f t="shared" si="16"/>
        <v/>
      </c>
      <c r="AB150"/>
      <c r="AC150"/>
      <c r="AD150"/>
      <c r="AE150"/>
      <c r="AF150"/>
      <c r="AG150"/>
      <c r="AH150"/>
    </row>
    <row r="151" spans="3:34" s="121" customFormat="1" x14ac:dyDescent="0.25">
      <c r="C151"/>
      <c r="D151" s="144"/>
      <c r="E151" s="144"/>
      <c r="F151" s="144"/>
      <c r="G151" s="144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54"/>
      <c r="V151" s="142" t="str">
        <f t="shared" si="12"/>
        <v/>
      </c>
      <c r="W151" s="142" t="str">
        <f t="shared" si="13"/>
        <v/>
      </c>
      <c r="X151" s="142" t="str">
        <f t="shared" si="14"/>
        <v/>
      </c>
      <c r="Y151" s="142" t="str">
        <f t="shared" si="15"/>
        <v/>
      </c>
      <c r="Z151" s="142" t="str">
        <f t="shared" si="17"/>
        <v/>
      </c>
      <c r="AA151" s="104" t="str">
        <f t="shared" si="16"/>
        <v/>
      </c>
      <c r="AB151"/>
      <c r="AC151"/>
      <c r="AD151"/>
      <c r="AE151"/>
      <c r="AF151"/>
      <c r="AG151"/>
      <c r="AH151"/>
    </row>
    <row r="152" spans="3:34" s="121" customFormat="1" x14ac:dyDescent="0.25">
      <c r="C152"/>
      <c r="D152" s="144"/>
      <c r="E152" s="144"/>
      <c r="F152" s="144"/>
      <c r="G152" s="144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54"/>
      <c r="V152" s="142" t="str">
        <f t="shared" ref="V152:V215" si="18">IF(AND(SUM(D152:G152)&gt;0,B152&lt;&gt;""),ROUND(IF(media_bi="MÉDIA",AVERAGE(D152:G152),SUM(D152:G152)),1),"")</f>
        <v/>
      </c>
      <c r="W152" s="142" t="str">
        <f t="shared" ref="W152:W215" si="19">IF(AND(SUM(H152:K152)&gt;0,B152&lt;&gt;""),ROUND(IF(media_bi="MÉDIA",AVERAGE(H152:K152),SUM(H152:K152)),1),"")</f>
        <v/>
      </c>
      <c r="X152" s="142" t="str">
        <f t="shared" ref="X152:X215" si="20">IF(AND(SUM(L152:O152)&gt;0,B152&lt;&gt;""),ROUND(IF(media_bi="MÉDIA",AVERAGE(L152:O152),SUM(L152:O152)),1),"")</f>
        <v/>
      </c>
      <c r="Y152" s="142" t="str">
        <f t="shared" ref="Y152:Y215" si="21">IF(AND(SUM(P152:S152)&gt;0,B152&lt;&gt;""),ROUND(IF(media_bi="MÉDIA",AVERAGE(P152:S152),SUM(P152:S152)),1),"")</f>
        <v/>
      </c>
      <c r="Z152" s="142" t="str">
        <f t="shared" si="17"/>
        <v/>
      </c>
      <c r="AA152" s="104" t="str">
        <f t="shared" si="16"/>
        <v/>
      </c>
      <c r="AB152"/>
      <c r="AC152"/>
      <c r="AD152"/>
      <c r="AE152"/>
      <c r="AF152"/>
      <c r="AG152"/>
      <c r="AH152"/>
    </row>
    <row r="153" spans="3:34" s="121" customFormat="1" x14ac:dyDescent="0.25">
      <c r="C153"/>
      <c r="D153" s="144"/>
      <c r="E153" s="144"/>
      <c r="F153" s="144"/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54"/>
      <c r="V153" s="142" t="str">
        <f t="shared" si="18"/>
        <v/>
      </c>
      <c r="W153" s="142" t="str">
        <f t="shared" si="19"/>
        <v/>
      </c>
      <c r="X153" s="142" t="str">
        <f t="shared" si="20"/>
        <v/>
      </c>
      <c r="Y153" s="142" t="str">
        <f t="shared" si="21"/>
        <v/>
      </c>
      <c r="Z153" s="142" t="str">
        <f t="shared" si="17"/>
        <v/>
      </c>
      <c r="AA153" s="104" t="str">
        <f t="shared" si="16"/>
        <v/>
      </c>
      <c r="AB153"/>
      <c r="AC153"/>
      <c r="AD153"/>
      <c r="AE153"/>
      <c r="AF153"/>
      <c r="AG153"/>
      <c r="AH153"/>
    </row>
    <row r="154" spans="3:34" s="121" customFormat="1" x14ac:dyDescent="0.25">
      <c r="C154"/>
      <c r="D154" s="144"/>
      <c r="E154" s="144"/>
      <c r="F154" s="144"/>
      <c r="G154" s="144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54"/>
      <c r="V154" s="142" t="str">
        <f t="shared" si="18"/>
        <v/>
      </c>
      <c r="W154" s="142" t="str">
        <f t="shared" si="19"/>
        <v/>
      </c>
      <c r="X154" s="142" t="str">
        <f t="shared" si="20"/>
        <v/>
      </c>
      <c r="Y154" s="142" t="str">
        <f t="shared" si="21"/>
        <v/>
      </c>
      <c r="Z154" s="142" t="str">
        <f t="shared" si="17"/>
        <v/>
      </c>
      <c r="AA154" s="104" t="str">
        <f t="shared" si="16"/>
        <v/>
      </c>
      <c r="AB154"/>
      <c r="AC154"/>
      <c r="AD154"/>
      <c r="AE154"/>
      <c r="AF154"/>
      <c r="AG154"/>
      <c r="AH154"/>
    </row>
    <row r="155" spans="3:34" s="121" customFormat="1" x14ac:dyDescent="0.25">
      <c r="C155"/>
      <c r="D155" s="144"/>
      <c r="E155" s="144"/>
      <c r="F155" s="144"/>
      <c r="G155" s="144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54"/>
      <c r="V155" s="142" t="str">
        <f t="shared" si="18"/>
        <v/>
      </c>
      <c r="W155" s="142" t="str">
        <f t="shared" si="19"/>
        <v/>
      </c>
      <c r="X155" s="142" t="str">
        <f t="shared" si="20"/>
        <v/>
      </c>
      <c r="Y155" s="142" t="str">
        <f t="shared" si="21"/>
        <v/>
      </c>
      <c r="Z155" s="142" t="str">
        <f t="shared" si="17"/>
        <v/>
      </c>
      <c r="AA155" s="104" t="str">
        <f t="shared" si="16"/>
        <v/>
      </c>
      <c r="AB155"/>
      <c r="AC155"/>
      <c r="AD155"/>
      <c r="AE155"/>
      <c r="AF155"/>
      <c r="AG155"/>
      <c r="AH155"/>
    </row>
    <row r="156" spans="3:34" s="121" customFormat="1" x14ac:dyDescent="0.25">
      <c r="C156"/>
      <c r="D156" s="144"/>
      <c r="E156" s="144"/>
      <c r="F156" s="144"/>
      <c r="G156" s="144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54"/>
      <c r="V156" s="142" t="str">
        <f t="shared" si="18"/>
        <v/>
      </c>
      <c r="W156" s="142" t="str">
        <f t="shared" si="19"/>
        <v/>
      </c>
      <c r="X156" s="142" t="str">
        <f t="shared" si="20"/>
        <v/>
      </c>
      <c r="Y156" s="142" t="str">
        <f t="shared" si="21"/>
        <v/>
      </c>
      <c r="Z156" s="142" t="str">
        <f t="shared" si="17"/>
        <v/>
      </c>
      <c r="AA156" s="104" t="str">
        <f t="shared" si="16"/>
        <v/>
      </c>
      <c r="AB156"/>
      <c r="AC156"/>
      <c r="AD156"/>
      <c r="AE156"/>
      <c r="AF156"/>
      <c r="AG156"/>
      <c r="AH156"/>
    </row>
    <row r="157" spans="3:34" s="121" customFormat="1" x14ac:dyDescent="0.25">
      <c r="C157"/>
      <c r="D157" s="144"/>
      <c r="E157" s="144"/>
      <c r="F157" s="144"/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54"/>
      <c r="V157" s="142" t="str">
        <f t="shared" si="18"/>
        <v/>
      </c>
      <c r="W157" s="142" t="str">
        <f t="shared" si="19"/>
        <v/>
      </c>
      <c r="X157" s="142" t="str">
        <f t="shared" si="20"/>
        <v/>
      </c>
      <c r="Y157" s="142" t="str">
        <f t="shared" si="21"/>
        <v/>
      </c>
      <c r="Z157" s="142" t="str">
        <f t="shared" si="17"/>
        <v/>
      </c>
      <c r="AA157" s="104" t="str">
        <f t="shared" si="16"/>
        <v/>
      </c>
      <c r="AB157"/>
      <c r="AC157"/>
      <c r="AD157"/>
      <c r="AE157"/>
      <c r="AF157"/>
      <c r="AG157"/>
      <c r="AH157"/>
    </row>
    <row r="158" spans="3:34" s="121" customFormat="1" x14ac:dyDescent="0.25">
      <c r="C158"/>
      <c r="D158" s="144"/>
      <c r="E158" s="144"/>
      <c r="F158" s="144"/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54"/>
      <c r="V158" s="142" t="str">
        <f t="shared" si="18"/>
        <v/>
      </c>
      <c r="W158" s="142" t="str">
        <f t="shared" si="19"/>
        <v/>
      </c>
      <c r="X158" s="142" t="str">
        <f t="shared" si="20"/>
        <v/>
      </c>
      <c r="Y158" s="142" t="str">
        <f t="shared" si="21"/>
        <v/>
      </c>
      <c r="Z158" s="142" t="str">
        <f t="shared" si="17"/>
        <v/>
      </c>
      <c r="AA158" s="104" t="str">
        <f t="shared" si="16"/>
        <v/>
      </c>
      <c r="AB158"/>
      <c r="AC158"/>
      <c r="AD158"/>
      <c r="AE158"/>
      <c r="AF158"/>
      <c r="AG158"/>
      <c r="AH158"/>
    </row>
    <row r="159" spans="3:34" s="121" customFormat="1" x14ac:dyDescent="0.25">
      <c r="C159"/>
      <c r="D159" s="144"/>
      <c r="E159" s="144"/>
      <c r="F159" s="144"/>
      <c r="G159" s="144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54"/>
      <c r="V159" s="142" t="str">
        <f t="shared" si="18"/>
        <v/>
      </c>
      <c r="W159" s="142" t="str">
        <f t="shared" si="19"/>
        <v/>
      </c>
      <c r="X159" s="142" t="str">
        <f t="shared" si="20"/>
        <v/>
      </c>
      <c r="Y159" s="142" t="str">
        <f t="shared" si="21"/>
        <v/>
      </c>
      <c r="Z159" s="142" t="str">
        <f t="shared" si="17"/>
        <v/>
      </c>
      <c r="AA159" s="104" t="str">
        <f t="shared" si="16"/>
        <v/>
      </c>
      <c r="AB159"/>
      <c r="AC159"/>
      <c r="AD159"/>
      <c r="AE159"/>
      <c r="AF159"/>
      <c r="AG159"/>
      <c r="AH159"/>
    </row>
    <row r="160" spans="3:34" s="121" customFormat="1" x14ac:dyDescent="0.25">
      <c r="C160"/>
      <c r="D160" s="144"/>
      <c r="E160" s="144"/>
      <c r="F160" s="144"/>
      <c r="G160" s="144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54"/>
      <c r="V160" s="142" t="str">
        <f t="shared" si="18"/>
        <v/>
      </c>
      <c r="W160" s="142" t="str">
        <f t="shared" si="19"/>
        <v/>
      </c>
      <c r="X160" s="142" t="str">
        <f t="shared" si="20"/>
        <v/>
      </c>
      <c r="Y160" s="142" t="str">
        <f t="shared" si="21"/>
        <v/>
      </c>
      <c r="Z160" s="142" t="str">
        <f t="shared" si="17"/>
        <v/>
      </c>
      <c r="AA160" s="104" t="str">
        <f t="shared" si="16"/>
        <v/>
      </c>
      <c r="AB160"/>
      <c r="AC160"/>
      <c r="AD160"/>
      <c r="AE160"/>
      <c r="AF160"/>
      <c r="AG160"/>
      <c r="AH160"/>
    </row>
    <row r="161" spans="3:34" s="121" customFormat="1" x14ac:dyDescent="0.25">
      <c r="C161"/>
      <c r="D161" s="144"/>
      <c r="E161" s="144"/>
      <c r="F161" s="144"/>
      <c r="G161" s="144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54"/>
      <c r="V161" s="142" t="str">
        <f t="shared" si="18"/>
        <v/>
      </c>
      <c r="W161" s="142" t="str">
        <f t="shared" si="19"/>
        <v/>
      </c>
      <c r="X161" s="142" t="str">
        <f t="shared" si="20"/>
        <v/>
      </c>
      <c r="Y161" s="142" t="str">
        <f t="shared" si="21"/>
        <v/>
      </c>
      <c r="Z161" s="142" t="str">
        <f t="shared" si="17"/>
        <v/>
      </c>
      <c r="AA161" s="104" t="str">
        <f t="shared" si="16"/>
        <v/>
      </c>
      <c r="AB161"/>
      <c r="AC161"/>
      <c r="AD161"/>
      <c r="AE161"/>
      <c r="AF161"/>
      <c r="AG161"/>
      <c r="AH161"/>
    </row>
    <row r="162" spans="3:34" s="121" customFormat="1" x14ac:dyDescent="0.25">
      <c r="C162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54"/>
      <c r="V162" s="142" t="str">
        <f t="shared" si="18"/>
        <v/>
      </c>
      <c r="W162" s="142" t="str">
        <f t="shared" si="19"/>
        <v/>
      </c>
      <c r="X162" s="142" t="str">
        <f t="shared" si="20"/>
        <v/>
      </c>
      <c r="Y162" s="142" t="str">
        <f t="shared" si="21"/>
        <v/>
      </c>
      <c r="Z162" s="142" t="str">
        <f t="shared" si="17"/>
        <v/>
      </c>
      <c r="AA162" s="104" t="str">
        <f t="shared" si="16"/>
        <v/>
      </c>
      <c r="AB162"/>
      <c r="AC162"/>
      <c r="AD162"/>
      <c r="AE162"/>
      <c r="AF162"/>
      <c r="AG162"/>
      <c r="AH162"/>
    </row>
    <row r="163" spans="3:34" s="121" customFormat="1" x14ac:dyDescent="0.25">
      <c r="C163"/>
      <c r="D163" s="144"/>
      <c r="E163" s="144"/>
      <c r="F163" s="144"/>
      <c r="G163" s="144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54"/>
      <c r="V163" s="142" t="str">
        <f t="shared" si="18"/>
        <v/>
      </c>
      <c r="W163" s="142" t="str">
        <f t="shared" si="19"/>
        <v/>
      </c>
      <c r="X163" s="142" t="str">
        <f t="shared" si="20"/>
        <v/>
      </c>
      <c r="Y163" s="142" t="str">
        <f t="shared" si="21"/>
        <v/>
      </c>
      <c r="Z163" s="142" t="str">
        <f t="shared" si="17"/>
        <v/>
      </c>
      <c r="AA163" s="104" t="str">
        <f t="shared" si="16"/>
        <v/>
      </c>
      <c r="AB163"/>
      <c r="AC163"/>
      <c r="AD163"/>
      <c r="AE163"/>
      <c r="AF163"/>
      <c r="AG163"/>
      <c r="AH163"/>
    </row>
    <row r="164" spans="3:34" s="121" customFormat="1" x14ac:dyDescent="0.25">
      <c r="C164"/>
      <c r="D164" s="144"/>
      <c r="E164" s="144"/>
      <c r="F164" s="144"/>
      <c r="G164" s="144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54"/>
      <c r="V164" s="142" t="str">
        <f t="shared" si="18"/>
        <v/>
      </c>
      <c r="W164" s="142" t="str">
        <f t="shared" si="19"/>
        <v/>
      </c>
      <c r="X164" s="142" t="str">
        <f t="shared" si="20"/>
        <v/>
      </c>
      <c r="Y164" s="142" t="str">
        <f t="shared" si="21"/>
        <v/>
      </c>
      <c r="Z164" s="142" t="str">
        <f t="shared" si="17"/>
        <v/>
      </c>
      <c r="AA164" s="104" t="str">
        <f t="shared" si="16"/>
        <v/>
      </c>
      <c r="AB164"/>
      <c r="AC164"/>
      <c r="AD164"/>
      <c r="AE164"/>
      <c r="AF164"/>
      <c r="AG164"/>
      <c r="AH164"/>
    </row>
    <row r="165" spans="3:34" s="121" customFormat="1" x14ac:dyDescent="0.25">
      <c r="C165"/>
      <c r="D165" s="144"/>
      <c r="E165" s="144"/>
      <c r="F165" s="144"/>
      <c r="G165" s="144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54"/>
      <c r="V165" s="142" t="str">
        <f t="shared" si="18"/>
        <v/>
      </c>
      <c r="W165" s="142" t="str">
        <f t="shared" si="19"/>
        <v/>
      </c>
      <c r="X165" s="142" t="str">
        <f t="shared" si="20"/>
        <v/>
      </c>
      <c r="Y165" s="142" t="str">
        <f t="shared" si="21"/>
        <v/>
      </c>
      <c r="Z165" s="142" t="str">
        <f t="shared" si="17"/>
        <v/>
      </c>
      <c r="AA165" s="104" t="str">
        <f t="shared" si="16"/>
        <v/>
      </c>
      <c r="AB165"/>
      <c r="AC165"/>
      <c r="AD165"/>
      <c r="AE165"/>
      <c r="AF165"/>
      <c r="AG165"/>
      <c r="AH165"/>
    </row>
    <row r="166" spans="3:34" s="121" customFormat="1" x14ac:dyDescent="0.25">
      <c r="C166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54"/>
      <c r="V166" s="142" t="str">
        <f t="shared" si="18"/>
        <v/>
      </c>
      <c r="W166" s="142" t="str">
        <f t="shared" si="19"/>
        <v/>
      </c>
      <c r="X166" s="142" t="str">
        <f t="shared" si="20"/>
        <v/>
      </c>
      <c r="Y166" s="142" t="str">
        <f t="shared" si="21"/>
        <v/>
      </c>
      <c r="Z166" s="142" t="str">
        <f t="shared" si="17"/>
        <v/>
      </c>
      <c r="AA166" s="104" t="str">
        <f t="shared" si="16"/>
        <v/>
      </c>
      <c r="AB166"/>
      <c r="AC166"/>
      <c r="AD166"/>
      <c r="AE166"/>
      <c r="AF166"/>
      <c r="AG166"/>
      <c r="AH166"/>
    </row>
    <row r="167" spans="3:34" s="121" customFormat="1" x14ac:dyDescent="0.25">
      <c r="C167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54"/>
      <c r="V167" s="142" t="str">
        <f t="shared" si="18"/>
        <v/>
      </c>
      <c r="W167" s="142" t="str">
        <f t="shared" si="19"/>
        <v/>
      </c>
      <c r="X167" s="142" t="str">
        <f t="shared" si="20"/>
        <v/>
      </c>
      <c r="Y167" s="142" t="str">
        <f t="shared" si="21"/>
        <v/>
      </c>
      <c r="Z167" s="142" t="str">
        <f t="shared" si="17"/>
        <v/>
      </c>
      <c r="AA167" s="104" t="str">
        <f t="shared" si="16"/>
        <v/>
      </c>
      <c r="AB167"/>
      <c r="AC167"/>
      <c r="AD167"/>
      <c r="AE167"/>
      <c r="AF167"/>
      <c r="AG167"/>
      <c r="AH167"/>
    </row>
    <row r="168" spans="3:34" s="121" customFormat="1" x14ac:dyDescent="0.25">
      <c r="C168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54"/>
      <c r="V168" s="142" t="str">
        <f t="shared" si="18"/>
        <v/>
      </c>
      <c r="W168" s="142" t="str">
        <f t="shared" si="19"/>
        <v/>
      </c>
      <c r="X168" s="142" t="str">
        <f t="shared" si="20"/>
        <v/>
      </c>
      <c r="Y168" s="142" t="str">
        <f t="shared" si="21"/>
        <v/>
      </c>
      <c r="Z168" s="142" t="str">
        <f t="shared" si="17"/>
        <v/>
      </c>
      <c r="AA168" s="104" t="str">
        <f t="shared" si="16"/>
        <v/>
      </c>
      <c r="AB168"/>
      <c r="AC168"/>
      <c r="AD168"/>
      <c r="AE168"/>
      <c r="AF168"/>
      <c r="AG168"/>
      <c r="AH168"/>
    </row>
    <row r="169" spans="3:34" s="121" customFormat="1" x14ac:dyDescent="0.25">
      <c r="C169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54"/>
      <c r="V169" s="142" t="str">
        <f t="shared" si="18"/>
        <v/>
      </c>
      <c r="W169" s="142" t="str">
        <f t="shared" si="19"/>
        <v/>
      </c>
      <c r="X169" s="142" t="str">
        <f t="shared" si="20"/>
        <v/>
      </c>
      <c r="Y169" s="142" t="str">
        <f t="shared" si="21"/>
        <v/>
      </c>
      <c r="Z169" s="142" t="str">
        <f t="shared" si="17"/>
        <v/>
      </c>
      <c r="AA169" s="104" t="str">
        <f t="shared" si="16"/>
        <v/>
      </c>
      <c r="AB169"/>
      <c r="AC169"/>
      <c r="AD169"/>
      <c r="AE169"/>
      <c r="AF169"/>
      <c r="AG169"/>
      <c r="AH169"/>
    </row>
    <row r="170" spans="3:34" s="121" customFormat="1" x14ac:dyDescent="0.25">
      <c r="C170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54"/>
      <c r="V170" s="142" t="str">
        <f t="shared" si="18"/>
        <v/>
      </c>
      <c r="W170" s="142" t="str">
        <f t="shared" si="19"/>
        <v/>
      </c>
      <c r="X170" s="142" t="str">
        <f t="shared" si="20"/>
        <v/>
      </c>
      <c r="Y170" s="142" t="str">
        <f t="shared" si="21"/>
        <v/>
      </c>
      <c r="Z170" s="142" t="str">
        <f t="shared" si="17"/>
        <v/>
      </c>
      <c r="AA170" s="104" t="str">
        <f t="shared" si="16"/>
        <v/>
      </c>
      <c r="AB170"/>
      <c r="AC170"/>
      <c r="AD170"/>
      <c r="AE170"/>
      <c r="AF170"/>
      <c r="AG170"/>
      <c r="AH170"/>
    </row>
    <row r="171" spans="3:34" s="121" customFormat="1" x14ac:dyDescent="0.25">
      <c r="C171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54"/>
      <c r="V171" s="142" t="str">
        <f t="shared" si="18"/>
        <v/>
      </c>
      <c r="W171" s="142" t="str">
        <f t="shared" si="19"/>
        <v/>
      </c>
      <c r="X171" s="142" t="str">
        <f t="shared" si="20"/>
        <v/>
      </c>
      <c r="Y171" s="142" t="str">
        <f t="shared" si="21"/>
        <v/>
      </c>
      <c r="Z171" s="142" t="str">
        <f t="shared" si="17"/>
        <v/>
      </c>
      <c r="AA171" s="104" t="str">
        <f t="shared" si="16"/>
        <v/>
      </c>
      <c r="AB171"/>
      <c r="AC171"/>
      <c r="AD171"/>
      <c r="AE171"/>
      <c r="AF171"/>
      <c r="AG171"/>
      <c r="AH171"/>
    </row>
    <row r="172" spans="3:34" s="121" customFormat="1" x14ac:dyDescent="0.25">
      <c r="C172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54"/>
      <c r="V172" s="142" t="str">
        <f t="shared" si="18"/>
        <v/>
      </c>
      <c r="W172" s="142" t="str">
        <f t="shared" si="19"/>
        <v/>
      </c>
      <c r="X172" s="142" t="str">
        <f t="shared" si="20"/>
        <v/>
      </c>
      <c r="Y172" s="142" t="str">
        <f t="shared" si="21"/>
        <v/>
      </c>
      <c r="Z172" s="142" t="str">
        <f t="shared" si="17"/>
        <v/>
      </c>
      <c r="AA172" s="104" t="str">
        <f t="shared" si="16"/>
        <v/>
      </c>
      <c r="AB172"/>
      <c r="AC172"/>
      <c r="AD172"/>
      <c r="AE172"/>
      <c r="AF172"/>
      <c r="AG172"/>
      <c r="AH172"/>
    </row>
    <row r="173" spans="3:34" s="121" customFormat="1" x14ac:dyDescent="0.25">
      <c r="C173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54"/>
      <c r="V173" s="142" t="str">
        <f t="shared" si="18"/>
        <v/>
      </c>
      <c r="W173" s="142" t="str">
        <f t="shared" si="19"/>
        <v/>
      </c>
      <c r="X173" s="142" t="str">
        <f t="shared" si="20"/>
        <v/>
      </c>
      <c r="Y173" s="142" t="str">
        <f t="shared" si="21"/>
        <v/>
      </c>
      <c r="Z173" s="142" t="str">
        <f t="shared" si="17"/>
        <v/>
      </c>
      <c r="AA173" s="104" t="str">
        <f t="shared" si="16"/>
        <v/>
      </c>
      <c r="AB173"/>
      <c r="AC173"/>
      <c r="AD173"/>
      <c r="AE173"/>
      <c r="AF173"/>
      <c r="AG173"/>
      <c r="AH173"/>
    </row>
    <row r="174" spans="3:34" s="121" customFormat="1" x14ac:dyDescent="0.25">
      <c r="C174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54"/>
      <c r="V174" s="142" t="str">
        <f t="shared" si="18"/>
        <v/>
      </c>
      <c r="W174" s="142" t="str">
        <f t="shared" si="19"/>
        <v/>
      </c>
      <c r="X174" s="142" t="str">
        <f t="shared" si="20"/>
        <v/>
      </c>
      <c r="Y174" s="142" t="str">
        <f t="shared" si="21"/>
        <v/>
      </c>
      <c r="Z174" s="142" t="str">
        <f t="shared" si="17"/>
        <v/>
      </c>
      <c r="AA174" s="104" t="str">
        <f t="shared" si="16"/>
        <v/>
      </c>
      <c r="AB174"/>
      <c r="AC174"/>
      <c r="AD174"/>
      <c r="AE174"/>
      <c r="AF174"/>
      <c r="AG174"/>
      <c r="AH174"/>
    </row>
    <row r="175" spans="3:34" s="121" customFormat="1" x14ac:dyDescent="0.25">
      <c r="C175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54"/>
      <c r="V175" s="142" t="str">
        <f t="shared" si="18"/>
        <v/>
      </c>
      <c r="W175" s="142" t="str">
        <f t="shared" si="19"/>
        <v/>
      </c>
      <c r="X175" s="142" t="str">
        <f t="shared" si="20"/>
        <v/>
      </c>
      <c r="Y175" s="142" t="str">
        <f t="shared" si="21"/>
        <v/>
      </c>
      <c r="Z175" s="142" t="str">
        <f t="shared" si="17"/>
        <v/>
      </c>
      <c r="AA175" s="104" t="str">
        <f t="shared" si="16"/>
        <v/>
      </c>
      <c r="AB175"/>
      <c r="AC175"/>
      <c r="AD175"/>
      <c r="AE175"/>
      <c r="AF175"/>
      <c r="AG175"/>
      <c r="AH175"/>
    </row>
    <row r="176" spans="3:34" s="121" customFormat="1" x14ac:dyDescent="0.25">
      <c r="C176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54"/>
      <c r="V176" s="142" t="str">
        <f t="shared" si="18"/>
        <v/>
      </c>
      <c r="W176" s="142" t="str">
        <f t="shared" si="19"/>
        <v/>
      </c>
      <c r="X176" s="142" t="str">
        <f t="shared" si="20"/>
        <v/>
      </c>
      <c r="Y176" s="142" t="str">
        <f t="shared" si="21"/>
        <v/>
      </c>
      <c r="Z176" s="142" t="str">
        <f t="shared" si="17"/>
        <v/>
      </c>
      <c r="AA176" s="104" t="str">
        <f t="shared" si="16"/>
        <v/>
      </c>
      <c r="AB176"/>
      <c r="AC176"/>
      <c r="AD176"/>
      <c r="AE176"/>
      <c r="AF176"/>
      <c r="AG176"/>
      <c r="AH176"/>
    </row>
    <row r="177" spans="3:34" s="121" customFormat="1" x14ac:dyDescent="0.25">
      <c r="C177"/>
      <c r="D177" s="144"/>
      <c r="E177" s="144"/>
      <c r="F177" s="144"/>
      <c r="G177" s="144"/>
      <c r="H177" s="144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54"/>
      <c r="V177" s="142" t="str">
        <f t="shared" si="18"/>
        <v/>
      </c>
      <c r="W177" s="142" t="str">
        <f t="shared" si="19"/>
        <v/>
      </c>
      <c r="X177" s="142" t="str">
        <f t="shared" si="20"/>
        <v/>
      </c>
      <c r="Y177" s="142" t="str">
        <f t="shared" si="21"/>
        <v/>
      </c>
      <c r="Z177" s="142" t="str">
        <f t="shared" si="17"/>
        <v/>
      </c>
      <c r="AA177" s="104" t="str">
        <f t="shared" si="16"/>
        <v/>
      </c>
      <c r="AB177"/>
      <c r="AC177"/>
      <c r="AD177"/>
      <c r="AE177"/>
      <c r="AF177"/>
      <c r="AG177"/>
      <c r="AH177"/>
    </row>
    <row r="178" spans="3:34" s="121" customFormat="1" x14ac:dyDescent="0.25">
      <c r="C178"/>
      <c r="D178" s="144"/>
      <c r="E178" s="144"/>
      <c r="F178" s="144"/>
      <c r="G178" s="144"/>
      <c r="H178" s="144"/>
      <c r="I178" s="144"/>
      <c r="J178" s="144"/>
      <c r="K178" s="144"/>
      <c r="L178" s="144"/>
      <c r="M178" s="144"/>
      <c r="N178" s="144"/>
      <c r="O178" s="144"/>
      <c r="P178" s="144"/>
      <c r="Q178" s="144"/>
      <c r="R178" s="144"/>
      <c r="S178" s="144"/>
      <c r="T178" s="144"/>
      <c r="U178" s="154"/>
      <c r="V178" s="142" t="str">
        <f t="shared" si="18"/>
        <v/>
      </c>
      <c r="W178" s="142" t="str">
        <f t="shared" si="19"/>
        <v/>
      </c>
      <c r="X178" s="142" t="str">
        <f t="shared" si="20"/>
        <v/>
      </c>
      <c r="Y178" s="142" t="str">
        <f t="shared" si="21"/>
        <v/>
      </c>
      <c r="Z178" s="142" t="str">
        <f t="shared" si="17"/>
        <v/>
      </c>
      <c r="AA178" s="104" t="str">
        <f t="shared" si="16"/>
        <v/>
      </c>
      <c r="AB178"/>
      <c r="AC178"/>
      <c r="AD178"/>
      <c r="AE178"/>
      <c r="AF178"/>
      <c r="AG178"/>
      <c r="AH178"/>
    </row>
    <row r="179" spans="3:34" s="121" customFormat="1" x14ac:dyDescent="0.25">
      <c r="C179"/>
      <c r="D179" s="144"/>
      <c r="E179" s="144"/>
      <c r="F179" s="144"/>
      <c r="G179" s="144"/>
      <c r="H179" s="144"/>
      <c r="I179" s="144"/>
      <c r="J179" s="144"/>
      <c r="K179" s="144"/>
      <c r="L179" s="144"/>
      <c r="M179" s="144"/>
      <c r="N179" s="144"/>
      <c r="O179" s="144"/>
      <c r="P179" s="144"/>
      <c r="Q179" s="144"/>
      <c r="R179" s="144"/>
      <c r="S179" s="144"/>
      <c r="T179" s="144"/>
      <c r="U179" s="154"/>
      <c r="V179" s="142" t="str">
        <f t="shared" si="18"/>
        <v/>
      </c>
      <c r="W179" s="142" t="str">
        <f t="shared" si="19"/>
        <v/>
      </c>
      <c r="X179" s="142" t="str">
        <f t="shared" si="20"/>
        <v/>
      </c>
      <c r="Y179" s="142" t="str">
        <f t="shared" si="21"/>
        <v/>
      </c>
      <c r="Z179" s="142" t="str">
        <f t="shared" si="17"/>
        <v/>
      </c>
      <c r="AA179" s="104" t="str">
        <f t="shared" si="16"/>
        <v/>
      </c>
      <c r="AB179"/>
      <c r="AC179"/>
      <c r="AD179"/>
      <c r="AE179"/>
      <c r="AF179"/>
      <c r="AG179"/>
      <c r="AH179"/>
    </row>
    <row r="180" spans="3:34" s="121" customFormat="1" x14ac:dyDescent="0.25">
      <c r="C180"/>
      <c r="D180" s="144"/>
      <c r="E180" s="144"/>
      <c r="F180" s="144"/>
      <c r="G180" s="144"/>
      <c r="H180" s="144"/>
      <c r="I180" s="144"/>
      <c r="J180" s="144"/>
      <c r="K180" s="144"/>
      <c r="L180" s="144"/>
      <c r="M180" s="144"/>
      <c r="N180" s="144"/>
      <c r="O180" s="144"/>
      <c r="P180" s="144"/>
      <c r="Q180" s="144"/>
      <c r="R180" s="144"/>
      <c r="S180" s="144"/>
      <c r="T180" s="144"/>
      <c r="U180" s="154"/>
      <c r="V180" s="142" t="str">
        <f t="shared" si="18"/>
        <v/>
      </c>
      <c r="W180" s="142" t="str">
        <f t="shared" si="19"/>
        <v/>
      </c>
      <c r="X180" s="142" t="str">
        <f t="shared" si="20"/>
        <v/>
      </c>
      <c r="Y180" s="142" t="str">
        <f t="shared" si="21"/>
        <v/>
      </c>
      <c r="Z180" s="142" t="str">
        <f t="shared" si="17"/>
        <v/>
      </c>
      <c r="AA180" s="104" t="str">
        <f t="shared" si="16"/>
        <v/>
      </c>
      <c r="AB180"/>
      <c r="AC180"/>
      <c r="AD180"/>
      <c r="AE180"/>
      <c r="AF180"/>
      <c r="AG180"/>
      <c r="AH180"/>
    </row>
    <row r="181" spans="3:34" s="121" customFormat="1" x14ac:dyDescent="0.25">
      <c r="C181"/>
      <c r="D181" s="144"/>
      <c r="E181" s="144"/>
      <c r="F181" s="144"/>
      <c r="G181" s="144"/>
      <c r="H181" s="144"/>
      <c r="I181" s="144"/>
      <c r="J181" s="144"/>
      <c r="K181" s="144"/>
      <c r="L181" s="144"/>
      <c r="M181" s="144"/>
      <c r="N181" s="144"/>
      <c r="O181" s="144"/>
      <c r="P181" s="144"/>
      <c r="Q181" s="144"/>
      <c r="R181" s="144"/>
      <c r="S181" s="144"/>
      <c r="T181" s="144"/>
      <c r="U181" s="154"/>
      <c r="V181" s="142" t="str">
        <f t="shared" si="18"/>
        <v/>
      </c>
      <c r="W181" s="142" t="str">
        <f t="shared" si="19"/>
        <v/>
      </c>
      <c r="X181" s="142" t="str">
        <f t="shared" si="20"/>
        <v/>
      </c>
      <c r="Y181" s="142" t="str">
        <f t="shared" si="21"/>
        <v/>
      </c>
      <c r="Z181" s="142" t="str">
        <f t="shared" si="17"/>
        <v/>
      </c>
      <c r="AA181" s="104" t="str">
        <f t="shared" si="16"/>
        <v/>
      </c>
      <c r="AB181"/>
      <c r="AC181"/>
      <c r="AD181"/>
      <c r="AE181"/>
      <c r="AF181"/>
      <c r="AG181"/>
      <c r="AH181"/>
    </row>
    <row r="182" spans="3:34" s="121" customFormat="1" x14ac:dyDescent="0.25">
      <c r="C182"/>
      <c r="D182" s="144"/>
      <c r="E182" s="144"/>
      <c r="F182" s="144"/>
      <c r="G182" s="144"/>
      <c r="H182" s="144"/>
      <c r="I182" s="144"/>
      <c r="J182" s="144"/>
      <c r="K182" s="144"/>
      <c r="L182" s="144"/>
      <c r="M182" s="144"/>
      <c r="N182" s="144"/>
      <c r="O182" s="144"/>
      <c r="P182" s="144"/>
      <c r="Q182" s="144"/>
      <c r="R182" s="144"/>
      <c r="S182" s="144"/>
      <c r="T182" s="144"/>
      <c r="U182" s="154"/>
      <c r="V182" s="142" t="str">
        <f t="shared" si="18"/>
        <v/>
      </c>
      <c r="W182" s="142" t="str">
        <f t="shared" si="19"/>
        <v/>
      </c>
      <c r="X182" s="142" t="str">
        <f t="shared" si="20"/>
        <v/>
      </c>
      <c r="Y182" s="142" t="str">
        <f t="shared" si="21"/>
        <v/>
      </c>
      <c r="Z182" s="142" t="str">
        <f t="shared" si="17"/>
        <v/>
      </c>
      <c r="AA182" s="104" t="str">
        <f t="shared" si="16"/>
        <v/>
      </c>
      <c r="AB182"/>
      <c r="AC182"/>
      <c r="AD182"/>
      <c r="AE182"/>
      <c r="AF182"/>
      <c r="AG182"/>
      <c r="AH182"/>
    </row>
    <row r="183" spans="3:34" s="121" customFormat="1" x14ac:dyDescent="0.25">
      <c r="C183"/>
      <c r="D183" s="144"/>
      <c r="E183" s="144"/>
      <c r="F183" s="144"/>
      <c r="G183" s="144"/>
      <c r="H183" s="144"/>
      <c r="I183" s="144"/>
      <c r="J183" s="144"/>
      <c r="K183" s="144"/>
      <c r="L183" s="144"/>
      <c r="M183" s="144"/>
      <c r="N183" s="144"/>
      <c r="O183" s="144"/>
      <c r="P183" s="144"/>
      <c r="Q183" s="144"/>
      <c r="R183" s="144"/>
      <c r="S183" s="144"/>
      <c r="T183" s="144"/>
      <c r="U183" s="154"/>
      <c r="V183" s="142" t="str">
        <f t="shared" si="18"/>
        <v/>
      </c>
      <c r="W183" s="142" t="str">
        <f t="shared" si="19"/>
        <v/>
      </c>
      <c r="X183" s="142" t="str">
        <f t="shared" si="20"/>
        <v/>
      </c>
      <c r="Y183" s="142" t="str">
        <f t="shared" si="21"/>
        <v/>
      </c>
      <c r="Z183" s="142" t="str">
        <f t="shared" si="17"/>
        <v/>
      </c>
      <c r="AA183" s="104" t="str">
        <f t="shared" si="16"/>
        <v/>
      </c>
      <c r="AB183"/>
      <c r="AC183"/>
      <c r="AD183"/>
      <c r="AE183"/>
      <c r="AF183"/>
      <c r="AG183"/>
      <c r="AH183"/>
    </row>
    <row r="184" spans="3:34" s="121" customFormat="1" x14ac:dyDescent="0.25">
      <c r="C184"/>
      <c r="D184" s="144"/>
      <c r="E184" s="144"/>
      <c r="F184" s="144"/>
      <c r="G184" s="144"/>
      <c r="H184" s="144"/>
      <c r="I184" s="144"/>
      <c r="J184" s="144"/>
      <c r="K184" s="144"/>
      <c r="L184" s="144"/>
      <c r="M184" s="144"/>
      <c r="N184" s="144"/>
      <c r="O184" s="144"/>
      <c r="P184" s="144"/>
      <c r="Q184" s="144"/>
      <c r="R184" s="144"/>
      <c r="S184" s="144"/>
      <c r="T184" s="144"/>
      <c r="U184" s="154"/>
      <c r="V184" s="142" t="str">
        <f t="shared" si="18"/>
        <v/>
      </c>
      <c r="W184" s="142" t="str">
        <f t="shared" si="19"/>
        <v/>
      </c>
      <c r="X184" s="142" t="str">
        <f t="shared" si="20"/>
        <v/>
      </c>
      <c r="Y184" s="142" t="str">
        <f t="shared" si="21"/>
        <v/>
      </c>
      <c r="Z184" s="142" t="str">
        <f t="shared" si="17"/>
        <v/>
      </c>
      <c r="AA184" s="104" t="str">
        <f t="shared" si="16"/>
        <v/>
      </c>
      <c r="AB184"/>
      <c r="AC184"/>
      <c r="AD184"/>
      <c r="AE184"/>
      <c r="AF184"/>
      <c r="AG184"/>
      <c r="AH184"/>
    </row>
    <row r="185" spans="3:34" s="121" customFormat="1" x14ac:dyDescent="0.25">
      <c r="C185"/>
      <c r="D185" s="144"/>
      <c r="E185" s="144"/>
      <c r="F185" s="144"/>
      <c r="G185" s="144"/>
      <c r="H185" s="144"/>
      <c r="I185" s="144"/>
      <c r="J185" s="144"/>
      <c r="K185" s="144"/>
      <c r="L185" s="144"/>
      <c r="M185" s="144"/>
      <c r="N185" s="144"/>
      <c r="O185" s="144"/>
      <c r="P185" s="144"/>
      <c r="Q185" s="144"/>
      <c r="R185" s="144"/>
      <c r="S185" s="144"/>
      <c r="T185" s="144"/>
      <c r="U185" s="154"/>
      <c r="V185" s="142" t="str">
        <f t="shared" si="18"/>
        <v/>
      </c>
      <c r="W185" s="142" t="str">
        <f t="shared" si="19"/>
        <v/>
      </c>
      <c r="X185" s="142" t="str">
        <f t="shared" si="20"/>
        <v/>
      </c>
      <c r="Y185" s="142" t="str">
        <f t="shared" si="21"/>
        <v/>
      </c>
      <c r="Z185" s="142" t="str">
        <f t="shared" si="17"/>
        <v/>
      </c>
      <c r="AA185" s="104" t="str">
        <f t="shared" si="16"/>
        <v/>
      </c>
      <c r="AB185"/>
      <c r="AC185"/>
      <c r="AD185"/>
      <c r="AE185"/>
      <c r="AF185"/>
      <c r="AG185"/>
      <c r="AH185"/>
    </row>
    <row r="186" spans="3:34" s="121" customFormat="1" x14ac:dyDescent="0.25">
      <c r="C186"/>
      <c r="D186" s="144"/>
      <c r="E186" s="144"/>
      <c r="F186" s="144"/>
      <c r="G186" s="144"/>
      <c r="H186" s="144"/>
      <c r="I186" s="144"/>
      <c r="J186" s="144"/>
      <c r="K186" s="144"/>
      <c r="L186" s="144"/>
      <c r="M186" s="144"/>
      <c r="N186" s="144"/>
      <c r="O186" s="144"/>
      <c r="P186" s="144"/>
      <c r="Q186" s="144"/>
      <c r="R186" s="144"/>
      <c r="S186" s="144"/>
      <c r="T186" s="144"/>
      <c r="U186" s="154"/>
      <c r="V186" s="142" t="str">
        <f t="shared" si="18"/>
        <v/>
      </c>
      <c r="W186" s="142" t="str">
        <f t="shared" si="19"/>
        <v/>
      </c>
      <c r="X186" s="142" t="str">
        <f t="shared" si="20"/>
        <v/>
      </c>
      <c r="Y186" s="142" t="str">
        <f t="shared" si="21"/>
        <v/>
      </c>
      <c r="Z186" s="142" t="str">
        <f t="shared" si="17"/>
        <v/>
      </c>
      <c r="AA186" s="104" t="str">
        <f t="shared" si="16"/>
        <v/>
      </c>
      <c r="AB186"/>
      <c r="AC186"/>
      <c r="AD186"/>
      <c r="AE186"/>
      <c r="AF186"/>
      <c r="AG186"/>
      <c r="AH186"/>
    </row>
    <row r="187" spans="3:34" s="121" customFormat="1" x14ac:dyDescent="0.25">
      <c r="C187"/>
      <c r="D187" s="144"/>
      <c r="E187" s="144"/>
      <c r="F187" s="144"/>
      <c r="G187" s="144"/>
      <c r="H187" s="144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44"/>
      <c r="T187" s="144"/>
      <c r="U187" s="154"/>
      <c r="V187" s="142" t="str">
        <f t="shared" si="18"/>
        <v/>
      </c>
      <c r="W187" s="142" t="str">
        <f t="shared" si="19"/>
        <v/>
      </c>
      <c r="X187" s="142" t="str">
        <f t="shared" si="20"/>
        <v/>
      </c>
      <c r="Y187" s="142" t="str">
        <f t="shared" si="21"/>
        <v/>
      </c>
      <c r="Z187" s="142" t="str">
        <f t="shared" si="17"/>
        <v/>
      </c>
      <c r="AA187" s="104" t="str">
        <f t="shared" si="16"/>
        <v/>
      </c>
      <c r="AB187"/>
      <c r="AC187"/>
      <c r="AD187"/>
      <c r="AE187"/>
      <c r="AF187"/>
      <c r="AG187"/>
      <c r="AH187"/>
    </row>
    <row r="188" spans="3:34" s="121" customFormat="1" x14ac:dyDescent="0.25">
      <c r="C188"/>
      <c r="D188" s="144"/>
      <c r="E188" s="144"/>
      <c r="F188" s="144"/>
      <c r="G188" s="144"/>
      <c r="H188" s="144"/>
      <c r="I188" s="144"/>
      <c r="J188" s="144"/>
      <c r="K188" s="144"/>
      <c r="L188" s="144"/>
      <c r="M188" s="144"/>
      <c r="N188" s="144"/>
      <c r="O188" s="144"/>
      <c r="P188" s="144"/>
      <c r="Q188" s="144"/>
      <c r="R188" s="144"/>
      <c r="S188" s="144"/>
      <c r="T188" s="144"/>
      <c r="U188" s="154"/>
      <c r="V188" s="142" t="str">
        <f t="shared" si="18"/>
        <v/>
      </c>
      <c r="W188" s="142" t="str">
        <f t="shared" si="19"/>
        <v/>
      </c>
      <c r="X188" s="142" t="str">
        <f t="shared" si="20"/>
        <v/>
      </c>
      <c r="Y188" s="142" t="str">
        <f t="shared" si="21"/>
        <v/>
      </c>
      <c r="Z188" s="142" t="str">
        <f t="shared" si="17"/>
        <v/>
      </c>
      <c r="AA188" s="104" t="str">
        <f t="shared" si="16"/>
        <v/>
      </c>
      <c r="AB188"/>
      <c r="AC188"/>
      <c r="AD188"/>
      <c r="AE188"/>
      <c r="AF188"/>
      <c r="AG188"/>
      <c r="AH188"/>
    </row>
    <row r="189" spans="3:34" s="121" customFormat="1" x14ac:dyDescent="0.25">
      <c r="C189"/>
      <c r="D189" s="144"/>
      <c r="E189" s="144"/>
      <c r="F189" s="144"/>
      <c r="G189" s="144"/>
      <c r="H189" s="144"/>
      <c r="I189" s="144"/>
      <c r="J189" s="144"/>
      <c r="K189" s="144"/>
      <c r="L189" s="144"/>
      <c r="M189" s="144"/>
      <c r="N189" s="144"/>
      <c r="O189" s="144"/>
      <c r="P189" s="144"/>
      <c r="Q189" s="144"/>
      <c r="R189" s="144"/>
      <c r="S189" s="144"/>
      <c r="T189" s="144"/>
      <c r="U189" s="154"/>
      <c r="V189" s="142" t="str">
        <f t="shared" si="18"/>
        <v/>
      </c>
      <c r="W189" s="142" t="str">
        <f t="shared" si="19"/>
        <v/>
      </c>
      <c r="X189" s="142" t="str">
        <f t="shared" si="20"/>
        <v/>
      </c>
      <c r="Y189" s="142" t="str">
        <f t="shared" si="21"/>
        <v/>
      </c>
      <c r="Z189" s="142" t="str">
        <f t="shared" si="17"/>
        <v/>
      </c>
      <c r="AA189" s="104" t="str">
        <f t="shared" si="16"/>
        <v/>
      </c>
      <c r="AB189"/>
      <c r="AC189"/>
      <c r="AD189"/>
      <c r="AE189"/>
      <c r="AF189"/>
      <c r="AG189"/>
      <c r="AH189"/>
    </row>
    <row r="190" spans="3:34" s="121" customFormat="1" x14ac:dyDescent="0.25">
      <c r="C190"/>
      <c r="D190" s="144"/>
      <c r="E190" s="144"/>
      <c r="F190" s="144"/>
      <c r="G190" s="144"/>
      <c r="H190" s="144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54"/>
      <c r="V190" s="142" t="str">
        <f t="shared" si="18"/>
        <v/>
      </c>
      <c r="W190" s="142" t="str">
        <f t="shared" si="19"/>
        <v/>
      </c>
      <c r="X190" s="142" t="str">
        <f t="shared" si="20"/>
        <v/>
      </c>
      <c r="Y190" s="142" t="str">
        <f t="shared" si="21"/>
        <v/>
      </c>
      <c r="Z190" s="142" t="str">
        <f t="shared" si="17"/>
        <v/>
      </c>
      <c r="AA190" s="104" t="str">
        <f t="shared" si="16"/>
        <v/>
      </c>
      <c r="AB190"/>
      <c r="AC190"/>
      <c r="AD190"/>
      <c r="AE190"/>
      <c r="AF190"/>
      <c r="AG190"/>
      <c r="AH190"/>
    </row>
    <row r="191" spans="3:34" s="121" customFormat="1" x14ac:dyDescent="0.25">
      <c r="C191"/>
      <c r="D191" s="144"/>
      <c r="E191" s="144"/>
      <c r="F191" s="144"/>
      <c r="G191" s="144"/>
      <c r="H191" s="144"/>
      <c r="I191" s="144"/>
      <c r="J191" s="144"/>
      <c r="K191" s="144"/>
      <c r="L191" s="144"/>
      <c r="M191" s="144"/>
      <c r="N191" s="144"/>
      <c r="O191" s="144"/>
      <c r="P191" s="144"/>
      <c r="Q191" s="144"/>
      <c r="R191" s="144"/>
      <c r="S191" s="144"/>
      <c r="T191" s="144"/>
      <c r="U191" s="154"/>
      <c r="V191" s="142" t="str">
        <f t="shared" si="18"/>
        <v/>
      </c>
      <c r="W191" s="142" t="str">
        <f t="shared" si="19"/>
        <v/>
      </c>
      <c r="X191" s="142" t="str">
        <f t="shared" si="20"/>
        <v/>
      </c>
      <c r="Y191" s="142" t="str">
        <f t="shared" si="21"/>
        <v/>
      </c>
      <c r="Z191" s="142" t="str">
        <f t="shared" si="17"/>
        <v/>
      </c>
      <c r="AA191" s="104" t="str">
        <f t="shared" si="16"/>
        <v/>
      </c>
      <c r="AB191"/>
      <c r="AC191"/>
      <c r="AD191"/>
      <c r="AE191"/>
      <c r="AF191"/>
      <c r="AG191"/>
      <c r="AH191"/>
    </row>
    <row r="192" spans="3:34" s="121" customFormat="1" x14ac:dyDescent="0.25">
      <c r="C192"/>
      <c r="D192" s="144"/>
      <c r="E192" s="144"/>
      <c r="F192" s="144"/>
      <c r="G192" s="144"/>
      <c r="H192" s="144"/>
      <c r="I192" s="144"/>
      <c r="J192" s="144"/>
      <c r="K192" s="144"/>
      <c r="L192" s="144"/>
      <c r="M192" s="144"/>
      <c r="N192" s="144"/>
      <c r="O192" s="144"/>
      <c r="P192" s="144"/>
      <c r="Q192" s="144"/>
      <c r="R192" s="144"/>
      <c r="S192" s="144"/>
      <c r="T192" s="144"/>
      <c r="U192" s="154"/>
      <c r="V192" s="142" t="str">
        <f t="shared" si="18"/>
        <v/>
      </c>
      <c r="W192" s="142" t="str">
        <f t="shared" si="19"/>
        <v/>
      </c>
      <c r="X192" s="142" t="str">
        <f t="shared" si="20"/>
        <v/>
      </c>
      <c r="Y192" s="142" t="str">
        <f t="shared" si="21"/>
        <v/>
      </c>
      <c r="Z192" s="142" t="str">
        <f t="shared" si="17"/>
        <v/>
      </c>
      <c r="AA192" s="104" t="str">
        <f t="shared" si="16"/>
        <v/>
      </c>
      <c r="AB192"/>
      <c r="AC192"/>
      <c r="AD192"/>
      <c r="AE192"/>
      <c r="AF192"/>
      <c r="AG192"/>
      <c r="AH192"/>
    </row>
    <row r="193" spans="3:34" s="121" customFormat="1" x14ac:dyDescent="0.25">
      <c r="C193"/>
      <c r="D193" s="144"/>
      <c r="E193" s="144"/>
      <c r="F193" s="144"/>
      <c r="G193" s="144"/>
      <c r="H193" s="144"/>
      <c r="I193" s="144"/>
      <c r="J193" s="144"/>
      <c r="K193" s="144"/>
      <c r="L193" s="144"/>
      <c r="M193" s="144"/>
      <c r="N193" s="144"/>
      <c r="O193" s="144"/>
      <c r="P193" s="144"/>
      <c r="Q193" s="144"/>
      <c r="R193" s="144"/>
      <c r="S193" s="144"/>
      <c r="T193" s="144"/>
      <c r="U193" s="154"/>
      <c r="V193" s="142" t="str">
        <f t="shared" si="18"/>
        <v/>
      </c>
      <c r="W193" s="142" t="str">
        <f t="shared" si="19"/>
        <v/>
      </c>
      <c r="X193" s="142" t="str">
        <f t="shared" si="20"/>
        <v/>
      </c>
      <c r="Y193" s="142" t="str">
        <f t="shared" si="21"/>
        <v/>
      </c>
      <c r="Z193" s="142" t="str">
        <f t="shared" si="17"/>
        <v/>
      </c>
      <c r="AA193" s="104" t="str">
        <f t="shared" si="16"/>
        <v/>
      </c>
      <c r="AB193"/>
      <c r="AC193"/>
      <c r="AD193"/>
      <c r="AE193"/>
      <c r="AF193"/>
      <c r="AG193"/>
      <c r="AH193"/>
    </row>
    <row r="194" spans="3:34" s="121" customFormat="1" x14ac:dyDescent="0.25">
      <c r="C194"/>
      <c r="D194" s="144"/>
      <c r="E194" s="144"/>
      <c r="F194" s="144"/>
      <c r="G194" s="144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54"/>
      <c r="V194" s="142" t="str">
        <f t="shared" si="18"/>
        <v/>
      </c>
      <c r="W194" s="142" t="str">
        <f t="shared" si="19"/>
        <v/>
      </c>
      <c r="X194" s="142" t="str">
        <f t="shared" si="20"/>
        <v/>
      </c>
      <c r="Y194" s="142" t="str">
        <f t="shared" si="21"/>
        <v/>
      </c>
      <c r="Z194" s="142" t="str">
        <f t="shared" si="17"/>
        <v/>
      </c>
      <c r="AA194" s="104" t="str">
        <f t="shared" si="16"/>
        <v/>
      </c>
      <c r="AB194"/>
      <c r="AC194"/>
      <c r="AD194"/>
      <c r="AE194"/>
      <c r="AF194"/>
      <c r="AG194"/>
      <c r="AH194"/>
    </row>
    <row r="195" spans="3:34" s="121" customFormat="1" x14ac:dyDescent="0.25">
      <c r="C195"/>
      <c r="D195" s="144"/>
      <c r="E195" s="144"/>
      <c r="F195" s="144"/>
      <c r="G195" s="144"/>
      <c r="H195" s="144"/>
      <c r="I195" s="144"/>
      <c r="J195" s="144"/>
      <c r="K195" s="144"/>
      <c r="L195" s="144"/>
      <c r="M195" s="144"/>
      <c r="N195" s="144"/>
      <c r="O195" s="144"/>
      <c r="P195" s="144"/>
      <c r="Q195" s="144"/>
      <c r="R195" s="144"/>
      <c r="S195" s="144"/>
      <c r="T195" s="144"/>
      <c r="U195" s="154"/>
      <c r="V195" s="142" t="str">
        <f t="shared" si="18"/>
        <v/>
      </c>
      <c r="W195" s="142" t="str">
        <f t="shared" si="19"/>
        <v/>
      </c>
      <c r="X195" s="142" t="str">
        <f t="shared" si="20"/>
        <v/>
      </c>
      <c r="Y195" s="142" t="str">
        <f t="shared" si="21"/>
        <v/>
      </c>
      <c r="Z195" s="142" t="str">
        <f t="shared" si="17"/>
        <v/>
      </c>
      <c r="AA195" s="104" t="str">
        <f t="shared" si="16"/>
        <v/>
      </c>
      <c r="AB195"/>
      <c r="AC195"/>
      <c r="AD195"/>
      <c r="AE195"/>
      <c r="AF195"/>
      <c r="AG195"/>
      <c r="AH195"/>
    </row>
    <row r="196" spans="3:34" s="121" customFormat="1" x14ac:dyDescent="0.25">
      <c r="C196"/>
      <c r="D196" s="144"/>
      <c r="E196" s="144"/>
      <c r="F196" s="144"/>
      <c r="G196" s="144"/>
      <c r="H196" s="144"/>
      <c r="I196" s="144"/>
      <c r="J196" s="144"/>
      <c r="K196" s="144"/>
      <c r="L196" s="144"/>
      <c r="M196" s="144"/>
      <c r="N196" s="144"/>
      <c r="O196" s="144"/>
      <c r="P196" s="144"/>
      <c r="Q196" s="144"/>
      <c r="R196" s="144"/>
      <c r="S196" s="144"/>
      <c r="T196" s="144"/>
      <c r="U196" s="154"/>
      <c r="V196" s="142" t="str">
        <f t="shared" si="18"/>
        <v/>
      </c>
      <c r="W196" s="142" t="str">
        <f t="shared" si="19"/>
        <v/>
      </c>
      <c r="X196" s="142" t="str">
        <f t="shared" si="20"/>
        <v/>
      </c>
      <c r="Y196" s="142" t="str">
        <f t="shared" si="21"/>
        <v/>
      </c>
      <c r="Z196" s="142" t="str">
        <f t="shared" si="17"/>
        <v/>
      </c>
      <c r="AA196" s="104" t="str">
        <f t="shared" si="16"/>
        <v/>
      </c>
      <c r="AB196"/>
      <c r="AC196"/>
      <c r="AD196"/>
      <c r="AE196"/>
      <c r="AF196"/>
      <c r="AG196"/>
      <c r="AH196"/>
    </row>
    <row r="197" spans="3:34" s="121" customFormat="1" x14ac:dyDescent="0.25">
      <c r="C197"/>
      <c r="D197" s="144"/>
      <c r="E197" s="144"/>
      <c r="F197" s="144"/>
      <c r="G197" s="144"/>
      <c r="H197" s="144"/>
      <c r="I197" s="144"/>
      <c r="J197" s="144"/>
      <c r="K197" s="144"/>
      <c r="L197" s="144"/>
      <c r="M197" s="144"/>
      <c r="N197" s="144"/>
      <c r="O197" s="144"/>
      <c r="P197" s="144"/>
      <c r="Q197" s="144"/>
      <c r="R197" s="144"/>
      <c r="S197" s="144"/>
      <c r="T197" s="144"/>
      <c r="U197" s="154"/>
      <c r="V197" s="142" t="str">
        <f t="shared" si="18"/>
        <v/>
      </c>
      <c r="W197" s="142" t="str">
        <f t="shared" si="19"/>
        <v/>
      </c>
      <c r="X197" s="142" t="str">
        <f t="shared" si="20"/>
        <v/>
      </c>
      <c r="Y197" s="142" t="str">
        <f t="shared" si="21"/>
        <v/>
      </c>
      <c r="Z197" s="142" t="str">
        <f t="shared" si="17"/>
        <v/>
      </c>
      <c r="AA197" s="104" t="str">
        <f t="shared" si="16"/>
        <v/>
      </c>
      <c r="AB197"/>
      <c r="AC197"/>
      <c r="AD197"/>
      <c r="AE197"/>
      <c r="AF197"/>
      <c r="AG197"/>
      <c r="AH197"/>
    </row>
    <row r="198" spans="3:34" s="121" customFormat="1" x14ac:dyDescent="0.25">
      <c r="C198"/>
      <c r="D198" s="144"/>
      <c r="E198" s="144"/>
      <c r="F198" s="144"/>
      <c r="G198" s="144"/>
      <c r="H198" s="144"/>
      <c r="I198" s="144"/>
      <c r="J198" s="144"/>
      <c r="K198" s="144"/>
      <c r="L198" s="144"/>
      <c r="M198" s="144"/>
      <c r="N198" s="144"/>
      <c r="O198" s="144"/>
      <c r="P198" s="144"/>
      <c r="Q198" s="144"/>
      <c r="R198" s="144"/>
      <c r="S198" s="144"/>
      <c r="T198" s="144"/>
      <c r="U198" s="154"/>
      <c r="V198" s="142" t="str">
        <f t="shared" si="18"/>
        <v/>
      </c>
      <c r="W198" s="142" t="str">
        <f t="shared" si="19"/>
        <v/>
      </c>
      <c r="X198" s="142" t="str">
        <f t="shared" si="20"/>
        <v/>
      </c>
      <c r="Y198" s="142" t="str">
        <f t="shared" si="21"/>
        <v/>
      </c>
      <c r="Z198" s="142" t="str">
        <f t="shared" si="17"/>
        <v/>
      </c>
      <c r="AA198" s="104" t="str">
        <f t="shared" si="16"/>
        <v/>
      </c>
      <c r="AB198"/>
      <c r="AC198"/>
      <c r="AD198"/>
      <c r="AE198"/>
      <c r="AF198"/>
      <c r="AG198"/>
      <c r="AH198"/>
    </row>
    <row r="199" spans="3:34" s="121" customFormat="1" x14ac:dyDescent="0.25">
      <c r="C199"/>
      <c r="D199" s="144"/>
      <c r="E199" s="144"/>
      <c r="F199" s="144"/>
      <c r="G199" s="144"/>
      <c r="H199" s="144"/>
      <c r="I199" s="144"/>
      <c r="J199" s="144"/>
      <c r="K199" s="144"/>
      <c r="L199" s="144"/>
      <c r="M199" s="144"/>
      <c r="N199" s="144"/>
      <c r="O199" s="144"/>
      <c r="P199" s="144"/>
      <c r="Q199" s="144"/>
      <c r="R199" s="144"/>
      <c r="S199" s="144"/>
      <c r="T199" s="144"/>
      <c r="U199" s="154"/>
      <c r="V199" s="142" t="str">
        <f t="shared" si="18"/>
        <v/>
      </c>
      <c r="W199" s="142" t="str">
        <f t="shared" si="19"/>
        <v/>
      </c>
      <c r="X199" s="142" t="str">
        <f t="shared" si="20"/>
        <v/>
      </c>
      <c r="Y199" s="142" t="str">
        <f t="shared" si="21"/>
        <v/>
      </c>
      <c r="Z199" s="142" t="str">
        <f t="shared" si="17"/>
        <v/>
      </c>
      <c r="AA199" s="104" t="str">
        <f t="shared" si="16"/>
        <v/>
      </c>
      <c r="AB199"/>
      <c r="AC199"/>
      <c r="AD199"/>
      <c r="AE199"/>
      <c r="AF199"/>
      <c r="AG199"/>
      <c r="AH199"/>
    </row>
    <row r="200" spans="3:34" s="121" customFormat="1" x14ac:dyDescent="0.25">
      <c r="C200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55"/>
      <c r="V200" s="142" t="str">
        <f t="shared" si="18"/>
        <v/>
      </c>
      <c r="W200" s="142" t="str">
        <f t="shared" si="19"/>
        <v/>
      </c>
      <c r="X200" s="142" t="str">
        <f t="shared" si="20"/>
        <v/>
      </c>
      <c r="Y200" s="142" t="str">
        <f t="shared" si="21"/>
        <v/>
      </c>
      <c r="Z200" s="142" t="str">
        <f t="shared" si="17"/>
        <v/>
      </c>
      <c r="AA200" s="104" t="str">
        <f t="shared" ref="AA200:AA263" si="22">IF(B200&lt;&gt;"",IF(COUNT(V200:Y200)&lt;4,termo_cursando,IF(Z200&gt;=meta_aprov,termo_aprovado,IF(Z200&lt;meta_recup,termo_reprovado,IF(T200="",termo_recup,termo_reprovado)))),"")</f>
        <v/>
      </c>
      <c r="AB200"/>
      <c r="AC200"/>
      <c r="AD200"/>
      <c r="AE200"/>
      <c r="AF200"/>
      <c r="AG200"/>
      <c r="AH200"/>
    </row>
    <row r="201" spans="3:34" s="121" customFormat="1" x14ac:dyDescent="0.25">
      <c r="C201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55"/>
      <c r="V201" s="142" t="str">
        <f t="shared" si="18"/>
        <v/>
      </c>
      <c r="W201" s="142" t="str">
        <f t="shared" si="19"/>
        <v/>
      </c>
      <c r="X201" s="142" t="str">
        <f t="shared" si="20"/>
        <v/>
      </c>
      <c r="Y201" s="142" t="str">
        <f t="shared" si="21"/>
        <v/>
      </c>
      <c r="Z201" s="142" t="str">
        <f t="shared" ref="Z201:Z264" si="23">IF(AND(SUM(V201:Y201)&gt;0,B201&lt;&gt;""),IF(T201&lt;&gt;"",IF(recup="SUBST",IF($T201&gt;ROUND(IF(media_final="MÉDIA",AVERAGE(V201:Y201),SUM(V201:Y201)),1),$T201,ROUND(IF(media_final="MÉDIA",AVERAGE(V201:Y201),SUM(V201:Y201)),1)),$T201+ROUND(IF(media_final="MÉDIA",AVERAGE(V201:Y201),SUM(V201:Y201)),1)),ROUND(IF(media_final="MÉDIA",AVERAGE(V201:Y201),SUM(V201:Y201)),1)),"")</f>
        <v/>
      </c>
      <c r="AA201" s="104" t="str">
        <f t="shared" si="22"/>
        <v/>
      </c>
      <c r="AB201"/>
      <c r="AC201"/>
      <c r="AD201"/>
      <c r="AE201"/>
      <c r="AF201"/>
      <c r="AG201"/>
      <c r="AH201"/>
    </row>
    <row r="202" spans="3:34" s="121" customFormat="1" x14ac:dyDescent="0.25">
      <c r="C202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55"/>
      <c r="V202" s="142" t="str">
        <f t="shared" si="18"/>
        <v/>
      </c>
      <c r="W202" s="142" t="str">
        <f t="shared" si="19"/>
        <v/>
      </c>
      <c r="X202" s="142" t="str">
        <f t="shared" si="20"/>
        <v/>
      </c>
      <c r="Y202" s="142" t="str">
        <f t="shared" si="21"/>
        <v/>
      </c>
      <c r="Z202" s="142" t="str">
        <f t="shared" si="23"/>
        <v/>
      </c>
      <c r="AA202" s="104" t="str">
        <f t="shared" si="22"/>
        <v/>
      </c>
      <c r="AB202"/>
      <c r="AC202"/>
      <c r="AD202"/>
      <c r="AE202"/>
      <c r="AF202"/>
      <c r="AG202"/>
      <c r="AH202"/>
    </row>
    <row r="203" spans="3:34" s="121" customFormat="1" x14ac:dyDescent="0.25">
      <c r="C203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55"/>
      <c r="V203" s="142" t="str">
        <f t="shared" si="18"/>
        <v/>
      </c>
      <c r="W203" s="142" t="str">
        <f t="shared" si="19"/>
        <v/>
      </c>
      <c r="X203" s="142" t="str">
        <f t="shared" si="20"/>
        <v/>
      </c>
      <c r="Y203" s="142" t="str">
        <f t="shared" si="21"/>
        <v/>
      </c>
      <c r="Z203" s="142" t="str">
        <f t="shared" si="23"/>
        <v/>
      </c>
      <c r="AA203" s="104" t="str">
        <f t="shared" si="22"/>
        <v/>
      </c>
      <c r="AB203"/>
      <c r="AC203"/>
      <c r="AD203"/>
      <c r="AE203"/>
      <c r="AF203"/>
      <c r="AG203"/>
      <c r="AH203"/>
    </row>
    <row r="204" spans="3:34" s="121" customFormat="1" x14ac:dyDescent="0.25">
      <c r="C2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55"/>
      <c r="V204" s="142" t="str">
        <f t="shared" si="18"/>
        <v/>
      </c>
      <c r="W204" s="142" t="str">
        <f t="shared" si="19"/>
        <v/>
      </c>
      <c r="X204" s="142" t="str">
        <f t="shared" si="20"/>
        <v/>
      </c>
      <c r="Y204" s="142" t="str">
        <f t="shared" si="21"/>
        <v/>
      </c>
      <c r="Z204" s="142" t="str">
        <f t="shared" si="23"/>
        <v/>
      </c>
      <c r="AA204" s="104" t="str">
        <f t="shared" si="22"/>
        <v/>
      </c>
      <c r="AB204"/>
      <c r="AC204"/>
      <c r="AD204"/>
      <c r="AE204"/>
      <c r="AF204"/>
      <c r="AG204"/>
      <c r="AH204"/>
    </row>
    <row r="205" spans="3:34" x14ac:dyDescent="0.25">
      <c r="V205" s="142" t="str">
        <f t="shared" si="18"/>
        <v/>
      </c>
      <c r="W205" s="142" t="str">
        <f t="shared" si="19"/>
        <v/>
      </c>
      <c r="X205" s="142" t="str">
        <f t="shared" si="20"/>
        <v/>
      </c>
      <c r="Y205" s="142" t="str">
        <f t="shared" si="21"/>
        <v/>
      </c>
      <c r="Z205" s="142" t="str">
        <f t="shared" si="23"/>
        <v/>
      </c>
      <c r="AA205" s="104" t="str">
        <f t="shared" si="22"/>
        <v/>
      </c>
    </row>
    <row r="206" spans="3:34" x14ac:dyDescent="0.25">
      <c r="V206" s="142" t="str">
        <f t="shared" si="18"/>
        <v/>
      </c>
      <c r="W206" s="142" t="str">
        <f t="shared" si="19"/>
        <v/>
      </c>
      <c r="X206" s="142" t="str">
        <f t="shared" si="20"/>
        <v/>
      </c>
      <c r="Y206" s="142" t="str">
        <f t="shared" si="21"/>
        <v/>
      </c>
      <c r="Z206" s="142" t="str">
        <f t="shared" si="23"/>
        <v/>
      </c>
      <c r="AA206" s="104" t="str">
        <f t="shared" si="22"/>
        <v/>
      </c>
    </row>
    <row r="207" spans="3:34" x14ac:dyDescent="0.25">
      <c r="V207" s="142" t="str">
        <f t="shared" si="18"/>
        <v/>
      </c>
      <c r="W207" s="142" t="str">
        <f t="shared" si="19"/>
        <v/>
      </c>
      <c r="X207" s="142" t="str">
        <f t="shared" si="20"/>
        <v/>
      </c>
      <c r="Y207" s="142" t="str">
        <f t="shared" si="21"/>
        <v/>
      </c>
      <c r="Z207" s="142" t="str">
        <f t="shared" si="23"/>
        <v/>
      </c>
      <c r="AA207" s="104" t="str">
        <f t="shared" si="22"/>
        <v/>
      </c>
    </row>
    <row r="208" spans="3:34" x14ac:dyDescent="0.25">
      <c r="V208" s="142" t="str">
        <f t="shared" si="18"/>
        <v/>
      </c>
      <c r="W208" s="142" t="str">
        <f t="shared" si="19"/>
        <v/>
      </c>
      <c r="X208" s="142" t="str">
        <f t="shared" si="20"/>
        <v/>
      </c>
      <c r="Y208" s="142" t="str">
        <f t="shared" si="21"/>
        <v/>
      </c>
      <c r="Z208" s="142" t="str">
        <f t="shared" si="23"/>
        <v/>
      </c>
      <c r="AA208" s="104" t="str">
        <f t="shared" si="22"/>
        <v/>
      </c>
    </row>
    <row r="209" spans="22:27" x14ac:dyDescent="0.25">
      <c r="V209" s="142" t="str">
        <f t="shared" si="18"/>
        <v/>
      </c>
      <c r="W209" s="142" t="str">
        <f t="shared" si="19"/>
        <v/>
      </c>
      <c r="X209" s="142" t="str">
        <f t="shared" si="20"/>
        <v/>
      </c>
      <c r="Y209" s="142" t="str">
        <f t="shared" si="21"/>
        <v/>
      </c>
      <c r="Z209" s="142" t="str">
        <f t="shared" si="23"/>
        <v/>
      </c>
      <c r="AA209" s="104" t="str">
        <f t="shared" si="22"/>
        <v/>
      </c>
    </row>
    <row r="210" spans="22:27" x14ac:dyDescent="0.25">
      <c r="V210" s="142" t="str">
        <f t="shared" si="18"/>
        <v/>
      </c>
      <c r="W210" s="142" t="str">
        <f t="shared" si="19"/>
        <v/>
      </c>
      <c r="X210" s="142" t="str">
        <f t="shared" si="20"/>
        <v/>
      </c>
      <c r="Y210" s="142" t="str">
        <f t="shared" si="21"/>
        <v/>
      </c>
      <c r="Z210" s="142" t="str">
        <f t="shared" si="23"/>
        <v/>
      </c>
      <c r="AA210" s="104" t="str">
        <f t="shared" si="22"/>
        <v/>
      </c>
    </row>
    <row r="211" spans="22:27" x14ac:dyDescent="0.25">
      <c r="V211" s="142" t="str">
        <f t="shared" si="18"/>
        <v/>
      </c>
      <c r="W211" s="142" t="str">
        <f t="shared" si="19"/>
        <v/>
      </c>
      <c r="X211" s="142" t="str">
        <f t="shared" si="20"/>
        <v/>
      </c>
      <c r="Y211" s="142" t="str">
        <f t="shared" si="21"/>
        <v/>
      </c>
      <c r="Z211" s="142" t="str">
        <f t="shared" si="23"/>
        <v/>
      </c>
      <c r="AA211" s="104" t="str">
        <f t="shared" si="22"/>
        <v/>
      </c>
    </row>
    <row r="212" spans="22:27" x14ac:dyDescent="0.25">
      <c r="V212" s="142" t="str">
        <f t="shared" si="18"/>
        <v/>
      </c>
      <c r="W212" s="142" t="str">
        <f t="shared" si="19"/>
        <v/>
      </c>
      <c r="X212" s="142" t="str">
        <f t="shared" si="20"/>
        <v/>
      </c>
      <c r="Y212" s="142" t="str">
        <f t="shared" si="21"/>
        <v/>
      </c>
      <c r="Z212" s="142" t="str">
        <f t="shared" si="23"/>
        <v/>
      </c>
      <c r="AA212" s="104" t="str">
        <f t="shared" si="22"/>
        <v/>
      </c>
    </row>
    <row r="213" spans="22:27" x14ac:dyDescent="0.25">
      <c r="V213" s="142" t="str">
        <f t="shared" si="18"/>
        <v/>
      </c>
      <c r="W213" s="142" t="str">
        <f t="shared" si="19"/>
        <v/>
      </c>
      <c r="X213" s="142" t="str">
        <f t="shared" si="20"/>
        <v/>
      </c>
      <c r="Y213" s="142" t="str">
        <f t="shared" si="21"/>
        <v/>
      </c>
      <c r="Z213" s="142" t="str">
        <f t="shared" si="23"/>
        <v/>
      </c>
      <c r="AA213" s="104" t="str">
        <f t="shared" si="22"/>
        <v/>
      </c>
    </row>
    <row r="214" spans="22:27" x14ac:dyDescent="0.25">
      <c r="V214" s="142" t="str">
        <f t="shared" si="18"/>
        <v/>
      </c>
      <c r="W214" s="142" t="str">
        <f t="shared" si="19"/>
        <v/>
      </c>
      <c r="X214" s="142" t="str">
        <f t="shared" si="20"/>
        <v/>
      </c>
      <c r="Y214" s="142" t="str">
        <f t="shared" si="21"/>
        <v/>
      </c>
      <c r="Z214" s="142" t="str">
        <f t="shared" si="23"/>
        <v/>
      </c>
      <c r="AA214" s="104" t="str">
        <f t="shared" si="22"/>
        <v/>
      </c>
    </row>
    <row r="215" spans="22:27" x14ac:dyDescent="0.25">
      <c r="V215" s="142" t="str">
        <f t="shared" si="18"/>
        <v/>
      </c>
      <c r="W215" s="142" t="str">
        <f t="shared" si="19"/>
        <v/>
      </c>
      <c r="X215" s="142" t="str">
        <f t="shared" si="20"/>
        <v/>
      </c>
      <c r="Y215" s="142" t="str">
        <f t="shared" si="21"/>
        <v/>
      </c>
      <c r="Z215" s="142" t="str">
        <f t="shared" si="23"/>
        <v/>
      </c>
      <c r="AA215" s="104" t="str">
        <f t="shared" si="22"/>
        <v/>
      </c>
    </row>
    <row r="216" spans="22:27" x14ac:dyDescent="0.25">
      <c r="V216" s="142" t="str">
        <f t="shared" ref="V216:V279" si="24">IF(AND(SUM(D216:G216)&gt;0,B216&lt;&gt;""),ROUND(IF(media_bi="MÉDIA",AVERAGE(D216:G216),SUM(D216:G216)),1),"")</f>
        <v/>
      </c>
      <c r="W216" s="142" t="str">
        <f t="shared" ref="W216:W279" si="25">IF(AND(SUM(H216:K216)&gt;0,B216&lt;&gt;""),ROUND(IF(media_bi="MÉDIA",AVERAGE(H216:K216),SUM(H216:K216)),1),"")</f>
        <v/>
      </c>
      <c r="X216" s="142" t="str">
        <f t="shared" ref="X216:X279" si="26">IF(AND(SUM(L216:O216)&gt;0,B216&lt;&gt;""),ROUND(IF(media_bi="MÉDIA",AVERAGE(L216:O216),SUM(L216:O216)),1),"")</f>
        <v/>
      </c>
      <c r="Y216" s="142" t="str">
        <f t="shared" ref="Y216:Y279" si="27">IF(AND(SUM(P216:S216)&gt;0,B216&lt;&gt;""),ROUND(IF(media_bi="MÉDIA",AVERAGE(P216:S216),SUM(P216:S216)),1),"")</f>
        <v/>
      </c>
      <c r="Z216" s="142" t="str">
        <f t="shared" si="23"/>
        <v/>
      </c>
      <c r="AA216" s="104" t="str">
        <f t="shared" si="22"/>
        <v/>
      </c>
    </row>
    <row r="217" spans="22:27" x14ac:dyDescent="0.25">
      <c r="V217" s="142" t="str">
        <f t="shared" si="24"/>
        <v/>
      </c>
      <c r="W217" s="142" t="str">
        <f t="shared" si="25"/>
        <v/>
      </c>
      <c r="X217" s="142" t="str">
        <f t="shared" si="26"/>
        <v/>
      </c>
      <c r="Y217" s="142" t="str">
        <f t="shared" si="27"/>
        <v/>
      </c>
      <c r="Z217" s="142" t="str">
        <f t="shared" si="23"/>
        <v/>
      </c>
      <c r="AA217" s="104" t="str">
        <f t="shared" si="22"/>
        <v/>
      </c>
    </row>
    <row r="218" spans="22:27" x14ac:dyDescent="0.25">
      <c r="V218" s="142" t="str">
        <f t="shared" si="24"/>
        <v/>
      </c>
      <c r="W218" s="142" t="str">
        <f t="shared" si="25"/>
        <v/>
      </c>
      <c r="X218" s="142" t="str">
        <f t="shared" si="26"/>
        <v/>
      </c>
      <c r="Y218" s="142" t="str">
        <f t="shared" si="27"/>
        <v/>
      </c>
      <c r="Z218" s="142" t="str">
        <f t="shared" si="23"/>
        <v/>
      </c>
      <c r="AA218" s="104" t="str">
        <f t="shared" si="22"/>
        <v/>
      </c>
    </row>
    <row r="219" spans="22:27" x14ac:dyDescent="0.25">
      <c r="V219" s="142" t="str">
        <f t="shared" si="24"/>
        <v/>
      </c>
      <c r="W219" s="142" t="str">
        <f t="shared" si="25"/>
        <v/>
      </c>
      <c r="X219" s="142" t="str">
        <f t="shared" si="26"/>
        <v/>
      </c>
      <c r="Y219" s="142" t="str">
        <f t="shared" si="27"/>
        <v/>
      </c>
      <c r="Z219" s="142" t="str">
        <f t="shared" si="23"/>
        <v/>
      </c>
      <c r="AA219" s="104" t="str">
        <f t="shared" si="22"/>
        <v/>
      </c>
    </row>
    <row r="220" spans="22:27" x14ac:dyDescent="0.25">
      <c r="V220" s="142" t="str">
        <f t="shared" si="24"/>
        <v/>
      </c>
      <c r="W220" s="142" t="str">
        <f t="shared" si="25"/>
        <v/>
      </c>
      <c r="X220" s="142" t="str">
        <f t="shared" si="26"/>
        <v/>
      </c>
      <c r="Y220" s="142" t="str">
        <f t="shared" si="27"/>
        <v/>
      </c>
      <c r="Z220" s="142" t="str">
        <f t="shared" si="23"/>
        <v/>
      </c>
      <c r="AA220" s="104" t="str">
        <f t="shared" si="22"/>
        <v/>
      </c>
    </row>
    <row r="221" spans="22:27" x14ac:dyDescent="0.25">
      <c r="V221" s="142" t="str">
        <f t="shared" si="24"/>
        <v/>
      </c>
      <c r="W221" s="142" t="str">
        <f t="shared" si="25"/>
        <v/>
      </c>
      <c r="X221" s="142" t="str">
        <f t="shared" si="26"/>
        <v/>
      </c>
      <c r="Y221" s="142" t="str">
        <f t="shared" si="27"/>
        <v/>
      </c>
      <c r="Z221" s="142" t="str">
        <f t="shared" si="23"/>
        <v/>
      </c>
      <c r="AA221" s="104" t="str">
        <f t="shared" si="22"/>
        <v/>
      </c>
    </row>
    <row r="222" spans="22:27" x14ac:dyDescent="0.25">
      <c r="V222" s="142" t="str">
        <f t="shared" si="24"/>
        <v/>
      </c>
      <c r="W222" s="142" t="str">
        <f t="shared" si="25"/>
        <v/>
      </c>
      <c r="X222" s="142" t="str">
        <f t="shared" si="26"/>
        <v/>
      </c>
      <c r="Y222" s="142" t="str">
        <f t="shared" si="27"/>
        <v/>
      </c>
      <c r="Z222" s="142" t="str">
        <f t="shared" si="23"/>
        <v/>
      </c>
      <c r="AA222" s="104" t="str">
        <f t="shared" si="22"/>
        <v/>
      </c>
    </row>
    <row r="223" spans="22:27" x14ac:dyDescent="0.25">
      <c r="V223" s="142" t="str">
        <f t="shared" si="24"/>
        <v/>
      </c>
      <c r="W223" s="142" t="str">
        <f t="shared" si="25"/>
        <v/>
      </c>
      <c r="X223" s="142" t="str">
        <f t="shared" si="26"/>
        <v/>
      </c>
      <c r="Y223" s="142" t="str">
        <f t="shared" si="27"/>
        <v/>
      </c>
      <c r="Z223" s="142" t="str">
        <f t="shared" si="23"/>
        <v/>
      </c>
      <c r="AA223" s="104" t="str">
        <f t="shared" si="22"/>
        <v/>
      </c>
    </row>
    <row r="224" spans="22:27" x14ac:dyDescent="0.25">
      <c r="V224" s="142" t="str">
        <f t="shared" si="24"/>
        <v/>
      </c>
      <c r="W224" s="142" t="str">
        <f t="shared" si="25"/>
        <v/>
      </c>
      <c r="X224" s="142" t="str">
        <f t="shared" si="26"/>
        <v/>
      </c>
      <c r="Y224" s="142" t="str">
        <f t="shared" si="27"/>
        <v/>
      </c>
      <c r="Z224" s="142" t="str">
        <f t="shared" si="23"/>
        <v/>
      </c>
      <c r="AA224" s="104" t="str">
        <f t="shared" si="22"/>
        <v/>
      </c>
    </row>
    <row r="225" spans="22:27" x14ac:dyDescent="0.25">
      <c r="V225" s="142" t="str">
        <f t="shared" si="24"/>
        <v/>
      </c>
      <c r="W225" s="142" t="str">
        <f t="shared" si="25"/>
        <v/>
      </c>
      <c r="X225" s="142" t="str">
        <f t="shared" si="26"/>
        <v/>
      </c>
      <c r="Y225" s="142" t="str">
        <f t="shared" si="27"/>
        <v/>
      </c>
      <c r="Z225" s="142" t="str">
        <f t="shared" si="23"/>
        <v/>
      </c>
      <c r="AA225" s="104" t="str">
        <f t="shared" si="22"/>
        <v/>
      </c>
    </row>
    <row r="226" spans="22:27" x14ac:dyDescent="0.25">
      <c r="V226" s="142" t="str">
        <f t="shared" si="24"/>
        <v/>
      </c>
      <c r="W226" s="142" t="str">
        <f t="shared" si="25"/>
        <v/>
      </c>
      <c r="X226" s="142" t="str">
        <f t="shared" si="26"/>
        <v/>
      </c>
      <c r="Y226" s="142" t="str">
        <f t="shared" si="27"/>
        <v/>
      </c>
      <c r="Z226" s="142" t="str">
        <f t="shared" si="23"/>
        <v/>
      </c>
      <c r="AA226" s="104" t="str">
        <f t="shared" si="22"/>
        <v/>
      </c>
    </row>
    <row r="227" spans="22:27" x14ac:dyDescent="0.25">
      <c r="V227" s="142" t="str">
        <f t="shared" si="24"/>
        <v/>
      </c>
      <c r="W227" s="142" t="str">
        <f t="shared" si="25"/>
        <v/>
      </c>
      <c r="X227" s="142" t="str">
        <f t="shared" si="26"/>
        <v/>
      </c>
      <c r="Y227" s="142" t="str">
        <f t="shared" si="27"/>
        <v/>
      </c>
      <c r="Z227" s="142" t="str">
        <f t="shared" si="23"/>
        <v/>
      </c>
      <c r="AA227" s="104" t="str">
        <f t="shared" si="22"/>
        <v/>
      </c>
    </row>
    <row r="228" spans="22:27" x14ac:dyDescent="0.25">
      <c r="V228" s="142" t="str">
        <f t="shared" si="24"/>
        <v/>
      </c>
      <c r="W228" s="142" t="str">
        <f t="shared" si="25"/>
        <v/>
      </c>
      <c r="X228" s="142" t="str">
        <f t="shared" si="26"/>
        <v/>
      </c>
      <c r="Y228" s="142" t="str">
        <f t="shared" si="27"/>
        <v/>
      </c>
      <c r="Z228" s="142" t="str">
        <f t="shared" si="23"/>
        <v/>
      </c>
      <c r="AA228" s="104" t="str">
        <f t="shared" si="22"/>
        <v/>
      </c>
    </row>
    <row r="229" spans="22:27" x14ac:dyDescent="0.25">
      <c r="V229" s="142" t="str">
        <f t="shared" si="24"/>
        <v/>
      </c>
      <c r="W229" s="142" t="str">
        <f t="shared" si="25"/>
        <v/>
      </c>
      <c r="X229" s="142" t="str">
        <f t="shared" si="26"/>
        <v/>
      </c>
      <c r="Y229" s="142" t="str">
        <f t="shared" si="27"/>
        <v/>
      </c>
      <c r="Z229" s="142" t="str">
        <f t="shared" si="23"/>
        <v/>
      </c>
      <c r="AA229" s="104" t="str">
        <f t="shared" si="22"/>
        <v/>
      </c>
    </row>
    <row r="230" spans="22:27" x14ac:dyDescent="0.25">
      <c r="V230" s="142" t="str">
        <f t="shared" si="24"/>
        <v/>
      </c>
      <c r="W230" s="142" t="str">
        <f t="shared" si="25"/>
        <v/>
      </c>
      <c r="X230" s="142" t="str">
        <f t="shared" si="26"/>
        <v/>
      </c>
      <c r="Y230" s="142" t="str">
        <f t="shared" si="27"/>
        <v/>
      </c>
      <c r="Z230" s="142" t="str">
        <f t="shared" si="23"/>
        <v/>
      </c>
      <c r="AA230" s="104" t="str">
        <f t="shared" si="22"/>
        <v/>
      </c>
    </row>
    <row r="231" spans="22:27" x14ac:dyDescent="0.25">
      <c r="V231" s="142" t="str">
        <f t="shared" si="24"/>
        <v/>
      </c>
      <c r="W231" s="142" t="str">
        <f t="shared" si="25"/>
        <v/>
      </c>
      <c r="X231" s="142" t="str">
        <f t="shared" si="26"/>
        <v/>
      </c>
      <c r="Y231" s="142" t="str">
        <f t="shared" si="27"/>
        <v/>
      </c>
      <c r="Z231" s="142" t="str">
        <f t="shared" si="23"/>
        <v/>
      </c>
      <c r="AA231" s="104" t="str">
        <f t="shared" si="22"/>
        <v/>
      </c>
    </row>
    <row r="232" spans="22:27" x14ac:dyDescent="0.25">
      <c r="V232" s="142" t="str">
        <f t="shared" si="24"/>
        <v/>
      </c>
      <c r="W232" s="142" t="str">
        <f t="shared" si="25"/>
        <v/>
      </c>
      <c r="X232" s="142" t="str">
        <f t="shared" si="26"/>
        <v/>
      </c>
      <c r="Y232" s="142" t="str">
        <f t="shared" si="27"/>
        <v/>
      </c>
      <c r="Z232" s="142" t="str">
        <f t="shared" si="23"/>
        <v/>
      </c>
      <c r="AA232" s="104" t="str">
        <f t="shared" si="22"/>
        <v/>
      </c>
    </row>
    <row r="233" spans="22:27" x14ac:dyDescent="0.25">
      <c r="V233" s="142" t="str">
        <f t="shared" si="24"/>
        <v/>
      </c>
      <c r="W233" s="142" t="str">
        <f t="shared" si="25"/>
        <v/>
      </c>
      <c r="X233" s="142" t="str">
        <f t="shared" si="26"/>
        <v/>
      </c>
      <c r="Y233" s="142" t="str">
        <f t="shared" si="27"/>
        <v/>
      </c>
      <c r="Z233" s="142" t="str">
        <f t="shared" si="23"/>
        <v/>
      </c>
      <c r="AA233" s="104" t="str">
        <f t="shared" si="22"/>
        <v/>
      </c>
    </row>
    <row r="234" spans="22:27" x14ac:dyDescent="0.25">
      <c r="V234" s="142" t="str">
        <f t="shared" si="24"/>
        <v/>
      </c>
      <c r="W234" s="142" t="str">
        <f t="shared" si="25"/>
        <v/>
      </c>
      <c r="X234" s="142" t="str">
        <f t="shared" si="26"/>
        <v/>
      </c>
      <c r="Y234" s="142" t="str">
        <f t="shared" si="27"/>
        <v/>
      </c>
      <c r="Z234" s="142" t="str">
        <f t="shared" si="23"/>
        <v/>
      </c>
      <c r="AA234" s="104" t="str">
        <f t="shared" si="22"/>
        <v/>
      </c>
    </row>
    <row r="235" spans="22:27" x14ac:dyDescent="0.25">
      <c r="V235" s="142" t="str">
        <f t="shared" si="24"/>
        <v/>
      </c>
      <c r="W235" s="142" t="str">
        <f t="shared" si="25"/>
        <v/>
      </c>
      <c r="X235" s="142" t="str">
        <f t="shared" si="26"/>
        <v/>
      </c>
      <c r="Y235" s="142" t="str">
        <f t="shared" si="27"/>
        <v/>
      </c>
      <c r="Z235" s="142" t="str">
        <f t="shared" si="23"/>
        <v/>
      </c>
      <c r="AA235" s="104" t="str">
        <f t="shared" si="22"/>
        <v/>
      </c>
    </row>
    <row r="236" spans="22:27" x14ac:dyDescent="0.25">
      <c r="V236" s="142" t="str">
        <f t="shared" si="24"/>
        <v/>
      </c>
      <c r="W236" s="142" t="str">
        <f t="shared" si="25"/>
        <v/>
      </c>
      <c r="X236" s="142" t="str">
        <f t="shared" si="26"/>
        <v/>
      </c>
      <c r="Y236" s="142" t="str">
        <f t="shared" si="27"/>
        <v/>
      </c>
      <c r="Z236" s="142" t="str">
        <f t="shared" si="23"/>
        <v/>
      </c>
      <c r="AA236" s="104" t="str">
        <f t="shared" si="22"/>
        <v/>
      </c>
    </row>
    <row r="237" spans="22:27" x14ac:dyDescent="0.25">
      <c r="V237" s="142" t="str">
        <f t="shared" si="24"/>
        <v/>
      </c>
      <c r="W237" s="142" t="str">
        <f t="shared" si="25"/>
        <v/>
      </c>
      <c r="X237" s="142" t="str">
        <f t="shared" si="26"/>
        <v/>
      </c>
      <c r="Y237" s="142" t="str">
        <f t="shared" si="27"/>
        <v/>
      </c>
      <c r="Z237" s="142" t="str">
        <f t="shared" si="23"/>
        <v/>
      </c>
      <c r="AA237" s="104" t="str">
        <f t="shared" si="22"/>
        <v/>
      </c>
    </row>
    <row r="238" spans="22:27" x14ac:dyDescent="0.25">
      <c r="V238" s="142" t="str">
        <f t="shared" si="24"/>
        <v/>
      </c>
      <c r="W238" s="142" t="str">
        <f t="shared" si="25"/>
        <v/>
      </c>
      <c r="X238" s="142" t="str">
        <f t="shared" si="26"/>
        <v/>
      </c>
      <c r="Y238" s="142" t="str">
        <f t="shared" si="27"/>
        <v/>
      </c>
      <c r="Z238" s="142" t="str">
        <f t="shared" si="23"/>
        <v/>
      </c>
      <c r="AA238" s="104" t="str">
        <f t="shared" si="22"/>
        <v/>
      </c>
    </row>
    <row r="239" spans="22:27" x14ac:dyDescent="0.25">
      <c r="V239" s="142" t="str">
        <f t="shared" si="24"/>
        <v/>
      </c>
      <c r="W239" s="142" t="str">
        <f t="shared" si="25"/>
        <v/>
      </c>
      <c r="X239" s="142" t="str">
        <f t="shared" si="26"/>
        <v/>
      </c>
      <c r="Y239" s="142" t="str">
        <f t="shared" si="27"/>
        <v/>
      </c>
      <c r="Z239" s="142" t="str">
        <f t="shared" si="23"/>
        <v/>
      </c>
      <c r="AA239" s="104" t="str">
        <f t="shared" si="22"/>
        <v/>
      </c>
    </row>
    <row r="240" spans="22:27" x14ac:dyDescent="0.25">
      <c r="V240" s="142" t="str">
        <f t="shared" si="24"/>
        <v/>
      </c>
      <c r="W240" s="142" t="str">
        <f t="shared" si="25"/>
        <v/>
      </c>
      <c r="X240" s="142" t="str">
        <f t="shared" si="26"/>
        <v/>
      </c>
      <c r="Y240" s="142" t="str">
        <f t="shared" si="27"/>
        <v/>
      </c>
      <c r="Z240" s="142" t="str">
        <f t="shared" si="23"/>
        <v/>
      </c>
      <c r="AA240" s="104" t="str">
        <f t="shared" si="22"/>
        <v/>
      </c>
    </row>
    <row r="241" spans="22:27" x14ac:dyDescent="0.25">
      <c r="V241" s="142" t="str">
        <f t="shared" si="24"/>
        <v/>
      </c>
      <c r="W241" s="142" t="str">
        <f t="shared" si="25"/>
        <v/>
      </c>
      <c r="X241" s="142" t="str">
        <f t="shared" si="26"/>
        <v/>
      </c>
      <c r="Y241" s="142" t="str">
        <f t="shared" si="27"/>
        <v/>
      </c>
      <c r="Z241" s="142" t="str">
        <f t="shared" si="23"/>
        <v/>
      </c>
      <c r="AA241" s="104" t="str">
        <f t="shared" si="22"/>
        <v/>
      </c>
    </row>
    <row r="242" spans="22:27" x14ac:dyDescent="0.25">
      <c r="V242" s="142" t="str">
        <f t="shared" si="24"/>
        <v/>
      </c>
      <c r="W242" s="142" t="str">
        <f t="shared" si="25"/>
        <v/>
      </c>
      <c r="X242" s="142" t="str">
        <f t="shared" si="26"/>
        <v/>
      </c>
      <c r="Y242" s="142" t="str">
        <f t="shared" si="27"/>
        <v/>
      </c>
      <c r="Z242" s="142" t="str">
        <f t="shared" si="23"/>
        <v/>
      </c>
      <c r="AA242" s="104" t="str">
        <f t="shared" si="22"/>
        <v/>
      </c>
    </row>
    <row r="243" spans="22:27" x14ac:dyDescent="0.25">
      <c r="V243" s="142" t="str">
        <f t="shared" si="24"/>
        <v/>
      </c>
      <c r="W243" s="142" t="str">
        <f t="shared" si="25"/>
        <v/>
      </c>
      <c r="X243" s="142" t="str">
        <f t="shared" si="26"/>
        <v/>
      </c>
      <c r="Y243" s="142" t="str">
        <f t="shared" si="27"/>
        <v/>
      </c>
      <c r="Z243" s="142" t="str">
        <f t="shared" si="23"/>
        <v/>
      </c>
      <c r="AA243" s="104" t="str">
        <f t="shared" si="22"/>
        <v/>
      </c>
    </row>
    <row r="244" spans="22:27" x14ac:dyDescent="0.25">
      <c r="V244" s="142" t="str">
        <f t="shared" si="24"/>
        <v/>
      </c>
      <c r="W244" s="142" t="str">
        <f t="shared" si="25"/>
        <v/>
      </c>
      <c r="X244" s="142" t="str">
        <f t="shared" si="26"/>
        <v/>
      </c>
      <c r="Y244" s="142" t="str">
        <f t="shared" si="27"/>
        <v/>
      </c>
      <c r="Z244" s="142" t="str">
        <f t="shared" si="23"/>
        <v/>
      </c>
      <c r="AA244" s="104" t="str">
        <f t="shared" si="22"/>
        <v/>
      </c>
    </row>
    <row r="245" spans="22:27" x14ac:dyDescent="0.25">
      <c r="V245" s="142" t="str">
        <f t="shared" si="24"/>
        <v/>
      </c>
      <c r="W245" s="142" t="str">
        <f t="shared" si="25"/>
        <v/>
      </c>
      <c r="X245" s="142" t="str">
        <f t="shared" si="26"/>
        <v/>
      </c>
      <c r="Y245" s="142" t="str">
        <f t="shared" si="27"/>
        <v/>
      </c>
      <c r="Z245" s="142" t="str">
        <f t="shared" si="23"/>
        <v/>
      </c>
      <c r="AA245" s="104" t="str">
        <f t="shared" si="22"/>
        <v/>
      </c>
    </row>
    <row r="246" spans="22:27" x14ac:dyDescent="0.25">
      <c r="V246" s="142" t="str">
        <f t="shared" si="24"/>
        <v/>
      </c>
      <c r="W246" s="142" t="str">
        <f t="shared" si="25"/>
        <v/>
      </c>
      <c r="X246" s="142" t="str">
        <f t="shared" si="26"/>
        <v/>
      </c>
      <c r="Y246" s="142" t="str">
        <f t="shared" si="27"/>
        <v/>
      </c>
      <c r="Z246" s="142" t="str">
        <f t="shared" si="23"/>
        <v/>
      </c>
      <c r="AA246" s="104" t="str">
        <f t="shared" si="22"/>
        <v/>
      </c>
    </row>
    <row r="247" spans="22:27" x14ac:dyDescent="0.25">
      <c r="V247" s="142" t="str">
        <f t="shared" si="24"/>
        <v/>
      </c>
      <c r="W247" s="142" t="str">
        <f t="shared" si="25"/>
        <v/>
      </c>
      <c r="X247" s="142" t="str">
        <f t="shared" si="26"/>
        <v/>
      </c>
      <c r="Y247" s="142" t="str">
        <f t="shared" si="27"/>
        <v/>
      </c>
      <c r="Z247" s="142" t="str">
        <f t="shared" si="23"/>
        <v/>
      </c>
      <c r="AA247" s="104" t="str">
        <f t="shared" si="22"/>
        <v/>
      </c>
    </row>
    <row r="248" spans="22:27" x14ac:dyDescent="0.25">
      <c r="V248" s="142" t="str">
        <f t="shared" si="24"/>
        <v/>
      </c>
      <c r="W248" s="142" t="str">
        <f t="shared" si="25"/>
        <v/>
      </c>
      <c r="X248" s="142" t="str">
        <f t="shared" si="26"/>
        <v/>
      </c>
      <c r="Y248" s="142" t="str">
        <f t="shared" si="27"/>
        <v/>
      </c>
      <c r="Z248" s="142" t="str">
        <f t="shared" si="23"/>
        <v/>
      </c>
      <c r="AA248" s="104" t="str">
        <f t="shared" si="22"/>
        <v/>
      </c>
    </row>
    <row r="249" spans="22:27" x14ac:dyDescent="0.25">
      <c r="V249" s="142" t="str">
        <f t="shared" si="24"/>
        <v/>
      </c>
      <c r="W249" s="142" t="str">
        <f t="shared" si="25"/>
        <v/>
      </c>
      <c r="X249" s="142" t="str">
        <f t="shared" si="26"/>
        <v/>
      </c>
      <c r="Y249" s="142" t="str">
        <f t="shared" si="27"/>
        <v/>
      </c>
      <c r="Z249" s="142" t="str">
        <f t="shared" si="23"/>
        <v/>
      </c>
      <c r="AA249" s="104" t="str">
        <f t="shared" si="22"/>
        <v/>
      </c>
    </row>
    <row r="250" spans="22:27" x14ac:dyDescent="0.25">
      <c r="V250" s="142" t="str">
        <f t="shared" si="24"/>
        <v/>
      </c>
      <c r="W250" s="142" t="str">
        <f t="shared" si="25"/>
        <v/>
      </c>
      <c r="X250" s="142" t="str">
        <f t="shared" si="26"/>
        <v/>
      </c>
      <c r="Y250" s="142" t="str">
        <f t="shared" si="27"/>
        <v/>
      </c>
      <c r="Z250" s="142" t="str">
        <f t="shared" si="23"/>
        <v/>
      </c>
      <c r="AA250" s="104" t="str">
        <f t="shared" si="22"/>
        <v/>
      </c>
    </row>
    <row r="251" spans="22:27" x14ac:dyDescent="0.25">
      <c r="V251" s="142" t="str">
        <f t="shared" si="24"/>
        <v/>
      </c>
      <c r="W251" s="142" t="str">
        <f t="shared" si="25"/>
        <v/>
      </c>
      <c r="X251" s="142" t="str">
        <f t="shared" si="26"/>
        <v/>
      </c>
      <c r="Y251" s="142" t="str">
        <f t="shared" si="27"/>
        <v/>
      </c>
      <c r="Z251" s="142" t="str">
        <f t="shared" si="23"/>
        <v/>
      </c>
      <c r="AA251" s="104" t="str">
        <f t="shared" si="22"/>
        <v/>
      </c>
    </row>
    <row r="252" spans="22:27" x14ac:dyDescent="0.25">
      <c r="V252" s="142" t="str">
        <f t="shared" si="24"/>
        <v/>
      </c>
      <c r="W252" s="142" t="str">
        <f t="shared" si="25"/>
        <v/>
      </c>
      <c r="X252" s="142" t="str">
        <f t="shared" si="26"/>
        <v/>
      </c>
      <c r="Y252" s="142" t="str">
        <f t="shared" si="27"/>
        <v/>
      </c>
      <c r="Z252" s="142" t="str">
        <f t="shared" si="23"/>
        <v/>
      </c>
      <c r="AA252" s="104" t="str">
        <f t="shared" si="22"/>
        <v/>
      </c>
    </row>
    <row r="253" spans="22:27" x14ac:dyDescent="0.25">
      <c r="V253" s="142" t="str">
        <f t="shared" si="24"/>
        <v/>
      </c>
      <c r="W253" s="142" t="str">
        <f t="shared" si="25"/>
        <v/>
      </c>
      <c r="X253" s="142" t="str">
        <f t="shared" si="26"/>
        <v/>
      </c>
      <c r="Y253" s="142" t="str">
        <f t="shared" si="27"/>
        <v/>
      </c>
      <c r="Z253" s="142" t="str">
        <f t="shared" si="23"/>
        <v/>
      </c>
      <c r="AA253" s="104" t="str">
        <f t="shared" si="22"/>
        <v/>
      </c>
    </row>
    <row r="254" spans="22:27" x14ac:dyDescent="0.25">
      <c r="V254" s="142" t="str">
        <f t="shared" si="24"/>
        <v/>
      </c>
      <c r="W254" s="142" t="str">
        <f t="shared" si="25"/>
        <v/>
      </c>
      <c r="X254" s="142" t="str">
        <f t="shared" si="26"/>
        <v/>
      </c>
      <c r="Y254" s="142" t="str">
        <f t="shared" si="27"/>
        <v/>
      </c>
      <c r="Z254" s="142" t="str">
        <f t="shared" si="23"/>
        <v/>
      </c>
      <c r="AA254" s="104" t="str">
        <f t="shared" si="22"/>
        <v/>
      </c>
    </row>
    <row r="255" spans="22:27" x14ac:dyDescent="0.25">
      <c r="V255" s="142" t="str">
        <f t="shared" si="24"/>
        <v/>
      </c>
      <c r="W255" s="142" t="str">
        <f t="shared" si="25"/>
        <v/>
      </c>
      <c r="X255" s="142" t="str">
        <f t="shared" si="26"/>
        <v/>
      </c>
      <c r="Y255" s="142" t="str">
        <f t="shared" si="27"/>
        <v/>
      </c>
      <c r="Z255" s="142" t="str">
        <f t="shared" si="23"/>
        <v/>
      </c>
      <c r="AA255" s="104" t="str">
        <f t="shared" si="22"/>
        <v/>
      </c>
    </row>
    <row r="256" spans="22:27" x14ac:dyDescent="0.25">
      <c r="V256" s="142" t="str">
        <f t="shared" si="24"/>
        <v/>
      </c>
      <c r="W256" s="142" t="str">
        <f t="shared" si="25"/>
        <v/>
      </c>
      <c r="X256" s="142" t="str">
        <f t="shared" si="26"/>
        <v/>
      </c>
      <c r="Y256" s="142" t="str">
        <f t="shared" si="27"/>
        <v/>
      </c>
      <c r="Z256" s="142" t="str">
        <f t="shared" si="23"/>
        <v/>
      </c>
      <c r="AA256" s="104" t="str">
        <f t="shared" si="22"/>
        <v/>
      </c>
    </row>
    <row r="257" spans="22:27" x14ac:dyDescent="0.25">
      <c r="V257" s="142" t="str">
        <f t="shared" si="24"/>
        <v/>
      </c>
      <c r="W257" s="142" t="str">
        <f t="shared" si="25"/>
        <v/>
      </c>
      <c r="X257" s="142" t="str">
        <f t="shared" si="26"/>
        <v/>
      </c>
      <c r="Y257" s="142" t="str">
        <f t="shared" si="27"/>
        <v/>
      </c>
      <c r="Z257" s="142" t="str">
        <f t="shared" si="23"/>
        <v/>
      </c>
      <c r="AA257" s="104" t="str">
        <f t="shared" si="22"/>
        <v/>
      </c>
    </row>
    <row r="258" spans="22:27" x14ac:dyDescent="0.25">
      <c r="V258" s="142" t="str">
        <f t="shared" si="24"/>
        <v/>
      </c>
      <c r="W258" s="142" t="str">
        <f t="shared" si="25"/>
        <v/>
      </c>
      <c r="X258" s="142" t="str">
        <f t="shared" si="26"/>
        <v/>
      </c>
      <c r="Y258" s="142" t="str">
        <f t="shared" si="27"/>
        <v/>
      </c>
      <c r="Z258" s="142" t="str">
        <f t="shared" si="23"/>
        <v/>
      </c>
      <c r="AA258" s="104" t="str">
        <f t="shared" si="22"/>
        <v/>
      </c>
    </row>
    <row r="259" spans="22:27" x14ac:dyDescent="0.25">
      <c r="V259" s="142" t="str">
        <f t="shared" si="24"/>
        <v/>
      </c>
      <c r="W259" s="142" t="str">
        <f t="shared" si="25"/>
        <v/>
      </c>
      <c r="X259" s="142" t="str">
        <f t="shared" si="26"/>
        <v/>
      </c>
      <c r="Y259" s="142" t="str">
        <f t="shared" si="27"/>
        <v/>
      </c>
      <c r="Z259" s="142" t="str">
        <f t="shared" si="23"/>
        <v/>
      </c>
      <c r="AA259" s="104" t="str">
        <f t="shared" si="22"/>
        <v/>
      </c>
    </row>
    <row r="260" spans="22:27" x14ac:dyDescent="0.25">
      <c r="V260" s="142" t="str">
        <f t="shared" si="24"/>
        <v/>
      </c>
      <c r="W260" s="142" t="str">
        <f t="shared" si="25"/>
        <v/>
      </c>
      <c r="X260" s="142" t="str">
        <f t="shared" si="26"/>
        <v/>
      </c>
      <c r="Y260" s="142" t="str">
        <f t="shared" si="27"/>
        <v/>
      </c>
      <c r="Z260" s="142" t="str">
        <f t="shared" si="23"/>
        <v/>
      </c>
      <c r="AA260" s="104" t="str">
        <f t="shared" si="22"/>
        <v/>
      </c>
    </row>
    <row r="261" spans="22:27" x14ac:dyDescent="0.25">
      <c r="V261" s="142" t="str">
        <f t="shared" si="24"/>
        <v/>
      </c>
      <c r="W261" s="142" t="str">
        <f t="shared" si="25"/>
        <v/>
      </c>
      <c r="X261" s="142" t="str">
        <f t="shared" si="26"/>
        <v/>
      </c>
      <c r="Y261" s="142" t="str">
        <f t="shared" si="27"/>
        <v/>
      </c>
      <c r="Z261" s="142" t="str">
        <f t="shared" si="23"/>
        <v/>
      </c>
      <c r="AA261" s="104" t="str">
        <f t="shared" si="22"/>
        <v/>
      </c>
    </row>
    <row r="262" spans="22:27" x14ac:dyDescent="0.25">
      <c r="V262" s="142" t="str">
        <f t="shared" si="24"/>
        <v/>
      </c>
      <c r="W262" s="142" t="str">
        <f t="shared" si="25"/>
        <v/>
      </c>
      <c r="X262" s="142" t="str">
        <f t="shared" si="26"/>
        <v/>
      </c>
      <c r="Y262" s="142" t="str">
        <f t="shared" si="27"/>
        <v/>
      </c>
      <c r="Z262" s="142" t="str">
        <f t="shared" si="23"/>
        <v/>
      </c>
      <c r="AA262" s="104" t="str">
        <f t="shared" si="22"/>
        <v/>
      </c>
    </row>
    <row r="263" spans="22:27" x14ac:dyDescent="0.25">
      <c r="V263" s="142" t="str">
        <f t="shared" si="24"/>
        <v/>
      </c>
      <c r="W263" s="142" t="str">
        <f t="shared" si="25"/>
        <v/>
      </c>
      <c r="X263" s="142" t="str">
        <f t="shared" si="26"/>
        <v/>
      </c>
      <c r="Y263" s="142" t="str">
        <f t="shared" si="27"/>
        <v/>
      </c>
      <c r="Z263" s="142" t="str">
        <f t="shared" si="23"/>
        <v/>
      </c>
      <c r="AA263" s="104" t="str">
        <f t="shared" si="22"/>
        <v/>
      </c>
    </row>
    <row r="264" spans="22:27" x14ac:dyDescent="0.25">
      <c r="V264" s="142" t="str">
        <f t="shared" si="24"/>
        <v/>
      </c>
      <c r="W264" s="142" t="str">
        <f t="shared" si="25"/>
        <v/>
      </c>
      <c r="X264" s="142" t="str">
        <f t="shared" si="26"/>
        <v/>
      </c>
      <c r="Y264" s="142" t="str">
        <f t="shared" si="27"/>
        <v/>
      </c>
      <c r="Z264" s="142" t="str">
        <f t="shared" si="23"/>
        <v/>
      </c>
      <c r="AA264" s="104" t="str">
        <f t="shared" ref="AA264:AA327" si="28">IF(B264&lt;&gt;"",IF(COUNT(V264:Y264)&lt;4,termo_cursando,IF(Z264&gt;=meta_aprov,termo_aprovado,IF(Z264&lt;meta_recup,termo_reprovado,IF(T264="",termo_recup,termo_reprovado)))),"")</f>
        <v/>
      </c>
    </row>
    <row r="265" spans="22:27" x14ac:dyDescent="0.25">
      <c r="V265" s="142" t="str">
        <f t="shared" si="24"/>
        <v/>
      </c>
      <c r="W265" s="142" t="str">
        <f t="shared" si="25"/>
        <v/>
      </c>
      <c r="X265" s="142" t="str">
        <f t="shared" si="26"/>
        <v/>
      </c>
      <c r="Y265" s="142" t="str">
        <f t="shared" si="27"/>
        <v/>
      </c>
      <c r="Z265" s="142" t="str">
        <f t="shared" ref="Z265:Z328" si="29">IF(AND(SUM(V265:Y265)&gt;0,B265&lt;&gt;""),IF(T265&lt;&gt;"",IF(recup="SUBST",IF($T265&gt;ROUND(IF(media_final="MÉDIA",AVERAGE(V265:Y265),SUM(V265:Y265)),1),$T265,ROUND(IF(media_final="MÉDIA",AVERAGE(V265:Y265),SUM(V265:Y265)),1)),$T265+ROUND(IF(media_final="MÉDIA",AVERAGE(V265:Y265),SUM(V265:Y265)),1)),ROUND(IF(media_final="MÉDIA",AVERAGE(V265:Y265),SUM(V265:Y265)),1)),"")</f>
        <v/>
      </c>
      <c r="AA265" s="104" t="str">
        <f t="shared" si="28"/>
        <v/>
      </c>
    </row>
    <row r="266" spans="22:27" x14ac:dyDescent="0.25">
      <c r="V266" s="142" t="str">
        <f t="shared" si="24"/>
        <v/>
      </c>
      <c r="W266" s="142" t="str">
        <f t="shared" si="25"/>
        <v/>
      </c>
      <c r="X266" s="142" t="str">
        <f t="shared" si="26"/>
        <v/>
      </c>
      <c r="Y266" s="142" t="str">
        <f t="shared" si="27"/>
        <v/>
      </c>
      <c r="Z266" s="142" t="str">
        <f t="shared" si="29"/>
        <v/>
      </c>
      <c r="AA266" s="104" t="str">
        <f t="shared" si="28"/>
        <v/>
      </c>
    </row>
    <row r="267" spans="22:27" x14ac:dyDescent="0.25">
      <c r="V267" s="142" t="str">
        <f t="shared" si="24"/>
        <v/>
      </c>
      <c r="W267" s="142" t="str">
        <f t="shared" si="25"/>
        <v/>
      </c>
      <c r="X267" s="142" t="str">
        <f t="shared" si="26"/>
        <v/>
      </c>
      <c r="Y267" s="142" t="str">
        <f t="shared" si="27"/>
        <v/>
      </c>
      <c r="Z267" s="142" t="str">
        <f t="shared" si="29"/>
        <v/>
      </c>
      <c r="AA267" s="104" t="str">
        <f t="shared" si="28"/>
        <v/>
      </c>
    </row>
    <row r="268" spans="22:27" x14ac:dyDescent="0.25">
      <c r="V268" s="142" t="str">
        <f t="shared" si="24"/>
        <v/>
      </c>
      <c r="W268" s="142" t="str">
        <f t="shared" si="25"/>
        <v/>
      </c>
      <c r="X268" s="142" t="str">
        <f t="shared" si="26"/>
        <v/>
      </c>
      <c r="Y268" s="142" t="str">
        <f t="shared" si="27"/>
        <v/>
      </c>
      <c r="Z268" s="142" t="str">
        <f t="shared" si="29"/>
        <v/>
      </c>
      <c r="AA268" s="104" t="str">
        <f t="shared" si="28"/>
        <v/>
      </c>
    </row>
    <row r="269" spans="22:27" x14ac:dyDescent="0.25">
      <c r="V269" s="142" t="str">
        <f t="shared" si="24"/>
        <v/>
      </c>
      <c r="W269" s="142" t="str">
        <f t="shared" si="25"/>
        <v/>
      </c>
      <c r="X269" s="142" t="str">
        <f t="shared" si="26"/>
        <v/>
      </c>
      <c r="Y269" s="142" t="str">
        <f t="shared" si="27"/>
        <v/>
      </c>
      <c r="Z269" s="142" t="str">
        <f t="shared" si="29"/>
        <v/>
      </c>
      <c r="AA269" s="104" t="str">
        <f t="shared" si="28"/>
        <v/>
      </c>
    </row>
    <row r="270" spans="22:27" x14ac:dyDescent="0.25">
      <c r="V270" s="142" t="str">
        <f t="shared" si="24"/>
        <v/>
      </c>
      <c r="W270" s="142" t="str">
        <f t="shared" si="25"/>
        <v/>
      </c>
      <c r="X270" s="142" t="str">
        <f t="shared" si="26"/>
        <v/>
      </c>
      <c r="Y270" s="142" t="str">
        <f t="shared" si="27"/>
        <v/>
      </c>
      <c r="Z270" s="142" t="str">
        <f t="shared" si="29"/>
        <v/>
      </c>
      <c r="AA270" s="104" t="str">
        <f t="shared" si="28"/>
        <v/>
      </c>
    </row>
    <row r="271" spans="22:27" x14ac:dyDescent="0.25">
      <c r="V271" s="142" t="str">
        <f t="shared" si="24"/>
        <v/>
      </c>
      <c r="W271" s="142" t="str">
        <f t="shared" si="25"/>
        <v/>
      </c>
      <c r="X271" s="142" t="str">
        <f t="shared" si="26"/>
        <v/>
      </c>
      <c r="Y271" s="142" t="str">
        <f t="shared" si="27"/>
        <v/>
      </c>
      <c r="Z271" s="142" t="str">
        <f t="shared" si="29"/>
        <v/>
      </c>
      <c r="AA271" s="104" t="str">
        <f t="shared" si="28"/>
        <v/>
      </c>
    </row>
    <row r="272" spans="22:27" x14ac:dyDescent="0.25">
      <c r="V272" s="142" t="str">
        <f t="shared" si="24"/>
        <v/>
      </c>
      <c r="W272" s="142" t="str">
        <f t="shared" si="25"/>
        <v/>
      </c>
      <c r="X272" s="142" t="str">
        <f t="shared" si="26"/>
        <v/>
      </c>
      <c r="Y272" s="142" t="str">
        <f t="shared" si="27"/>
        <v/>
      </c>
      <c r="Z272" s="142" t="str">
        <f t="shared" si="29"/>
        <v/>
      </c>
      <c r="AA272" s="104" t="str">
        <f t="shared" si="28"/>
        <v/>
      </c>
    </row>
    <row r="273" spans="22:27" x14ac:dyDescent="0.25">
      <c r="V273" s="142" t="str">
        <f t="shared" si="24"/>
        <v/>
      </c>
      <c r="W273" s="142" t="str">
        <f t="shared" si="25"/>
        <v/>
      </c>
      <c r="X273" s="142" t="str">
        <f t="shared" si="26"/>
        <v/>
      </c>
      <c r="Y273" s="142" t="str">
        <f t="shared" si="27"/>
        <v/>
      </c>
      <c r="Z273" s="142" t="str">
        <f t="shared" si="29"/>
        <v/>
      </c>
      <c r="AA273" s="104" t="str">
        <f t="shared" si="28"/>
        <v/>
      </c>
    </row>
    <row r="274" spans="22:27" x14ac:dyDescent="0.25">
      <c r="V274" s="142" t="str">
        <f t="shared" si="24"/>
        <v/>
      </c>
      <c r="W274" s="142" t="str">
        <f t="shared" si="25"/>
        <v/>
      </c>
      <c r="X274" s="142" t="str">
        <f t="shared" si="26"/>
        <v/>
      </c>
      <c r="Y274" s="142" t="str">
        <f t="shared" si="27"/>
        <v/>
      </c>
      <c r="Z274" s="142" t="str">
        <f t="shared" si="29"/>
        <v/>
      </c>
      <c r="AA274" s="104" t="str">
        <f t="shared" si="28"/>
        <v/>
      </c>
    </row>
    <row r="275" spans="22:27" x14ac:dyDescent="0.25">
      <c r="V275" s="142" t="str">
        <f t="shared" si="24"/>
        <v/>
      </c>
      <c r="W275" s="142" t="str">
        <f t="shared" si="25"/>
        <v/>
      </c>
      <c r="X275" s="142" t="str">
        <f t="shared" si="26"/>
        <v/>
      </c>
      <c r="Y275" s="142" t="str">
        <f t="shared" si="27"/>
        <v/>
      </c>
      <c r="Z275" s="142" t="str">
        <f t="shared" si="29"/>
        <v/>
      </c>
      <c r="AA275" s="104" t="str">
        <f t="shared" si="28"/>
        <v/>
      </c>
    </row>
    <row r="276" spans="22:27" x14ac:dyDescent="0.25">
      <c r="V276" s="142" t="str">
        <f t="shared" si="24"/>
        <v/>
      </c>
      <c r="W276" s="142" t="str">
        <f t="shared" si="25"/>
        <v/>
      </c>
      <c r="X276" s="142" t="str">
        <f t="shared" si="26"/>
        <v/>
      </c>
      <c r="Y276" s="142" t="str">
        <f t="shared" si="27"/>
        <v/>
      </c>
      <c r="Z276" s="142" t="str">
        <f t="shared" si="29"/>
        <v/>
      </c>
      <c r="AA276" s="104" t="str">
        <f t="shared" si="28"/>
        <v/>
      </c>
    </row>
    <row r="277" spans="22:27" x14ac:dyDescent="0.25">
      <c r="V277" s="142" t="str">
        <f t="shared" si="24"/>
        <v/>
      </c>
      <c r="W277" s="142" t="str">
        <f t="shared" si="25"/>
        <v/>
      </c>
      <c r="X277" s="142" t="str">
        <f t="shared" si="26"/>
        <v/>
      </c>
      <c r="Y277" s="142" t="str">
        <f t="shared" si="27"/>
        <v/>
      </c>
      <c r="Z277" s="142" t="str">
        <f t="shared" si="29"/>
        <v/>
      </c>
      <c r="AA277" s="104" t="str">
        <f t="shared" si="28"/>
        <v/>
      </c>
    </row>
    <row r="278" spans="22:27" x14ac:dyDescent="0.25">
      <c r="V278" s="142" t="str">
        <f t="shared" si="24"/>
        <v/>
      </c>
      <c r="W278" s="142" t="str">
        <f t="shared" si="25"/>
        <v/>
      </c>
      <c r="X278" s="142" t="str">
        <f t="shared" si="26"/>
        <v/>
      </c>
      <c r="Y278" s="142" t="str">
        <f t="shared" si="27"/>
        <v/>
      </c>
      <c r="Z278" s="142" t="str">
        <f t="shared" si="29"/>
        <v/>
      </c>
      <c r="AA278" s="104" t="str">
        <f t="shared" si="28"/>
        <v/>
      </c>
    </row>
    <row r="279" spans="22:27" x14ac:dyDescent="0.25">
      <c r="V279" s="142" t="str">
        <f t="shared" si="24"/>
        <v/>
      </c>
      <c r="W279" s="142" t="str">
        <f t="shared" si="25"/>
        <v/>
      </c>
      <c r="X279" s="142" t="str">
        <f t="shared" si="26"/>
        <v/>
      </c>
      <c r="Y279" s="142" t="str">
        <f t="shared" si="27"/>
        <v/>
      </c>
      <c r="Z279" s="142" t="str">
        <f t="shared" si="29"/>
        <v/>
      </c>
      <c r="AA279" s="104" t="str">
        <f t="shared" si="28"/>
        <v/>
      </c>
    </row>
    <row r="280" spans="22:27" x14ac:dyDescent="0.25">
      <c r="V280" s="142" t="str">
        <f t="shared" ref="V280:V343" si="30">IF(AND(SUM(D280:G280)&gt;0,B280&lt;&gt;""),ROUND(IF(media_bi="MÉDIA",AVERAGE(D280:G280),SUM(D280:G280)),1),"")</f>
        <v/>
      </c>
      <c r="W280" s="142" t="str">
        <f t="shared" ref="W280:W343" si="31">IF(AND(SUM(H280:K280)&gt;0,B280&lt;&gt;""),ROUND(IF(media_bi="MÉDIA",AVERAGE(H280:K280),SUM(H280:K280)),1),"")</f>
        <v/>
      </c>
      <c r="X280" s="142" t="str">
        <f t="shared" ref="X280:X343" si="32">IF(AND(SUM(L280:O280)&gt;0,B280&lt;&gt;""),ROUND(IF(media_bi="MÉDIA",AVERAGE(L280:O280),SUM(L280:O280)),1),"")</f>
        <v/>
      </c>
      <c r="Y280" s="142" t="str">
        <f t="shared" ref="Y280:Y343" si="33">IF(AND(SUM(P280:S280)&gt;0,B280&lt;&gt;""),ROUND(IF(media_bi="MÉDIA",AVERAGE(P280:S280),SUM(P280:S280)),1),"")</f>
        <v/>
      </c>
      <c r="Z280" s="142" t="str">
        <f t="shared" si="29"/>
        <v/>
      </c>
      <c r="AA280" s="104" t="str">
        <f t="shared" si="28"/>
        <v/>
      </c>
    </row>
    <row r="281" spans="22:27" x14ac:dyDescent="0.25">
      <c r="V281" s="142" t="str">
        <f t="shared" si="30"/>
        <v/>
      </c>
      <c r="W281" s="142" t="str">
        <f t="shared" si="31"/>
        <v/>
      </c>
      <c r="X281" s="142" t="str">
        <f t="shared" si="32"/>
        <v/>
      </c>
      <c r="Y281" s="142" t="str">
        <f t="shared" si="33"/>
        <v/>
      </c>
      <c r="Z281" s="142" t="str">
        <f t="shared" si="29"/>
        <v/>
      </c>
      <c r="AA281" s="104" t="str">
        <f t="shared" si="28"/>
        <v/>
      </c>
    </row>
    <row r="282" spans="22:27" x14ac:dyDescent="0.25">
      <c r="V282" s="142" t="str">
        <f t="shared" si="30"/>
        <v/>
      </c>
      <c r="W282" s="142" t="str">
        <f t="shared" si="31"/>
        <v/>
      </c>
      <c r="X282" s="142" t="str">
        <f t="shared" si="32"/>
        <v/>
      </c>
      <c r="Y282" s="142" t="str">
        <f t="shared" si="33"/>
        <v/>
      </c>
      <c r="Z282" s="142" t="str">
        <f t="shared" si="29"/>
        <v/>
      </c>
      <c r="AA282" s="104" t="str">
        <f t="shared" si="28"/>
        <v/>
      </c>
    </row>
    <row r="283" spans="22:27" x14ac:dyDescent="0.25">
      <c r="V283" s="142" t="str">
        <f t="shared" si="30"/>
        <v/>
      </c>
      <c r="W283" s="142" t="str">
        <f t="shared" si="31"/>
        <v/>
      </c>
      <c r="X283" s="142" t="str">
        <f t="shared" si="32"/>
        <v/>
      </c>
      <c r="Y283" s="142" t="str">
        <f t="shared" si="33"/>
        <v/>
      </c>
      <c r="Z283" s="142" t="str">
        <f t="shared" si="29"/>
        <v/>
      </c>
      <c r="AA283" s="104" t="str">
        <f t="shared" si="28"/>
        <v/>
      </c>
    </row>
    <row r="284" spans="22:27" x14ac:dyDescent="0.25">
      <c r="V284" s="142" t="str">
        <f t="shared" si="30"/>
        <v/>
      </c>
      <c r="W284" s="142" t="str">
        <f t="shared" si="31"/>
        <v/>
      </c>
      <c r="X284" s="142" t="str">
        <f t="shared" si="32"/>
        <v/>
      </c>
      <c r="Y284" s="142" t="str">
        <f t="shared" si="33"/>
        <v/>
      </c>
      <c r="Z284" s="142" t="str">
        <f t="shared" si="29"/>
        <v/>
      </c>
      <c r="AA284" s="104" t="str">
        <f t="shared" si="28"/>
        <v/>
      </c>
    </row>
    <row r="285" spans="22:27" x14ac:dyDescent="0.25">
      <c r="V285" s="142" t="str">
        <f t="shared" si="30"/>
        <v/>
      </c>
      <c r="W285" s="142" t="str">
        <f t="shared" si="31"/>
        <v/>
      </c>
      <c r="X285" s="142" t="str">
        <f t="shared" si="32"/>
        <v/>
      </c>
      <c r="Y285" s="142" t="str">
        <f t="shared" si="33"/>
        <v/>
      </c>
      <c r="Z285" s="142" t="str">
        <f t="shared" si="29"/>
        <v/>
      </c>
      <c r="AA285" s="104" t="str">
        <f t="shared" si="28"/>
        <v/>
      </c>
    </row>
    <row r="286" spans="22:27" x14ac:dyDescent="0.25">
      <c r="V286" s="142" t="str">
        <f t="shared" si="30"/>
        <v/>
      </c>
      <c r="W286" s="142" t="str">
        <f t="shared" si="31"/>
        <v/>
      </c>
      <c r="X286" s="142" t="str">
        <f t="shared" si="32"/>
        <v/>
      </c>
      <c r="Y286" s="142" t="str">
        <f t="shared" si="33"/>
        <v/>
      </c>
      <c r="Z286" s="142" t="str">
        <f t="shared" si="29"/>
        <v/>
      </c>
      <c r="AA286" s="104" t="str">
        <f t="shared" si="28"/>
        <v/>
      </c>
    </row>
    <row r="287" spans="22:27" x14ac:dyDescent="0.25">
      <c r="V287" s="142" t="str">
        <f t="shared" si="30"/>
        <v/>
      </c>
      <c r="W287" s="142" t="str">
        <f t="shared" si="31"/>
        <v/>
      </c>
      <c r="X287" s="142" t="str">
        <f t="shared" si="32"/>
        <v/>
      </c>
      <c r="Y287" s="142" t="str">
        <f t="shared" si="33"/>
        <v/>
      </c>
      <c r="Z287" s="142" t="str">
        <f t="shared" si="29"/>
        <v/>
      </c>
      <c r="AA287" s="104" t="str">
        <f t="shared" si="28"/>
        <v/>
      </c>
    </row>
    <row r="288" spans="22:27" x14ac:dyDescent="0.25">
      <c r="V288" s="142" t="str">
        <f t="shared" si="30"/>
        <v/>
      </c>
      <c r="W288" s="142" t="str">
        <f t="shared" si="31"/>
        <v/>
      </c>
      <c r="X288" s="142" t="str">
        <f t="shared" si="32"/>
        <v/>
      </c>
      <c r="Y288" s="142" t="str">
        <f t="shared" si="33"/>
        <v/>
      </c>
      <c r="Z288" s="142" t="str">
        <f t="shared" si="29"/>
        <v/>
      </c>
      <c r="AA288" s="104" t="str">
        <f t="shared" si="28"/>
        <v/>
      </c>
    </row>
    <row r="289" spans="22:27" x14ac:dyDescent="0.25">
      <c r="V289" s="142" t="str">
        <f t="shared" si="30"/>
        <v/>
      </c>
      <c r="W289" s="142" t="str">
        <f t="shared" si="31"/>
        <v/>
      </c>
      <c r="X289" s="142" t="str">
        <f t="shared" si="32"/>
        <v/>
      </c>
      <c r="Y289" s="142" t="str">
        <f t="shared" si="33"/>
        <v/>
      </c>
      <c r="Z289" s="142" t="str">
        <f t="shared" si="29"/>
        <v/>
      </c>
      <c r="AA289" s="104" t="str">
        <f t="shared" si="28"/>
        <v/>
      </c>
    </row>
    <row r="290" spans="22:27" x14ac:dyDescent="0.25">
      <c r="V290" s="142" t="str">
        <f t="shared" si="30"/>
        <v/>
      </c>
      <c r="W290" s="142" t="str">
        <f t="shared" si="31"/>
        <v/>
      </c>
      <c r="X290" s="142" t="str">
        <f t="shared" si="32"/>
        <v/>
      </c>
      <c r="Y290" s="142" t="str">
        <f t="shared" si="33"/>
        <v/>
      </c>
      <c r="Z290" s="142" t="str">
        <f t="shared" si="29"/>
        <v/>
      </c>
      <c r="AA290" s="104" t="str">
        <f t="shared" si="28"/>
        <v/>
      </c>
    </row>
    <row r="291" spans="22:27" x14ac:dyDescent="0.25">
      <c r="V291" s="142" t="str">
        <f t="shared" si="30"/>
        <v/>
      </c>
      <c r="W291" s="142" t="str">
        <f t="shared" si="31"/>
        <v/>
      </c>
      <c r="X291" s="142" t="str">
        <f t="shared" si="32"/>
        <v/>
      </c>
      <c r="Y291" s="142" t="str">
        <f t="shared" si="33"/>
        <v/>
      </c>
      <c r="Z291" s="142" t="str">
        <f t="shared" si="29"/>
        <v/>
      </c>
      <c r="AA291" s="104" t="str">
        <f t="shared" si="28"/>
        <v/>
      </c>
    </row>
    <row r="292" spans="22:27" x14ac:dyDescent="0.25">
      <c r="V292" s="142" t="str">
        <f t="shared" si="30"/>
        <v/>
      </c>
      <c r="W292" s="142" t="str">
        <f t="shared" si="31"/>
        <v/>
      </c>
      <c r="X292" s="142" t="str">
        <f t="shared" si="32"/>
        <v/>
      </c>
      <c r="Y292" s="142" t="str">
        <f t="shared" si="33"/>
        <v/>
      </c>
      <c r="Z292" s="142" t="str">
        <f t="shared" si="29"/>
        <v/>
      </c>
      <c r="AA292" s="104" t="str">
        <f t="shared" si="28"/>
        <v/>
      </c>
    </row>
    <row r="293" spans="22:27" x14ac:dyDescent="0.25">
      <c r="V293" s="142" t="str">
        <f t="shared" si="30"/>
        <v/>
      </c>
      <c r="W293" s="142" t="str">
        <f t="shared" si="31"/>
        <v/>
      </c>
      <c r="X293" s="142" t="str">
        <f t="shared" si="32"/>
        <v/>
      </c>
      <c r="Y293" s="142" t="str">
        <f t="shared" si="33"/>
        <v/>
      </c>
      <c r="Z293" s="142" t="str">
        <f t="shared" si="29"/>
        <v/>
      </c>
      <c r="AA293" s="104" t="str">
        <f t="shared" si="28"/>
        <v/>
      </c>
    </row>
    <row r="294" spans="22:27" x14ac:dyDescent="0.25">
      <c r="V294" s="142" t="str">
        <f t="shared" si="30"/>
        <v/>
      </c>
      <c r="W294" s="142" t="str">
        <f t="shared" si="31"/>
        <v/>
      </c>
      <c r="X294" s="142" t="str">
        <f t="shared" si="32"/>
        <v/>
      </c>
      <c r="Y294" s="142" t="str">
        <f t="shared" si="33"/>
        <v/>
      </c>
      <c r="Z294" s="142" t="str">
        <f t="shared" si="29"/>
        <v/>
      </c>
      <c r="AA294" s="104" t="str">
        <f t="shared" si="28"/>
        <v/>
      </c>
    </row>
    <row r="295" spans="22:27" x14ac:dyDescent="0.25">
      <c r="V295" s="142" t="str">
        <f t="shared" si="30"/>
        <v/>
      </c>
      <c r="W295" s="142" t="str">
        <f t="shared" si="31"/>
        <v/>
      </c>
      <c r="X295" s="142" t="str">
        <f t="shared" si="32"/>
        <v/>
      </c>
      <c r="Y295" s="142" t="str">
        <f t="shared" si="33"/>
        <v/>
      </c>
      <c r="Z295" s="142" t="str">
        <f t="shared" si="29"/>
        <v/>
      </c>
      <c r="AA295" s="104" t="str">
        <f t="shared" si="28"/>
        <v/>
      </c>
    </row>
    <row r="296" spans="22:27" x14ac:dyDescent="0.25">
      <c r="V296" s="142" t="str">
        <f t="shared" si="30"/>
        <v/>
      </c>
      <c r="W296" s="142" t="str">
        <f t="shared" si="31"/>
        <v/>
      </c>
      <c r="X296" s="142" t="str">
        <f t="shared" si="32"/>
        <v/>
      </c>
      <c r="Y296" s="142" t="str">
        <f t="shared" si="33"/>
        <v/>
      </c>
      <c r="Z296" s="142" t="str">
        <f t="shared" si="29"/>
        <v/>
      </c>
      <c r="AA296" s="104" t="str">
        <f t="shared" si="28"/>
        <v/>
      </c>
    </row>
    <row r="297" spans="22:27" x14ac:dyDescent="0.25">
      <c r="V297" s="142" t="str">
        <f t="shared" si="30"/>
        <v/>
      </c>
      <c r="W297" s="142" t="str">
        <f t="shared" si="31"/>
        <v/>
      </c>
      <c r="X297" s="142" t="str">
        <f t="shared" si="32"/>
        <v/>
      </c>
      <c r="Y297" s="142" t="str">
        <f t="shared" si="33"/>
        <v/>
      </c>
      <c r="Z297" s="142" t="str">
        <f t="shared" si="29"/>
        <v/>
      </c>
      <c r="AA297" s="104" t="str">
        <f t="shared" si="28"/>
        <v/>
      </c>
    </row>
    <row r="298" spans="22:27" x14ac:dyDescent="0.25">
      <c r="V298" s="142" t="str">
        <f t="shared" si="30"/>
        <v/>
      </c>
      <c r="W298" s="142" t="str">
        <f t="shared" si="31"/>
        <v/>
      </c>
      <c r="X298" s="142" t="str">
        <f t="shared" si="32"/>
        <v/>
      </c>
      <c r="Y298" s="142" t="str">
        <f t="shared" si="33"/>
        <v/>
      </c>
      <c r="Z298" s="142" t="str">
        <f t="shared" si="29"/>
        <v/>
      </c>
      <c r="AA298" s="104" t="str">
        <f t="shared" si="28"/>
        <v/>
      </c>
    </row>
    <row r="299" spans="22:27" x14ac:dyDescent="0.25">
      <c r="V299" s="142" t="str">
        <f t="shared" si="30"/>
        <v/>
      </c>
      <c r="W299" s="142" t="str">
        <f t="shared" si="31"/>
        <v/>
      </c>
      <c r="X299" s="142" t="str">
        <f t="shared" si="32"/>
        <v/>
      </c>
      <c r="Y299" s="142" t="str">
        <f t="shared" si="33"/>
        <v/>
      </c>
      <c r="Z299" s="142" t="str">
        <f t="shared" si="29"/>
        <v/>
      </c>
      <c r="AA299" s="104" t="str">
        <f t="shared" si="28"/>
        <v/>
      </c>
    </row>
    <row r="300" spans="22:27" x14ac:dyDescent="0.25">
      <c r="V300" s="142" t="str">
        <f t="shared" si="30"/>
        <v/>
      </c>
      <c r="W300" s="142" t="str">
        <f t="shared" si="31"/>
        <v/>
      </c>
      <c r="X300" s="142" t="str">
        <f t="shared" si="32"/>
        <v/>
      </c>
      <c r="Y300" s="142" t="str">
        <f t="shared" si="33"/>
        <v/>
      </c>
      <c r="Z300" s="142" t="str">
        <f t="shared" si="29"/>
        <v/>
      </c>
      <c r="AA300" s="104" t="str">
        <f t="shared" si="28"/>
        <v/>
      </c>
    </row>
    <row r="301" spans="22:27" x14ac:dyDescent="0.25">
      <c r="V301" s="142" t="str">
        <f t="shared" si="30"/>
        <v/>
      </c>
      <c r="W301" s="142" t="str">
        <f t="shared" si="31"/>
        <v/>
      </c>
      <c r="X301" s="142" t="str">
        <f t="shared" si="32"/>
        <v/>
      </c>
      <c r="Y301" s="142" t="str">
        <f t="shared" si="33"/>
        <v/>
      </c>
      <c r="Z301" s="142" t="str">
        <f t="shared" si="29"/>
        <v/>
      </c>
      <c r="AA301" s="104" t="str">
        <f t="shared" si="28"/>
        <v/>
      </c>
    </row>
    <row r="302" spans="22:27" x14ac:dyDescent="0.25">
      <c r="V302" s="142" t="str">
        <f t="shared" si="30"/>
        <v/>
      </c>
      <c r="W302" s="142" t="str">
        <f t="shared" si="31"/>
        <v/>
      </c>
      <c r="X302" s="142" t="str">
        <f t="shared" si="32"/>
        <v/>
      </c>
      <c r="Y302" s="142" t="str">
        <f t="shared" si="33"/>
        <v/>
      </c>
      <c r="Z302" s="142" t="str">
        <f t="shared" si="29"/>
        <v/>
      </c>
      <c r="AA302" s="104" t="str">
        <f t="shared" si="28"/>
        <v/>
      </c>
    </row>
    <row r="303" spans="22:27" x14ac:dyDescent="0.25">
      <c r="V303" s="142" t="str">
        <f t="shared" si="30"/>
        <v/>
      </c>
      <c r="W303" s="142" t="str">
        <f t="shared" si="31"/>
        <v/>
      </c>
      <c r="X303" s="142" t="str">
        <f t="shared" si="32"/>
        <v/>
      </c>
      <c r="Y303" s="142" t="str">
        <f t="shared" si="33"/>
        <v/>
      </c>
      <c r="Z303" s="142" t="str">
        <f t="shared" si="29"/>
        <v/>
      </c>
      <c r="AA303" s="104" t="str">
        <f t="shared" si="28"/>
        <v/>
      </c>
    </row>
    <row r="304" spans="22:27" x14ac:dyDescent="0.25">
      <c r="V304" s="142" t="str">
        <f t="shared" si="30"/>
        <v/>
      </c>
      <c r="W304" s="142" t="str">
        <f t="shared" si="31"/>
        <v/>
      </c>
      <c r="X304" s="142" t="str">
        <f t="shared" si="32"/>
        <v/>
      </c>
      <c r="Y304" s="142" t="str">
        <f t="shared" si="33"/>
        <v/>
      </c>
      <c r="Z304" s="142" t="str">
        <f t="shared" si="29"/>
        <v/>
      </c>
      <c r="AA304" s="104" t="str">
        <f t="shared" si="28"/>
        <v/>
      </c>
    </row>
    <row r="305" spans="22:27" x14ac:dyDescent="0.25">
      <c r="V305" s="142" t="str">
        <f t="shared" si="30"/>
        <v/>
      </c>
      <c r="W305" s="142" t="str">
        <f t="shared" si="31"/>
        <v/>
      </c>
      <c r="X305" s="142" t="str">
        <f t="shared" si="32"/>
        <v/>
      </c>
      <c r="Y305" s="142" t="str">
        <f t="shared" si="33"/>
        <v/>
      </c>
      <c r="Z305" s="142" t="str">
        <f t="shared" si="29"/>
        <v/>
      </c>
      <c r="AA305" s="104" t="str">
        <f t="shared" si="28"/>
        <v/>
      </c>
    </row>
    <row r="306" spans="22:27" x14ac:dyDescent="0.25">
      <c r="V306" s="142" t="str">
        <f t="shared" si="30"/>
        <v/>
      </c>
      <c r="W306" s="142" t="str">
        <f t="shared" si="31"/>
        <v/>
      </c>
      <c r="X306" s="142" t="str">
        <f t="shared" si="32"/>
        <v/>
      </c>
      <c r="Y306" s="142" t="str">
        <f t="shared" si="33"/>
        <v/>
      </c>
      <c r="Z306" s="142" t="str">
        <f t="shared" si="29"/>
        <v/>
      </c>
      <c r="AA306" s="104" t="str">
        <f t="shared" si="28"/>
        <v/>
      </c>
    </row>
    <row r="307" spans="22:27" x14ac:dyDescent="0.25">
      <c r="V307" s="142" t="str">
        <f t="shared" si="30"/>
        <v/>
      </c>
      <c r="W307" s="142" t="str">
        <f t="shared" si="31"/>
        <v/>
      </c>
      <c r="X307" s="142" t="str">
        <f t="shared" si="32"/>
        <v/>
      </c>
      <c r="Y307" s="142" t="str">
        <f t="shared" si="33"/>
        <v/>
      </c>
      <c r="Z307" s="142" t="str">
        <f t="shared" si="29"/>
        <v/>
      </c>
      <c r="AA307" s="104" t="str">
        <f t="shared" si="28"/>
        <v/>
      </c>
    </row>
    <row r="308" spans="22:27" x14ac:dyDescent="0.25">
      <c r="V308" s="142" t="str">
        <f t="shared" si="30"/>
        <v/>
      </c>
      <c r="W308" s="142" t="str">
        <f t="shared" si="31"/>
        <v/>
      </c>
      <c r="X308" s="142" t="str">
        <f t="shared" si="32"/>
        <v/>
      </c>
      <c r="Y308" s="142" t="str">
        <f t="shared" si="33"/>
        <v/>
      </c>
      <c r="Z308" s="142" t="str">
        <f t="shared" si="29"/>
        <v/>
      </c>
      <c r="AA308" s="104" t="str">
        <f t="shared" si="28"/>
        <v/>
      </c>
    </row>
    <row r="309" spans="22:27" x14ac:dyDescent="0.25">
      <c r="V309" s="142" t="str">
        <f t="shared" si="30"/>
        <v/>
      </c>
      <c r="W309" s="142" t="str">
        <f t="shared" si="31"/>
        <v/>
      </c>
      <c r="X309" s="142" t="str">
        <f t="shared" si="32"/>
        <v/>
      </c>
      <c r="Y309" s="142" t="str">
        <f t="shared" si="33"/>
        <v/>
      </c>
      <c r="Z309" s="142" t="str">
        <f t="shared" si="29"/>
        <v/>
      </c>
      <c r="AA309" s="104" t="str">
        <f t="shared" si="28"/>
        <v/>
      </c>
    </row>
    <row r="310" spans="22:27" x14ac:dyDescent="0.25">
      <c r="V310" s="142" t="str">
        <f t="shared" si="30"/>
        <v/>
      </c>
      <c r="W310" s="142" t="str">
        <f t="shared" si="31"/>
        <v/>
      </c>
      <c r="X310" s="142" t="str">
        <f t="shared" si="32"/>
        <v/>
      </c>
      <c r="Y310" s="142" t="str">
        <f t="shared" si="33"/>
        <v/>
      </c>
      <c r="Z310" s="142" t="str">
        <f t="shared" si="29"/>
        <v/>
      </c>
      <c r="AA310" s="104" t="str">
        <f t="shared" si="28"/>
        <v/>
      </c>
    </row>
    <row r="311" spans="22:27" x14ac:dyDescent="0.25">
      <c r="V311" s="142" t="str">
        <f t="shared" si="30"/>
        <v/>
      </c>
      <c r="W311" s="142" t="str">
        <f t="shared" si="31"/>
        <v/>
      </c>
      <c r="X311" s="142" t="str">
        <f t="shared" si="32"/>
        <v/>
      </c>
      <c r="Y311" s="142" t="str">
        <f t="shared" si="33"/>
        <v/>
      </c>
      <c r="Z311" s="142" t="str">
        <f t="shared" si="29"/>
        <v/>
      </c>
      <c r="AA311" s="104" t="str">
        <f t="shared" si="28"/>
        <v/>
      </c>
    </row>
    <row r="312" spans="22:27" x14ac:dyDescent="0.25">
      <c r="V312" s="142" t="str">
        <f t="shared" si="30"/>
        <v/>
      </c>
      <c r="W312" s="142" t="str">
        <f t="shared" si="31"/>
        <v/>
      </c>
      <c r="X312" s="142" t="str">
        <f t="shared" si="32"/>
        <v/>
      </c>
      <c r="Y312" s="142" t="str">
        <f t="shared" si="33"/>
        <v/>
      </c>
      <c r="Z312" s="142" t="str">
        <f t="shared" si="29"/>
        <v/>
      </c>
      <c r="AA312" s="104" t="str">
        <f t="shared" si="28"/>
        <v/>
      </c>
    </row>
    <row r="313" spans="22:27" x14ac:dyDescent="0.25">
      <c r="V313" s="142" t="str">
        <f t="shared" si="30"/>
        <v/>
      </c>
      <c r="W313" s="142" t="str">
        <f t="shared" si="31"/>
        <v/>
      </c>
      <c r="X313" s="142" t="str">
        <f t="shared" si="32"/>
        <v/>
      </c>
      <c r="Y313" s="142" t="str">
        <f t="shared" si="33"/>
        <v/>
      </c>
      <c r="Z313" s="142" t="str">
        <f t="shared" si="29"/>
        <v/>
      </c>
      <c r="AA313" s="104" t="str">
        <f t="shared" si="28"/>
        <v/>
      </c>
    </row>
    <row r="314" spans="22:27" x14ac:dyDescent="0.25">
      <c r="V314" s="142" t="str">
        <f t="shared" si="30"/>
        <v/>
      </c>
      <c r="W314" s="142" t="str">
        <f t="shared" si="31"/>
        <v/>
      </c>
      <c r="X314" s="142" t="str">
        <f t="shared" si="32"/>
        <v/>
      </c>
      <c r="Y314" s="142" t="str">
        <f t="shared" si="33"/>
        <v/>
      </c>
      <c r="Z314" s="142" t="str">
        <f t="shared" si="29"/>
        <v/>
      </c>
      <c r="AA314" s="104" t="str">
        <f t="shared" si="28"/>
        <v/>
      </c>
    </row>
    <row r="315" spans="22:27" x14ac:dyDescent="0.25">
      <c r="V315" s="142" t="str">
        <f t="shared" si="30"/>
        <v/>
      </c>
      <c r="W315" s="142" t="str">
        <f t="shared" si="31"/>
        <v/>
      </c>
      <c r="X315" s="142" t="str">
        <f t="shared" si="32"/>
        <v/>
      </c>
      <c r="Y315" s="142" t="str">
        <f t="shared" si="33"/>
        <v/>
      </c>
      <c r="Z315" s="142" t="str">
        <f t="shared" si="29"/>
        <v/>
      </c>
      <c r="AA315" s="104" t="str">
        <f t="shared" si="28"/>
        <v/>
      </c>
    </row>
    <row r="316" spans="22:27" x14ac:dyDescent="0.25">
      <c r="V316" s="142" t="str">
        <f t="shared" si="30"/>
        <v/>
      </c>
      <c r="W316" s="142" t="str">
        <f t="shared" si="31"/>
        <v/>
      </c>
      <c r="X316" s="142" t="str">
        <f t="shared" si="32"/>
        <v/>
      </c>
      <c r="Y316" s="142" t="str">
        <f t="shared" si="33"/>
        <v/>
      </c>
      <c r="Z316" s="142" t="str">
        <f t="shared" si="29"/>
        <v/>
      </c>
      <c r="AA316" s="104" t="str">
        <f t="shared" si="28"/>
        <v/>
      </c>
    </row>
    <row r="317" spans="22:27" x14ac:dyDescent="0.25">
      <c r="V317" s="142" t="str">
        <f t="shared" si="30"/>
        <v/>
      </c>
      <c r="W317" s="142" t="str">
        <f t="shared" si="31"/>
        <v/>
      </c>
      <c r="X317" s="142" t="str">
        <f t="shared" si="32"/>
        <v/>
      </c>
      <c r="Y317" s="142" t="str">
        <f t="shared" si="33"/>
        <v/>
      </c>
      <c r="Z317" s="142" t="str">
        <f t="shared" si="29"/>
        <v/>
      </c>
      <c r="AA317" s="104" t="str">
        <f t="shared" si="28"/>
        <v/>
      </c>
    </row>
    <row r="318" spans="22:27" x14ac:dyDescent="0.25">
      <c r="V318" s="142" t="str">
        <f t="shared" si="30"/>
        <v/>
      </c>
      <c r="W318" s="142" t="str">
        <f t="shared" si="31"/>
        <v/>
      </c>
      <c r="X318" s="142" t="str">
        <f t="shared" si="32"/>
        <v/>
      </c>
      <c r="Y318" s="142" t="str">
        <f t="shared" si="33"/>
        <v/>
      </c>
      <c r="Z318" s="142" t="str">
        <f t="shared" si="29"/>
        <v/>
      </c>
      <c r="AA318" s="104" t="str">
        <f t="shared" si="28"/>
        <v/>
      </c>
    </row>
    <row r="319" spans="22:27" x14ac:dyDescent="0.25">
      <c r="V319" s="142" t="str">
        <f t="shared" si="30"/>
        <v/>
      </c>
      <c r="W319" s="142" t="str">
        <f t="shared" si="31"/>
        <v/>
      </c>
      <c r="X319" s="142" t="str">
        <f t="shared" si="32"/>
        <v/>
      </c>
      <c r="Y319" s="142" t="str">
        <f t="shared" si="33"/>
        <v/>
      </c>
      <c r="Z319" s="142" t="str">
        <f t="shared" si="29"/>
        <v/>
      </c>
      <c r="AA319" s="104" t="str">
        <f t="shared" si="28"/>
        <v/>
      </c>
    </row>
    <row r="320" spans="22:27" x14ac:dyDescent="0.25">
      <c r="V320" s="142" t="str">
        <f t="shared" si="30"/>
        <v/>
      </c>
      <c r="W320" s="142" t="str">
        <f t="shared" si="31"/>
        <v/>
      </c>
      <c r="X320" s="142" t="str">
        <f t="shared" si="32"/>
        <v/>
      </c>
      <c r="Y320" s="142" t="str">
        <f t="shared" si="33"/>
        <v/>
      </c>
      <c r="Z320" s="142" t="str">
        <f t="shared" si="29"/>
        <v/>
      </c>
      <c r="AA320" s="104" t="str">
        <f t="shared" si="28"/>
        <v/>
      </c>
    </row>
    <row r="321" spans="22:27" x14ac:dyDescent="0.25">
      <c r="V321" s="142" t="str">
        <f t="shared" si="30"/>
        <v/>
      </c>
      <c r="W321" s="142" t="str">
        <f t="shared" si="31"/>
        <v/>
      </c>
      <c r="X321" s="142" t="str">
        <f t="shared" si="32"/>
        <v/>
      </c>
      <c r="Y321" s="142" t="str">
        <f t="shared" si="33"/>
        <v/>
      </c>
      <c r="Z321" s="142" t="str">
        <f t="shared" si="29"/>
        <v/>
      </c>
      <c r="AA321" s="104" t="str">
        <f t="shared" si="28"/>
        <v/>
      </c>
    </row>
    <row r="322" spans="22:27" x14ac:dyDescent="0.25">
      <c r="V322" s="142" t="str">
        <f t="shared" si="30"/>
        <v/>
      </c>
      <c r="W322" s="142" t="str">
        <f t="shared" si="31"/>
        <v/>
      </c>
      <c r="X322" s="142" t="str">
        <f t="shared" si="32"/>
        <v/>
      </c>
      <c r="Y322" s="142" t="str">
        <f t="shared" si="33"/>
        <v/>
      </c>
      <c r="Z322" s="142" t="str">
        <f t="shared" si="29"/>
        <v/>
      </c>
      <c r="AA322" s="104" t="str">
        <f t="shared" si="28"/>
        <v/>
      </c>
    </row>
    <row r="323" spans="22:27" x14ac:dyDescent="0.25">
      <c r="V323" s="142" t="str">
        <f t="shared" si="30"/>
        <v/>
      </c>
      <c r="W323" s="142" t="str">
        <f t="shared" si="31"/>
        <v/>
      </c>
      <c r="X323" s="142" t="str">
        <f t="shared" si="32"/>
        <v/>
      </c>
      <c r="Y323" s="142" t="str">
        <f t="shared" si="33"/>
        <v/>
      </c>
      <c r="Z323" s="142" t="str">
        <f t="shared" si="29"/>
        <v/>
      </c>
      <c r="AA323" s="104" t="str">
        <f t="shared" si="28"/>
        <v/>
      </c>
    </row>
    <row r="324" spans="22:27" x14ac:dyDescent="0.25">
      <c r="V324" s="142" t="str">
        <f t="shared" si="30"/>
        <v/>
      </c>
      <c r="W324" s="142" t="str">
        <f t="shared" si="31"/>
        <v/>
      </c>
      <c r="X324" s="142" t="str">
        <f t="shared" si="32"/>
        <v/>
      </c>
      <c r="Y324" s="142" t="str">
        <f t="shared" si="33"/>
        <v/>
      </c>
      <c r="Z324" s="142" t="str">
        <f t="shared" si="29"/>
        <v/>
      </c>
      <c r="AA324" s="104" t="str">
        <f t="shared" si="28"/>
        <v/>
      </c>
    </row>
    <row r="325" spans="22:27" x14ac:dyDescent="0.25">
      <c r="V325" s="142" t="str">
        <f t="shared" si="30"/>
        <v/>
      </c>
      <c r="W325" s="142" t="str">
        <f t="shared" si="31"/>
        <v/>
      </c>
      <c r="X325" s="142" t="str">
        <f t="shared" si="32"/>
        <v/>
      </c>
      <c r="Y325" s="142" t="str">
        <f t="shared" si="33"/>
        <v/>
      </c>
      <c r="Z325" s="142" t="str">
        <f t="shared" si="29"/>
        <v/>
      </c>
      <c r="AA325" s="104" t="str">
        <f t="shared" si="28"/>
        <v/>
      </c>
    </row>
    <row r="326" spans="22:27" x14ac:dyDescent="0.25">
      <c r="V326" s="142" t="str">
        <f t="shared" si="30"/>
        <v/>
      </c>
      <c r="W326" s="142" t="str">
        <f t="shared" si="31"/>
        <v/>
      </c>
      <c r="X326" s="142" t="str">
        <f t="shared" si="32"/>
        <v/>
      </c>
      <c r="Y326" s="142" t="str">
        <f t="shared" si="33"/>
        <v/>
      </c>
      <c r="Z326" s="142" t="str">
        <f t="shared" si="29"/>
        <v/>
      </c>
      <c r="AA326" s="104" t="str">
        <f t="shared" si="28"/>
        <v/>
      </c>
    </row>
    <row r="327" spans="22:27" x14ac:dyDescent="0.25">
      <c r="V327" s="142" t="str">
        <f t="shared" si="30"/>
        <v/>
      </c>
      <c r="W327" s="142" t="str">
        <f t="shared" si="31"/>
        <v/>
      </c>
      <c r="X327" s="142" t="str">
        <f t="shared" si="32"/>
        <v/>
      </c>
      <c r="Y327" s="142" t="str">
        <f t="shared" si="33"/>
        <v/>
      </c>
      <c r="Z327" s="142" t="str">
        <f t="shared" si="29"/>
        <v/>
      </c>
      <c r="AA327" s="104" t="str">
        <f t="shared" si="28"/>
        <v/>
      </c>
    </row>
    <row r="328" spans="22:27" x14ac:dyDescent="0.25">
      <c r="V328" s="142" t="str">
        <f t="shared" si="30"/>
        <v/>
      </c>
      <c r="W328" s="142" t="str">
        <f t="shared" si="31"/>
        <v/>
      </c>
      <c r="X328" s="142" t="str">
        <f t="shared" si="32"/>
        <v/>
      </c>
      <c r="Y328" s="142" t="str">
        <f t="shared" si="33"/>
        <v/>
      </c>
      <c r="Z328" s="142" t="str">
        <f t="shared" si="29"/>
        <v/>
      </c>
      <c r="AA328" s="104" t="str">
        <f t="shared" ref="AA328:AA391" si="34">IF(B328&lt;&gt;"",IF(COUNT(V328:Y328)&lt;4,termo_cursando,IF(Z328&gt;=meta_aprov,termo_aprovado,IF(Z328&lt;meta_recup,termo_reprovado,IF(T328="",termo_recup,termo_reprovado)))),"")</f>
        <v/>
      </c>
    </row>
    <row r="329" spans="22:27" x14ac:dyDescent="0.25">
      <c r="V329" s="142" t="str">
        <f t="shared" si="30"/>
        <v/>
      </c>
      <c r="W329" s="142" t="str">
        <f t="shared" si="31"/>
        <v/>
      </c>
      <c r="X329" s="142" t="str">
        <f t="shared" si="32"/>
        <v/>
      </c>
      <c r="Y329" s="142" t="str">
        <f t="shared" si="33"/>
        <v/>
      </c>
      <c r="Z329" s="142" t="str">
        <f t="shared" ref="Z329:Z392" si="35">IF(AND(SUM(V329:Y329)&gt;0,B329&lt;&gt;""),IF(T329&lt;&gt;"",IF(recup="SUBST",IF($T329&gt;ROUND(IF(media_final="MÉDIA",AVERAGE(V329:Y329),SUM(V329:Y329)),1),$T329,ROUND(IF(media_final="MÉDIA",AVERAGE(V329:Y329),SUM(V329:Y329)),1)),$T329+ROUND(IF(media_final="MÉDIA",AVERAGE(V329:Y329),SUM(V329:Y329)),1)),ROUND(IF(media_final="MÉDIA",AVERAGE(V329:Y329),SUM(V329:Y329)),1)),"")</f>
        <v/>
      </c>
      <c r="AA329" s="104" t="str">
        <f t="shared" si="34"/>
        <v/>
      </c>
    </row>
    <row r="330" spans="22:27" x14ac:dyDescent="0.25">
      <c r="V330" s="142" t="str">
        <f t="shared" si="30"/>
        <v/>
      </c>
      <c r="W330" s="142" t="str">
        <f t="shared" si="31"/>
        <v/>
      </c>
      <c r="X330" s="142" t="str">
        <f t="shared" si="32"/>
        <v/>
      </c>
      <c r="Y330" s="142" t="str">
        <f t="shared" si="33"/>
        <v/>
      </c>
      <c r="Z330" s="142" t="str">
        <f t="shared" si="35"/>
        <v/>
      </c>
      <c r="AA330" s="104" t="str">
        <f t="shared" si="34"/>
        <v/>
      </c>
    </row>
    <row r="331" spans="22:27" x14ac:dyDescent="0.25">
      <c r="V331" s="142" t="str">
        <f t="shared" si="30"/>
        <v/>
      </c>
      <c r="W331" s="142" t="str">
        <f t="shared" si="31"/>
        <v/>
      </c>
      <c r="X331" s="142" t="str">
        <f t="shared" si="32"/>
        <v/>
      </c>
      <c r="Y331" s="142" t="str">
        <f t="shared" si="33"/>
        <v/>
      </c>
      <c r="Z331" s="142" t="str">
        <f t="shared" si="35"/>
        <v/>
      </c>
      <c r="AA331" s="104" t="str">
        <f t="shared" si="34"/>
        <v/>
      </c>
    </row>
    <row r="332" spans="22:27" x14ac:dyDescent="0.25">
      <c r="V332" s="142" t="str">
        <f t="shared" si="30"/>
        <v/>
      </c>
      <c r="W332" s="142" t="str">
        <f t="shared" si="31"/>
        <v/>
      </c>
      <c r="X332" s="142" t="str">
        <f t="shared" si="32"/>
        <v/>
      </c>
      <c r="Y332" s="142" t="str">
        <f t="shared" si="33"/>
        <v/>
      </c>
      <c r="Z332" s="142" t="str">
        <f t="shared" si="35"/>
        <v/>
      </c>
      <c r="AA332" s="104" t="str">
        <f t="shared" si="34"/>
        <v/>
      </c>
    </row>
    <row r="333" spans="22:27" x14ac:dyDescent="0.25">
      <c r="V333" s="142" t="str">
        <f t="shared" si="30"/>
        <v/>
      </c>
      <c r="W333" s="142" t="str">
        <f t="shared" si="31"/>
        <v/>
      </c>
      <c r="X333" s="142" t="str">
        <f t="shared" si="32"/>
        <v/>
      </c>
      <c r="Y333" s="142" t="str">
        <f t="shared" si="33"/>
        <v/>
      </c>
      <c r="Z333" s="142" t="str">
        <f t="shared" si="35"/>
        <v/>
      </c>
      <c r="AA333" s="104" t="str">
        <f t="shared" si="34"/>
        <v/>
      </c>
    </row>
    <row r="334" spans="22:27" x14ac:dyDescent="0.25">
      <c r="V334" s="142" t="str">
        <f t="shared" si="30"/>
        <v/>
      </c>
      <c r="W334" s="142" t="str">
        <f t="shared" si="31"/>
        <v/>
      </c>
      <c r="X334" s="142" t="str">
        <f t="shared" si="32"/>
        <v/>
      </c>
      <c r="Y334" s="142" t="str">
        <f t="shared" si="33"/>
        <v/>
      </c>
      <c r="Z334" s="142" t="str">
        <f t="shared" si="35"/>
        <v/>
      </c>
      <c r="AA334" s="104" t="str">
        <f t="shared" si="34"/>
        <v/>
      </c>
    </row>
    <row r="335" spans="22:27" x14ac:dyDescent="0.25">
      <c r="V335" s="142" t="str">
        <f t="shared" si="30"/>
        <v/>
      </c>
      <c r="W335" s="142" t="str">
        <f t="shared" si="31"/>
        <v/>
      </c>
      <c r="X335" s="142" t="str">
        <f t="shared" si="32"/>
        <v/>
      </c>
      <c r="Y335" s="142" t="str">
        <f t="shared" si="33"/>
        <v/>
      </c>
      <c r="Z335" s="142" t="str">
        <f t="shared" si="35"/>
        <v/>
      </c>
      <c r="AA335" s="104" t="str">
        <f t="shared" si="34"/>
        <v/>
      </c>
    </row>
    <row r="336" spans="22:27" x14ac:dyDescent="0.25">
      <c r="V336" s="142" t="str">
        <f t="shared" si="30"/>
        <v/>
      </c>
      <c r="W336" s="142" t="str">
        <f t="shared" si="31"/>
        <v/>
      </c>
      <c r="X336" s="142" t="str">
        <f t="shared" si="32"/>
        <v/>
      </c>
      <c r="Y336" s="142" t="str">
        <f t="shared" si="33"/>
        <v/>
      </c>
      <c r="Z336" s="142" t="str">
        <f t="shared" si="35"/>
        <v/>
      </c>
      <c r="AA336" s="104" t="str">
        <f t="shared" si="34"/>
        <v/>
      </c>
    </row>
    <row r="337" spans="22:27" x14ac:dyDescent="0.25">
      <c r="V337" s="142" t="str">
        <f t="shared" si="30"/>
        <v/>
      </c>
      <c r="W337" s="142" t="str">
        <f t="shared" si="31"/>
        <v/>
      </c>
      <c r="X337" s="142" t="str">
        <f t="shared" si="32"/>
        <v/>
      </c>
      <c r="Y337" s="142" t="str">
        <f t="shared" si="33"/>
        <v/>
      </c>
      <c r="Z337" s="142" t="str">
        <f t="shared" si="35"/>
        <v/>
      </c>
      <c r="AA337" s="104" t="str">
        <f t="shared" si="34"/>
        <v/>
      </c>
    </row>
    <row r="338" spans="22:27" x14ac:dyDescent="0.25">
      <c r="V338" s="142" t="str">
        <f t="shared" si="30"/>
        <v/>
      </c>
      <c r="W338" s="142" t="str">
        <f t="shared" si="31"/>
        <v/>
      </c>
      <c r="X338" s="142" t="str">
        <f t="shared" si="32"/>
        <v/>
      </c>
      <c r="Y338" s="142" t="str">
        <f t="shared" si="33"/>
        <v/>
      </c>
      <c r="Z338" s="142" t="str">
        <f t="shared" si="35"/>
        <v/>
      </c>
      <c r="AA338" s="104" t="str">
        <f t="shared" si="34"/>
        <v/>
      </c>
    </row>
    <row r="339" spans="22:27" x14ac:dyDescent="0.25">
      <c r="V339" s="142" t="str">
        <f t="shared" si="30"/>
        <v/>
      </c>
      <c r="W339" s="142" t="str">
        <f t="shared" si="31"/>
        <v/>
      </c>
      <c r="X339" s="142" t="str">
        <f t="shared" si="32"/>
        <v/>
      </c>
      <c r="Y339" s="142" t="str">
        <f t="shared" si="33"/>
        <v/>
      </c>
      <c r="Z339" s="142" t="str">
        <f t="shared" si="35"/>
        <v/>
      </c>
      <c r="AA339" s="104" t="str">
        <f t="shared" si="34"/>
        <v/>
      </c>
    </row>
    <row r="340" spans="22:27" x14ac:dyDescent="0.25">
      <c r="V340" s="142" t="str">
        <f t="shared" si="30"/>
        <v/>
      </c>
      <c r="W340" s="142" t="str">
        <f t="shared" si="31"/>
        <v/>
      </c>
      <c r="X340" s="142" t="str">
        <f t="shared" si="32"/>
        <v/>
      </c>
      <c r="Y340" s="142" t="str">
        <f t="shared" si="33"/>
        <v/>
      </c>
      <c r="Z340" s="142" t="str">
        <f t="shared" si="35"/>
        <v/>
      </c>
      <c r="AA340" s="104" t="str">
        <f t="shared" si="34"/>
        <v/>
      </c>
    </row>
    <row r="341" spans="22:27" x14ac:dyDescent="0.25">
      <c r="V341" s="142" t="str">
        <f t="shared" si="30"/>
        <v/>
      </c>
      <c r="W341" s="142" t="str">
        <f t="shared" si="31"/>
        <v/>
      </c>
      <c r="X341" s="142" t="str">
        <f t="shared" si="32"/>
        <v/>
      </c>
      <c r="Y341" s="142" t="str">
        <f t="shared" si="33"/>
        <v/>
      </c>
      <c r="Z341" s="142" t="str">
        <f t="shared" si="35"/>
        <v/>
      </c>
      <c r="AA341" s="104" t="str">
        <f t="shared" si="34"/>
        <v/>
      </c>
    </row>
    <row r="342" spans="22:27" x14ac:dyDescent="0.25">
      <c r="V342" s="142" t="str">
        <f t="shared" si="30"/>
        <v/>
      </c>
      <c r="W342" s="142" t="str">
        <f t="shared" si="31"/>
        <v/>
      </c>
      <c r="X342" s="142" t="str">
        <f t="shared" si="32"/>
        <v/>
      </c>
      <c r="Y342" s="142" t="str">
        <f t="shared" si="33"/>
        <v/>
      </c>
      <c r="Z342" s="142" t="str">
        <f t="shared" si="35"/>
        <v/>
      </c>
      <c r="AA342" s="104" t="str">
        <f t="shared" si="34"/>
        <v/>
      </c>
    </row>
    <row r="343" spans="22:27" x14ac:dyDescent="0.25">
      <c r="V343" s="142" t="str">
        <f t="shared" si="30"/>
        <v/>
      </c>
      <c r="W343" s="142" t="str">
        <f t="shared" si="31"/>
        <v/>
      </c>
      <c r="X343" s="142" t="str">
        <f t="shared" si="32"/>
        <v/>
      </c>
      <c r="Y343" s="142" t="str">
        <f t="shared" si="33"/>
        <v/>
      </c>
      <c r="Z343" s="142" t="str">
        <f t="shared" si="35"/>
        <v/>
      </c>
      <c r="AA343" s="104" t="str">
        <f t="shared" si="34"/>
        <v/>
      </c>
    </row>
    <row r="344" spans="22:27" x14ac:dyDescent="0.25">
      <c r="V344" s="142" t="str">
        <f t="shared" ref="V344:V407" si="36">IF(AND(SUM(D344:G344)&gt;0,B344&lt;&gt;""),ROUND(IF(media_bi="MÉDIA",AVERAGE(D344:G344),SUM(D344:G344)),1),"")</f>
        <v/>
      </c>
      <c r="W344" s="142" t="str">
        <f t="shared" ref="W344:W407" si="37">IF(AND(SUM(H344:K344)&gt;0,B344&lt;&gt;""),ROUND(IF(media_bi="MÉDIA",AVERAGE(H344:K344),SUM(H344:K344)),1),"")</f>
        <v/>
      </c>
      <c r="X344" s="142" t="str">
        <f t="shared" ref="X344:X407" si="38">IF(AND(SUM(L344:O344)&gt;0,B344&lt;&gt;""),ROUND(IF(media_bi="MÉDIA",AVERAGE(L344:O344),SUM(L344:O344)),1),"")</f>
        <v/>
      </c>
      <c r="Y344" s="142" t="str">
        <f t="shared" ref="Y344:Y407" si="39">IF(AND(SUM(P344:S344)&gt;0,B344&lt;&gt;""),ROUND(IF(media_bi="MÉDIA",AVERAGE(P344:S344),SUM(P344:S344)),1),"")</f>
        <v/>
      </c>
      <c r="Z344" s="142" t="str">
        <f t="shared" si="35"/>
        <v/>
      </c>
      <c r="AA344" s="104" t="str">
        <f t="shared" si="34"/>
        <v/>
      </c>
    </row>
    <row r="345" spans="22:27" x14ac:dyDescent="0.25">
      <c r="V345" s="142" t="str">
        <f t="shared" si="36"/>
        <v/>
      </c>
      <c r="W345" s="142" t="str">
        <f t="shared" si="37"/>
        <v/>
      </c>
      <c r="X345" s="142" t="str">
        <f t="shared" si="38"/>
        <v/>
      </c>
      <c r="Y345" s="142" t="str">
        <f t="shared" si="39"/>
        <v/>
      </c>
      <c r="Z345" s="142" t="str">
        <f t="shared" si="35"/>
        <v/>
      </c>
      <c r="AA345" s="104" t="str">
        <f t="shared" si="34"/>
        <v/>
      </c>
    </row>
    <row r="346" spans="22:27" x14ac:dyDescent="0.25">
      <c r="V346" s="142" t="str">
        <f t="shared" si="36"/>
        <v/>
      </c>
      <c r="W346" s="142" t="str">
        <f t="shared" si="37"/>
        <v/>
      </c>
      <c r="X346" s="142" t="str">
        <f t="shared" si="38"/>
        <v/>
      </c>
      <c r="Y346" s="142" t="str">
        <f t="shared" si="39"/>
        <v/>
      </c>
      <c r="Z346" s="142" t="str">
        <f t="shared" si="35"/>
        <v/>
      </c>
      <c r="AA346" s="104" t="str">
        <f t="shared" si="34"/>
        <v/>
      </c>
    </row>
    <row r="347" spans="22:27" x14ac:dyDescent="0.25">
      <c r="V347" s="142" t="str">
        <f t="shared" si="36"/>
        <v/>
      </c>
      <c r="W347" s="142" t="str">
        <f t="shared" si="37"/>
        <v/>
      </c>
      <c r="X347" s="142" t="str">
        <f t="shared" si="38"/>
        <v/>
      </c>
      <c r="Y347" s="142" t="str">
        <f t="shared" si="39"/>
        <v/>
      </c>
      <c r="Z347" s="142" t="str">
        <f t="shared" si="35"/>
        <v/>
      </c>
      <c r="AA347" s="104" t="str">
        <f t="shared" si="34"/>
        <v/>
      </c>
    </row>
    <row r="348" spans="22:27" x14ac:dyDescent="0.25">
      <c r="V348" s="142" t="str">
        <f t="shared" si="36"/>
        <v/>
      </c>
      <c r="W348" s="142" t="str">
        <f t="shared" si="37"/>
        <v/>
      </c>
      <c r="X348" s="142" t="str">
        <f t="shared" si="38"/>
        <v/>
      </c>
      <c r="Y348" s="142" t="str">
        <f t="shared" si="39"/>
        <v/>
      </c>
      <c r="Z348" s="142" t="str">
        <f t="shared" si="35"/>
        <v/>
      </c>
      <c r="AA348" s="104" t="str">
        <f t="shared" si="34"/>
        <v/>
      </c>
    </row>
    <row r="349" spans="22:27" x14ac:dyDescent="0.25">
      <c r="V349" s="142" t="str">
        <f t="shared" si="36"/>
        <v/>
      </c>
      <c r="W349" s="142" t="str">
        <f t="shared" si="37"/>
        <v/>
      </c>
      <c r="X349" s="142" t="str">
        <f t="shared" si="38"/>
        <v/>
      </c>
      <c r="Y349" s="142" t="str">
        <f t="shared" si="39"/>
        <v/>
      </c>
      <c r="Z349" s="142" t="str">
        <f t="shared" si="35"/>
        <v/>
      </c>
      <c r="AA349" s="104" t="str">
        <f t="shared" si="34"/>
        <v/>
      </c>
    </row>
    <row r="350" spans="22:27" x14ac:dyDescent="0.25">
      <c r="V350" s="142" t="str">
        <f t="shared" si="36"/>
        <v/>
      </c>
      <c r="W350" s="142" t="str">
        <f t="shared" si="37"/>
        <v/>
      </c>
      <c r="X350" s="142" t="str">
        <f t="shared" si="38"/>
        <v/>
      </c>
      <c r="Y350" s="142" t="str">
        <f t="shared" si="39"/>
        <v/>
      </c>
      <c r="Z350" s="142" t="str">
        <f t="shared" si="35"/>
        <v/>
      </c>
      <c r="AA350" s="104" t="str">
        <f t="shared" si="34"/>
        <v/>
      </c>
    </row>
    <row r="351" spans="22:27" x14ac:dyDescent="0.25">
      <c r="V351" s="142" t="str">
        <f t="shared" si="36"/>
        <v/>
      </c>
      <c r="W351" s="142" t="str">
        <f t="shared" si="37"/>
        <v/>
      </c>
      <c r="X351" s="142" t="str">
        <f t="shared" si="38"/>
        <v/>
      </c>
      <c r="Y351" s="142" t="str">
        <f t="shared" si="39"/>
        <v/>
      </c>
      <c r="Z351" s="142" t="str">
        <f t="shared" si="35"/>
        <v/>
      </c>
      <c r="AA351" s="104" t="str">
        <f t="shared" si="34"/>
        <v/>
      </c>
    </row>
    <row r="352" spans="22:27" x14ac:dyDescent="0.25">
      <c r="V352" s="142" t="str">
        <f t="shared" si="36"/>
        <v/>
      </c>
      <c r="W352" s="142" t="str">
        <f t="shared" si="37"/>
        <v/>
      </c>
      <c r="X352" s="142" t="str">
        <f t="shared" si="38"/>
        <v/>
      </c>
      <c r="Y352" s="142" t="str">
        <f t="shared" si="39"/>
        <v/>
      </c>
      <c r="Z352" s="142" t="str">
        <f t="shared" si="35"/>
        <v/>
      </c>
      <c r="AA352" s="104" t="str">
        <f t="shared" si="34"/>
        <v/>
      </c>
    </row>
    <row r="353" spans="22:27" x14ac:dyDescent="0.25">
      <c r="V353" s="142" t="str">
        <f t="shared" si="36"/>
        <v/>
      </c>
      <c r="W353" s="142" t="str">
        <f t="shared" si="37"/>
        <v/>
      </c>
      <c r="X353" s="142" t="str">
        <f t="shared" si="38"/>
        <v/>
      </c>
      <c r="Y353" s="142" t="str">
        <f t="shared" si="39"/>
        <v/>
      </c>
      <c r="Z353" s="142" t="str">
        <f t="shared" si="35"/>
        <v/>
      </c>
      <c r="AA353" s="104" t="str">
        <f t="shared" si="34"/>
        <v/>
      </c>
    </row>
    <row r="354" spans="22:27" x14ac:dyDescent="0.25">
      <c r="V354" s="142" t="str">
        <f t="shared" si="36"/>
        <v/>
      </c>
      <c r="W354" s="142" t="str">
        <f t="shared" si="37"/>
        <v/>
      </c>
      <c r="X354" s="142" t="str">
        <f t="shared" si="38"/>
        <v/>
      </c>
      <c r="Y354" s="142" t="str">
        <f t="shared" si="39"/>
        <v/>
      </c>
      <c r="Z354" s="142" t="str">
        <f t="shared" si="35"/>
        <v/>
      </c>
      <c r="AA354" s="104" t="str">
        <f t="shared" si="34"/>
        <v/>
      </c>
    </row>
    <row r="355" spans="22:27" x14ac:dyDescent="0.25">
      <c r="V355" s="142" t="str">
        <f t="shared" si="36"/>
        <v/>
      </c>
      <c r="W355" s="142" t="str">
        <f t="shared" si="37"/>
        <v/>
      </c>
      <c r="X355" s="142" t="str">
        <f t="shared" si="38"/>
        <v/>
      </c>
      <c r="Y355" s="142" t="str">
        <f t="shared" si="39"/>
        <v/>
      </c>
      <c r="Z355" s="142" t="str">
        <f t="shared" si="35"/>
        <v/>
      </c>
      <c r="AA355" s="104" t="str">
        <f t="shared" si="34"/>
        <v/>
      </c>
    </row>
    <row r="356" spans="22:27" x14ac:dyDescent="0.25">
      <c r="V356" s="142" t="str">
        <f t="shared" si="36"/>
        <v/>
      </c>
      <c r="W356" s="142" t="str">
        <f t="shared" si="37"/>
        <v/>
      </c>
      <c r="X356" s="142" t="str">
        <f t="shared" si="38"/>
        <v/>
      </c>
      <c r="Y356" s="142" t="str">
        <f t="shared" si="39"/>
        <v/>
      </c>
      <c r="Z356" s="142" t="str">
        <f t="shared" si="35"/>
        <v/>
      </c>
      <c r="AA356" s="104" t="str">
        <f t="shared" si="34"/>
        <v/>
      </c>
    </row>
    <row r="357" spans="22:27" x14ac:dyDescent="0.25">
      <c r="V357" s="142" t="str">
        <f t="shared" si="36"/>
        <v/>
      </c>
      <c r="W357" s="142" t="str">
        <f t="shared" si="37"/>
        <v/>
      </c>
      <c r="X357" s="142" t="str">
        <f t="shared" si="38"/>
        <v/>
      </c>
      <c r="Y357" s="142" t="str">
        <f t="shared" si="39"/>
        <v/>
      </c>
      <c r="Z357" s="142" t="str">
        <f t="shared" si="35"/>
        <v/>
      </c>
      <c r="AA357" s="104" t="str">
        <f t="shared" si="34"/>
        <v/>
      </c>
    </row>
    <row r="358" spans="22:27" x14ac:dyDescent="0.25">
      <c r="V358" s="142" t="str">
        <f t="shared" si="36"/>
        <v/>
      </c>
      <c r="W358" s="142" t="str">
        <f t="shared" si="37"/>
        <v/>
      </c>
      <c r="X358" s="142" t="str">
        <f t="shared" si="38"/>
        <v/>
      </c>
      <c r="Y358" s="142" t="str">
        <f t="shared" si="39"/>
        <v/>
      </c>
      <c r="Z358" s="142" t="str">
        <f t="shared" si="35"/>
        <v/>
      </c>
      <c r="AA358" s="104" t="str">
        <f t="shared" si="34"/>
        <v/>
      </c>
    </row>
    <row r="359" spans="22:27" x14ac:dyDescent="0.25">
      <c r="V359" s="142" t="str">
        <f t="shared" si="36"/>
        <v/>
      </c>
      <c r="W359" s="142" t="str">
        <f t="shared" si="37"/>
        <v/>
      </c>
      <c r="X359" s="142" t="str">
        <f t="shared" si="38"/>
        <v/>
      </c>
      <c r="Y359" s="142" t="str">
        <f t="shared" si="39"/>
        <v/>
      </c>
      <c r="Z359" s="142" t="str">
        <f t="shared" si="35"/>
        <v/>
      </c>
      <c r="AA359" s="104" t="str">
        <f t="shared" si="34"/>
        <v/>
      </c>
    </row>
    <row r="360" spans="22:27" x14ac:dyDescent="0.25">
      <c r="V360" s="142" t="str">
        <f t="shared" si="36"/>
        <v/>
      </c>
      <c r="W360" s="142" t="str">
        <f t="shared" si="37"/>
        <v/>
      </c>
      <c r="X360" s="142" t="str">
        <f t="shared" si="38"/>
        <v/>
      </c>
      <c r="Y360" s="142" t="str">
        <f t="shared" si="39"/>
        <v/>
      </c>
      <c r="Z360" s="142" t="str">
        <f t="shared" si="35"/>
        <v/>
      </c>
      <c r="AA360" s="104" t="str">
        <f t="shared" si="34"/>
        <v/>
      </c>
    </row>
    <row r="361" spans="22:27" x14ac:dyDescent="0.25">
      <c r="V361" s="142" t="str">
        <f t="shared" si="36"/>
        <v/>
      </c>
      <c r="W361" s="142" t="str">
        <f t="shared" si="37"/>
        <v/>
      </c>
      <c r="X361" s="142" t="str">
        <f t="shared" si="38"/>
        <v/>
      </c>
      <c r="Y361" s="142" t="str">
        <f t="shared" si="39"/>
        <v/>
      </c>
      <c r="Z361" s="142" t="str">
        <f t="shared" si="35"/>
        <v/>
      </c>
      <c r="AA361" s="104" t="str">
        <f t="shared" si="34"/>
        <v/>
      </c>
    </row>
    <row r="362" spans="22:27" x14ac:dyDescent="0.25">
      <c r="V362" s="142" t="str">
        <f t="shared" si="36"/>
        <v/>
      </c>
      <c r="W362" s="142" t="str">
        <f t="shared" si="37"/>
        <v/>
      </c>
      <c r="X362" s="142" t="str">
        <f t="shared" si="38"/>
        <v/>
      </c>
      <c r="Y362" s="142" t="str">
        <f t="shared" si="39"/>
        <v/>
      </c>
      <c r="Z362" s="142" t="str">
        <f t="shared" si="35"/>
        <v/>
      </c>
      <c r="AA362" s="104" t="str">
        <f t="shared" si="34"/>
        <v/>
      </c>
    </row>
    <row r="363" spans="22:27" x14ac:dyDescent="0.25">
      <c r="V363" s="142" t="str">
        <f t="shared" si="36"/>
        <v/>
      </c>
      <c r="W363" s="142" t="str">
        <f t="shared" si="37"/>
        <v/>
      </c>
      <c r="X363" s="142" t="str">
        <f t="shared" si="38"/>
        <v/>
      </c>
      <c r="Y363" s="142" t="str">
        <f t="shared" si="39"/>
        <v/>
      </c>
      <c r="Z363" s="142" t="str">
        <f t="shared" si="35"/>
        <v/>
      </c>
      <c r="AA363" s="104" t="str">
        <f t="shared" si="34"/>
        <v/>
      </c>
    </row>
    <row r="364" spans="22:27" x14ac:dyDescent="0.25">
      <c r="V364" s="142" t="str">
        <f t="shared" si="36"/>
        <v/>
      </c>
      <c r="W364" s="142" t="str">
        <f t="shared" si="37"/>
        <v/>
      </c>
      <c r="X364" s="142" t="str">
        <f t="shared" si="38"/>
        <v/>
      </c>
      <c r="Y364" s="142" t="str">
        <f t="shared" si="39"/>
        <v/>
      </c>
      <c r="Z364" s="142" t="str">
        <f t="shared" si="35"/>
        <v/>
      </c>
      <c r="AA364" s="104" t="str">
        <f t="shared" si="34"/>
        <v/>
      </c>
    </row>
    <row r="365" spans="22:27" x14ac:dyDescent="0.25">
      <c r="V365" s="142" t="str">
        <f t="shared" si="36"/>
        <v/>
      </c>
      <c r="W365" s="142" t="str">
        <f t="shared" si="37"/>
        <v/>
      </c>
      <c r="X365" s="142" t="str">
        <f t="shared" si="38"/>
        <v/>
      </c>
      <c r="Y365" s="142" t="str">
        <f t="shared" si="39"/>
        <v/>
      </c>
      <c r="Z365" s="142" t="str">
        <f t="shared" si="35"/>
        <v/>
      </c>
      <c r="AA365" s="104" t="str">
        <f t="shared" si="34"/>
        <v/>
      </c>
    </row>
    <row r="366" spans="22:27" x14ac:dyDescent="0.25">
      <c r="V366" s="142" t="str">
        <f t="shared" si="36"/>
        <v/>
      </c>
      <c r="W366" s="142" t="str">
        <f t="shared" si="37"/>
        <v/>
      </c>
      <c r="X366" s="142" t="str">
        <f t="shared" si="38"/>
        <v/>
      </c>
      <c r="Y366" s="142" t="str">
        <f t="shared" si="39"/>
        <v/>
      </c>
      <c r="Z366" s="142" t="str">
        <f t="shared" si="35"/>
        <v/>
      </c>
      <c r="AA366" s="104" t="str">
        <f t="shared" si="34"/>
        <v/>
      </c>
    </row>
    <row r="367" spans="22:27" x14ac:dyDescent="0.25">
      <c r="V367" s="142" t="str">
        <f t="shared" si="36"/>
        <v/>
      </c>
      <c r="W367" s="142" t="str">
        <f t="shared" si="37"/>
        <v/>
      </c>
      <c r="X367" s="142" t="str">
        <f t="shared" si="38"/>
        <v/>
      </c>
      <c r="Y367" s="142" t="str">
        <f t="shared" si="39"/>
        <v/>
      </c>
      <c r="Z367" s="142" t="str">
        <f t="shared" si="35"/>
        <v/>
      </c>
      <c r="AA367" s="104" t="str">
        <f t="shared" si="34"/>
        <v/>
      </c>
    </row>
    <row r="368" spans="22:27" x14ac:dyDescent="0.25">
      <c r="V368" s="142" t="str">
        <f t="shared" si="36"/>
        <v/>
      </c>
      <c r="W368" s="142" t="str">
        <f t="shared" si="37"/>
        <v/>
      </c>
      <c r="X368" s="142" t="str">
        <f t="shared" si="38"/>
        <v/>
      </c>
      <c r="Y368" s="142" t="str">
        <f t="shared" si="39"/>
        <v/>
      </c>
      <c r="Z368" s="142" t="str">
        <f t="shared" si="35"/>
        <v/>
      </c>
      <c r="AA368" s="104" t="str">
        <f t="shared" si="34"/>
        <v/>
      </c>
    </row>
    <row r="369" spans="22:27" x14ac:dyDescent="0.25">
      <c r="V369" s="142" t="str">
        <f t="shared" si="36"/>
        <v/>
      </c>
      <c r="W369" s="142" t="str">
        <f t="shared" si="37"/>
        <v/>
      </c>
      <c r="X369" s="142" t="str">
        <f t="shared" si="38"/>
        <v/>
      </c>
      <c r="Y369" s="142" t="str">
        <f t="shared" si="39"/>
        <v/>
      </c>
      <c r="Z369" s="142" t="str">
        <f t="shared" si="35"/>
        <v/>
      </c>
      <c r="AA369" s="104" t="str">
        <f t="shared" si="34"/>
        <v/>
      </c>
    </row>
    <row r="370" spans="22:27" x14ac:dyDescent="0.25">
      <c r="V370" s="142" t="str">
        <f t="shared" si="36"/>
        <v/>
      </c>
      <c r="W370" s="142" t="str">
        <f t="shared" si="37"/>
        <v/>
      </c>
      <c r="X370" s="142" t="str">
        <f t="shared" si="38"/>
        <v/>
      </c>
      <c r="Y370" s="142" t="str">
        <f t="shared" si="39"/>
        <v/>
      </c>
      <c r="Z370" s="142" t="str">
        <f t="shared" si="35"/>
        <v/>
      </c>
      <c r="AA370" s="104" t="str">
        <f t="shared" si="34"/>
        <v/>
      </c>
    </row>
    <row r="371" spans="22:27" x14ac:dyDescent="0.25">
      <c r="V371" s="142" t="str">
        <f t="shared" si="36"/>
        <v/>
      </c>
      <c r="W371" s="142" t="str">
        <f t="shared" si="37"/>
        <v/>
      </c>
      <c r="X371" s="142" t="str">
        <f t="shared" si="38"/>
        <v/>
      </c>
      <c r="Y371" s="142" t="str">
        <f t="shared" si="39"/>
        <v/>
      </c>
      <c r="Z371" s="142" t="str">
        <f t="shared" si="35"/>
        <v/>
      </c>
      <c r="AA371" s="104" t="str">
        <f t="shared" si="34"/>
        <v/>
      </c>
    </row>
    <row r="372" spans="22:27" x14ac:dyDescent="0.25">
      <c r="V372" s="142" t="str">
        <f t="shared" si="36"/>
        <v/>
      </c>
      <c r="W372" s="142" t="str">
        <f t="shared" si="37"/>
        <v/>
      </c>
      <c r="X372" s="142" t="str">
        <f t="shared" si="38"/>
        <v/>
      </c>
      <c r="Y372" s="142" t="str">
        <f t="shared" si="39"/>
        <v/>
      </c>
      <c r="Z372" s="142" t="str">
        <f t="shared" si="35"/>
        <v/>
      </c>
      <c r="AA372" s="104" t="str">
        <f t="shared" si="34"/>
        <v/>
      </c>
    </row>
    <row r="373" spans="22:27" x14ac:dyDescent="0.25">
      <c r="V373" s="142" t="str">
        <f t="shared" si="36"/>
        <v/>
      </c>
      <c r="W373" s="142" t="str">
        <f t="shared" si="37"/>
        <v/>
      </c>
      <c r="X373" s="142" t="str">
        <f t="shared" si="38"/>
        <v/>
      </c>
      <c r="Y373" s="142" t="str">
        <f t="shared" si="39"/>
        <v/>
      </c>
      <c r="Z373" s="142" t="str">
        <f t="shared" si="35"/>
        <v/>
      </c>
      <c r="AA373" s="104" t="str">
        <f t="shared" si="34"/>
        <v/>
      </c>
    </row>
    <row r="374" spans="22:27" x14ac:dyDescent="0.25">
      <c r="V374" s="142" t="str">
        <f t="shared" si="36"/>
        <v/>
      </c>
      <c r="W374" s="142" t="str">
        <f t="shared" si="37"/>
        <v/>
      </c>
      <c r="X374" s="142" t="str">
        <f t="shared" si="38"/>
        <v/>
      </c>
      <c r="Y374" s="142" t="str">
        <f t="shared" si="39"/>
        <v/>
      </c>
      <c r="Z374" s="142" t="str">
        <f t="shared" si="35"/>
        <v/>
      </c>
      <c r="AA374" s="104" t="str">
        <f t="shared" si="34"/>
        <v/>
      </c>
    </row>
    <row r="375" spans="22:27" x14ac:dyDescent="0.25">
      <c r="V375" s="142" t="str">
        <f t="shared" si="36"/>
        <v/>
      </c>
      <c r="W375" s="142" t="str">
        <f t="shared" si="37"/>
        <v/>
      </c>
      <c r="X375" s="142" t="str">
        <f t="shared" si="38"/>
        <v/>
      </c>
      <c r="Y375" s="142" t="str">
        <f t="shared" si="39"/>
        <v/>
      </c>
      <c r="Z375" s="142" t="str">
        <f t="shared" si="35"/>
        <v/>
      </c>
      <c r="AA375" s="104" t="str">
        <f t="shared" si="34"/>
        <v/>
      </c>
    </row>
    <row r="376" spans="22:27" x14ac:dyDescent="0.25">
      <c r="V376" s="142" t="str">
        <f t="shared" si="36"/>
        <v/>
      </c>
      <c r="W376" s="142" t="str">
        <f t="shared" si="37"/>
        <v/>
      </c>
      <c r="X376" s="142" t="str">
        <f t="shared" si="38"/>
        <v/>
      </c>
      <c r="Y376" s="142" t="str">
        <f t="shared" si="39"/>
        <v/>
      </c>
      <c r="Z376" s="142" t="str">
        <f t="shared" si="35"/>
        <v/>
      </c>
      <c r="AA376" s="104" t="str">
        <f t="shared" si="34"/>
        <v/>
      </c>
    </row>
    <row r="377" spans="22:27" x14ac:dyDescent="0.25">
      <c r="V377" s="142" t="str">
        <f t="shared" si="36"/>
        <v/>
      </c>
      <c r="W377" s="142" t="str">
        <f t="shared" si="37"/>
        <v/>
      </c>
      <c r="X377" s="142" t="str">
        <f t="shared" si="38"/>
        <v/>
      </c>
      <c r="Y377" s="142" t="str">
        <f t="shared" si="39"/>
        <v/>
      </c>
      <c r="Z377" s="142" t="str">
        <f t="shared" si="35"/>
        <v/>
      </c>
      <c r="AA377" s="104" t="str">
        <f t="shared" si="34"/>
        <v/>
      </c>
    </row>
    <row r="378" spans="22:27" x14ac:dyDescent="0.25">
      <c r="V378" s="142" t="str">
        <f t="shared" si="36"/>
        <v/>
      </c>
      <c r="W378" s="142" t="str">
        <f t="shared" si="37"/>
        <v/>
      </c>
      <c r="X378" s="142" t="str">
        <f t="shared" si="38"/>
        <v/>
      </c>
      <c r="Y378" s="142" t="str">
        <f t="shared" si="39"/>
        <v/>
      </c>
      <c r="Z378" s="142" t="str">
        <f t="shared" si="35"/>
        <v/>
      </c>
      <c r="AA378" s="104" t="str">
        <f t="shared" si="34"/>
        <v/>
      </c>
    </row>
    <row r="379" spans="22:27" x14ac:dyDescent="0.25">
      <c r="V379" s="142" t="str">
        <f t="shared" si="36"/>
        <v/>
      </c>
      <c r="W379" s="142" t="str">
        <f t="shared" si="37"/>
        <v/>
      </c>
      <c r="X379" s="142" t="str">
        <f t="shared" si="38"/>
        <v/>
      </c>
      <c r="Y379" s="142" t="str">
        <f t="shared" si="39"/>
        <v/>
      </c>
      <c r="Z379" s="142" t="str">
        <f t="shared" si="35"/>
        <v/>
      </c>
      <c r="AA379" s="104" t="str">
        <f t="shared" si="34"/>
        <v/>
      </c>
    </row>
    <row r="380" spans="22:27" x14ac:dyDescent="0.25">
      <c r="V380" s="142" t="str">
        <f t="shared" si="36"/>
        <v/>
      </c>
      <c r="W380" s="142" t="str">
        <f t="shared" si="37"/>
        <v/>
      </c>
      <c r="X380" s="142" t="str">
        <f t="shared" si="38"/>
        <v/>
      </c>
      <c r="Y380" s="142" t="str">
        <f t="shared" si="39"/>
        <v/>
      </c>
      <c r="Z380" s="142" t="str">
        <f t="shared" si="35"/>
        <v/>
      </c>
      <c r="AA380" s="104" t="str">
        <f t="shared" si="34"/>
        <v/>
      </c>
    </row>
    <row r="381" spans="22:27" x14ac:dyDescent="0.25">
      <c r="V381" s="142" t="str">
        <f t="shared" si="36"/>
        <v/>
      </c>
      <c r="W381" s="142" t="str">
        <f t="shared" si="37"/>
        <v/>
      </c>
      <c r="X381" s="142" t="str">
        <f t="shared" si="38"/>
        <v/>
      </c>
      <c r="Y381" s="142" t="str">
        <f t="shared" si="39"/>
        <v/>
      </c>
      <c r="Z381" s="142" t="str">
        <f t="shared" si="35"/>
        <v/>
      </c>
      <c r="AA381" s="104" t="str">
        <f t="shared" si="34"/>
        <v/>
      </c>
    </row>
    <row r="382" spans="22:27" x14ac:dyDescent="0.25">
      <c r="V382" s="142" t="str">
        <f t="shared" si="36"/>
        <v/>
      </c>
      <c r="W382" s="142" t="str">
        <f t="shared" si="37"/>
        <v/>
      </c>
      <c r="X382" s="142" t="str">
        <f t="shared" si="38"/>
        <v/>
      </c>
      <c r="Y382" s="142" t="str">
        <f t="shared" si="39"/>
        <v/>
      </c>
      <c r="Z382" s="142" t="str">
        <f t="shared" si="35"/>
        <v/>
      </c>
      <c r="AA382" s="104" t="str">
        <f t="shared" si="34"/>
        <v/>
      </c>
    </row>
    <row r="383" spans="22:27" x14ac:dyDescent="0.25">
      <c r="V383" s="142" t="str">
        <f t="shared" si="36"/>
        <v/>
      </c>
      <c r="W383" s="142" t="str">
        <f t="shared" si="37"/>
        <v/>
      </c>
      <c r="X383" s="142" t="str">
        <f t="shared" si="38"/>
        <v/>
      </c>
      <c r="Y383" s="142" t="str">
        <f t="shared" si="39"/>
        <v/>
      </c>
      <c r="Z383" s="142" t="str">
        <f t="shared" si="35"/>
        <v/>
      </c>
      <c r="AA383" s="104" t="str">
        <f t="shared" si="34"/>
        <v/>
      </c>
    </row>
    <row r="384" spans="22:27" x14ac:dyDescent="0.25">
      <c r="V384" s="142" t="str">
        <f t="shared" si="36"/>
        <v/>
      </c>
      <c r="W384" s="142" t="str">
        <f t="shared" si="37"/>
        <v/>
      </c>
      <c r="X384" s="142" t="str">
        <f t="shared" si="38"/>
        <v/>
      </c>
      <c r="Y384" s="142" t="str">
        <f t="shared" si="39"/>
        <v/>
      </c>
      <c r="Z384" s="142" t="str">
        <f t="shared" si="35"/>
        <v/>
      </c>
      <c r="AA384" s="104" t="str">
        <f t="shared" si="34"/>
        <v/>
      </c>
    </row>
    <row r="385" spans="22:27" x14ac:dyDescent="0.25">
      <c r="V385" s="142" t="str">
        <f t="shared" si="36"/>
        <v/>
      </c>
      <c r="W385" s="142" t="str">
        <f t="shared" si="37"/>
        <v/>
      </c>
      <c r="X385" s="142" t="str">
        <f t="shared" si="38"/>
        <v/>
      </c>
      <c r="Y385" s="142" t="str">
        <f t="shared" si="39"/>
        <v/>
      </c>
      <c r="Z385" s="142" t="str">
        <f t="shared" si="35"/>
        <v/>
      </c>
      <c r="AA385" s="104" t="str">
        <f t="shared" si="34"/>
        <v/>
      </c>
    </row>
    <row r="386" spans="22:27" x14ac:dyDescent="0.25">
      <c r="V386" s="142" t="str">
        <f t="shared" si="36"/>
        <v/>
      </c>
      <c r="W386" s="142" t="str">
        <f t="shared" si="37"/>
        <v/>
      </c>
      <c r="X386" s="142" t="str">
        <f t="shared" si="38"/>
        <v/>
      </c>
      <c r="Y386" s="142" t="str">
        <f t="shared" si="39"/>
        <v/>
      </c>
      <c r="Z386" s="142" t="str">
        <f t="shared" si="35"/>
        <v/>
      </c>
      <c r="AA386" s="104" t="str">
        <f t="shared" si="34"/>
        <v/>
      </c>
    </row>
    <row r="387" spans="22:27" x14ac:dyDescent="0.25">
      <c r="V387" s="142" t="str">
        <f t="shared" si="36"/>
        <v/>
      </c>
      <c r="W387" s="142" t="str">
        <f t="shared" si="37"/>
        <v/>
      </c>
      <c r="X387" s="142" t="str">
        <f t="shared" si="38"/>
        <v/>
      </c>
      <c r="Y387" s="142" t="str">
        <f t="shared" si="39"/>
        <v/>
      </c>
      <c r="Z387" s="142" t="str">
        <f t="shared" si="35"/>
        <v/>
      </c>
      <c r="AA387" s="104" t="str">
        <f t="shared" si="34"/>
        <v/>
      </c>
    </row>
    <row r="388" spans="22:27" x14ac:dyDescent="0.25">
      <c r="V388" s="142" t="str">
        <f t="shared" si="36"/>
        <v/>
      </c>
      <c r="W388" s="142" t="str">
        <f t="shared" si="37"/>
        <v/>
      </c>
      <c r="X388" s="142" t="str">
        <f t="shared" si="38"/>
        <v/>
      </c>
      <c r="Y388" s="142" t="str">
        <f t="shared" si="39"/>
        <v/>
      </c>
      <c r="Z388" s="142" t="str">
        <f t="shared" si="35"/>
        <v/>
      </c>
      <c r="AA388" s="104" t="str">
        <f t="shared" si="34"/>
        <v/>
      </c>
    </row>
    <row r="389" spans="22:27" x14ac:dyDescent="0.25">
      <c r="V389" s="142" t="str">
        <f t="shared" si="36"/>
        <v/>
      </c>
      <c r="W389" s="142" t="str">
        <f t="shared" si="37"/>
        <v/>
      </c>
      <c r="X389" s="142" t="str">
        <f t="shared" si="38"/>
        <v/>
      </c>
      <c r="Y389" s="142" t="str">
        <f t="shared" si="39"/>
        <v/>
      </c>
      <c r="Z389" s="142" t="str">
        <f t="shared" si="35"/>
        <v/>
      </c>
      <c r="AA389" s="104" t="str">
        <f t="shared" si="34"/>
        <v/>
      </c>
    </row>
    <row r="390" spans="22:27" x14ac:dyDescent="0.25">
      <c r="V390" s="142" t="str">
        <f t="shared" si="36"/>
        <v/>
      </c>
      <c r="W390" s="142" t="str">
        <f t="shared" si="37"/>
        <v/>
      </c>
      <c r="X390" s="142" t="str">
        <f t="shared" si="38"/>
        <v/>
      </c>
      <c r="Y390" s="142" t="str">
        <f t="shared" si="39"/>
        <v/>
      </c>
      <c r="Z390" s="142" t="str">
        <f t="shared" si="35"/>
        <v/>
      </c>
      <c r="AA390" s="104" t="str">
        <f t="shared" si="34"/>
        <v/>
      </c>
    </row>
    <row r="391" spans="22:27" x14ac:dyDescent="0.25">
      <c r="V391" s="142" t="str">
        <f t="shared" si="36"/>
        <v/>
      </c>
      <c r="W391" s="142" t="str">
        <f t="shared" si="37"/>
        <v/>
      </c>
      <c r="X391" s="142" t="str">
        <f t="shared" si="38"/>
        <v/>
      </c>
      <c r="Y391" s="142" t="str">
        <f t="shared" si="39"/>
        <v/>
      </c>
      <c r="Z391" s="142" t="str">
        <f t="shared" si="35"/>
        <v/>
      </c>
      <c r="AA391" s="104" t="str">
        <f t="shared" si="34"/>
        <v/>
      </c>
    </row>
    <row r="392" spans="22:27" x14ac:dyDescent="0.25">
      <c r="V392" s="142" t="str">
        <f t="shared" si="36"/>
        <v/>
      </c>
      <c r="W392" s="142" t="str">
        <f t="shared" si="37"/>
        <v/>
      </c>
      <c r="X392" s="142" t="str">
        <f t="shared" si="38"/>
        <v/>
      </c>
      <c r="Y392" s="142" t="str">
        <f t="shared" si="39"/>
        <v/>
      </c>
      <c r="Z392" s="142" t="str">
        <f t="shared" si="35"/>
        <v/>
      </c>
      <c r="AA392" s="104" t="str">
        <f t="shared" ref="AA392:AA455" si="40">IF(B392&lt;&gt;"",IF(COUNT(V392:Y392)&lt;4,termo_cursando,IF(Z392&gt;=meta_aprov,termo_aprovado,IF(Z392&lt;meta_recup,termo_reprovado,IF(T392="",termo_recup,termo_reprovado)))),"")</f>
        <v/>
      </c>
    </row>
    <row r="393" spans="22:27" x14ac:dyDescent="0.25">
      <c r="V393" s="142" t="str">
        <f t="shared" si="36"/>
        <v/>
      </c>
      <c r="W393" s="142" t="str">
        <f t="shared" si="37"/>
        <v/>
      </c>
      <c r="X393" s="142" t="str">
        <f t="shared" si="38"/>
        <v/>
      </c>
      <c r="Y393" s="142" t="str">
        <f t="shared" si="39"/>
        <v/>
      </c>
      <c r="Z393" s="142" t="str">
        <f t="shared" ref="Z393:Z456" si="41">IF(AND(SUM(V393:Y393)&gt;0,B393&lt;&gt;""),IF(T393&lt;&gt;"",IF(recup="SUBST",IF($T393&gt;ROUND(IF(media_final="MÉDIA",AVERAGE(V393:Y393),SUM(V393:Y393)),1),$T393,ROUND(IF(media_final="MÉDIA",AVERAGE(V393:Y393),SUM(V393:Y393)),1)),$T393+ROUND(IF(media_final="MÉDIA",AVERAGE(V393:Y393),SUM(V393:Y393)),1)),ROUND(IF(media_final="MÉDIA",AVERAGE(V393:Y393),SUM(V393:Y393)),1)),"")</f>
        <v/>
      </c>
      <c r="AA393" s="104" t="str">
        <f t="shared" si="40"/>
        <v/>
      </c>
    </row>
    <row r="394" spans="22:27" x14ac:dyDescent="0.25">
      <c r="V394" s="142" t="str">
        <f t="shared" si="36"/>
        <v/>
      </c>
      <c r="W394" s="142" t="str">
        <f t="shared" si="37"/>
        <v/>
      </c>
      <c r="X394" s="142" t="str">
        <f t="shared" si="38"/>
        <v/>
      </c>
      <c r="Y394" s="142" t="str">
        <f t="shared" si="39"/>
        <v/>
      </c>
      <c r="Z394" s="142" t="str">
        <f t="shared" si="41"/>
        <v/>
      </c>
      <c r="AA394" s="104" t="str">
        <f t="shared" si="40"/>
        <v/>
      </c>
    </row>
    <row r="395" spans="22:27" x14ac:dyDescent="0.25">
      <c r="V395" s="142" t="str">
        <f t="shared" si="36"/>
        <v/>
      </c>
      <c r="W395" s="142" t="str">
        <f t="shared" si="37"/>
        <v/>
      </c>
      <c r="X395" s="142" t="str">
        <f t="shared" si="38"/>
        <v/>
      </c>
      <c r="Y395" s="142" t="str">
        <f t="shared" si="39"/>
        <v/>
      </c>
      <c r="Z395" s="142" t="str">
        <f t="shared" si="41"/>
        <v/>
      </c>
      <c r="AA395" s="104" t="str">
        <f t="shared" si="40"/>
        <v/>
      </c>
    </row>
    <row r="396" spans="22:27" x14ac:dyDescent="0.25">
      <c r="V396" s="142" t="str">
        <f t="shared" si="36"/>
        <v/>
      </c>
      <c r="W396" s="142" t="str">
        <f t="shared" si="37"/>
        <v/>
      </c>
      <c r="X396" s="142" t="str">
        <f t="shared" si="38"/>
        <v/>
      </c>
      <c r="Y396" s="142" t="str">
        <f t="shared" si="39"/>
        <v/>
      </c>
      <c r="Z396" s="142" t="str">
        <f t="shared" si="41"/>
        <v/>
      </c>
      <c r="AA396" s="104" t="str">
        <f t="shared" si="40"/>
        <v/>
      </c>
    </row>
    <row r="397" spans="22:27" x14ac:dyDescent="0.25">
      <c r="V397" s="142" t="str">
        <f t="shared" si="36"/>
        <v/>
      </c>
      <c r="W397" s="142" t="str">
        <f t="shared" si="37"/>
        <v/>
      </c>
      <c r="X397" s="142" t="str">
        <f t="shared" si="38"/>
        <v/>
      </c>
      <c r="Y397" s="142" t="str">
        <f t="shared" si="39"/>
        <v/>
      </c>
      <c r="Z397" s="142" t="str">
        <f t="shared" si="41"/>
        <v/>
      </c>
      <c r="AA397" s="104" t="str">
        <f t="shared" si="40"/>
        <v/>
      </c>
    </row>
    <row r="398" spans="22:27" x14ac:dyDescent="0.25">
      <c r="V398" s="142" t="str">
        <f t="shared" si="36"/>
        <v/>
      </c>
      <c r="W398" s="142" t="str">
        <f t="shared" si="37"/>
        <v/>
      </c>
      <c r="X398" s="142" t="str">
        <f t="shared" si="38"/>
        <v/>
      </c>
      <c r="Y398" s="142" t="str">
        <f t="shared" si="39"/>
        <v/>
      </c>
      <c r="Z398" s="142" t="str">
        <f t="shared" si="41"/>
        <v/>
      </c>
      <c r="AA398" s="104" t="str">
        <f t="shared" si="40"/>
        <v/>
      </c>
    </row>
    <row r="399" spans="22:27" x14ac:dyDescent="0.25">
      <c r="V399" s="142" t="str">
        <f t="shared" si="36"/>
        <v/>
      </c>
      <c r="W399" s="142" t="str">
        <f t="shared" si="37"/>
        <v/>
      </c>
      <c r="X399" s="142" t="str">
        <f t="shared" si="38"/>
        <v/>
      </c>
      <c r="Y399" s="142" t="str">
        <f t="shared" si="39"/>
        <v/>
      </c>
      <c r="Z399" s="142" t="str">
        <f t="shared" si="41"/>
        <v/>
      </c>
      <c r="AA399" s="104" t="str">
        <f t="shared" si="40"/>
        <v/>
      </c>
    </row>
    <row r="400" spans="22:27" x14ac:dyDescent="0.25">
      <c r="V400" s="142" t="str">
        <f t="shared" si="36"/>
        <v/>
      </c>
      <c r="W400" s="142" t="str">
        <f t="shared" si="37"/>
        <v/>
      </c>
      <c r="X400" s="142" t="str">
        <f t="shared" si="38"/>
        <v/>
      </c>
      <c r="Y400" s="142" t="str">
        <f t="shared" si="39"/>
        <v/>
      </c>
      <c r="Z400" s="142" t="str">
        <f t="shared" si="41"/>
        <v/>
      </c>
      <c r="AA400" s="104" t="str">
        <f t="shared" si="40"/>
        <v/>
      </c>
    </row>
    <row r="401" spans="22:27" x14ac:dyDescent="0.25">
      <c r="V401" s="142" t="str">
        <f t="shared" si="36"/>
        <v/>
      </c>
      <c r="W401" s="142" t="str">
        <f t="shared" si="37"/>
        <v/>
      </c>
      <c r="X401" s="142" t="str">
        <f t="shared" si="38"/>
        <v/>
      </c>
      <c r="Y401" s="142" t="str">
        <f t="shared" si="39"/>
        <v/>
      </c>
      <c r="Z401" s="142" t="str">
        <f t="shared" si="41"/>
        <v/>
      </c>
      <c r="AA401" s="104" t="str">
        <f t="shared" si="40"/>
        <v/>
      </c>
    </row>
    <row r="402" spans="22:27" x14ac:dyDescent="0.25">
      <c r="V402" s="142" t="str">
        <f t="shared" si="36"/>
        <v/>
      </c>
      <c r="W402" s="142" t="str">
        <f t="shared" si="37"/>
        <v/>
      </c>
      <c r="X402" s="142" t="str">
        <f t="shared" si="38"/>
        <v/>
      </c>
      <c r="Y402" s="142" t="str">
        <f t="shared" si="39"/>
        <v/>
      </c>
      <c r="Z402" s="142" t="str">
        <f t="shared" si="41"/>
        <v/>
      </c>
      <c r="AA402" s="104" t="str">
        <f t="shared" si="40"/>
        <v/>
      </c>
    </row>
    <row r="403" spans="22:27" x14ac:dyDescent="0.25">
      <c r="V403" s="142" t="str">
        <f t="shared" si="36"/>
        <v/>
      </c>
      <c r="W403" s="142" t="str">
        <f t="shared" si="37"/>
        <v/>
      </c>
      <c r="X403" s="142" t="str">
        <f t="shared" si="38"/>
        <v/>
      </c>
      <c r="Y403" s="142" t="str">
        <f t="shared" si="39"/>
        <v/>
      </c>
      <c r="Z403" s="142" t="str">
        <f t="shared" si="41"/>
        <v/>
      </c>
      <c r="AA403" s="104" t="str">
        <f t="shared" si="40"/>
        <v/>
      </c>
    </row>
    <row r="404" spans="22:27" x14ac:dyDescent="0.25">
      <c r="V404" s="142" t="str">
        <f t="shared" si="36"/>
        <v/>
      </c>
      <c r="W404" s="142" t="str">
        <f t="shared" si="37"/>
        <v/>
      </c>
      <c r="X404" s="142" t="str">
        <f t="shared" si="38"/>
        <v/>
      </c>
      <c r="Y404" s="142" t="str">
        <f t="shared" si="39"/>
        <v/>
      </c>
      <c r="Z404" s="142" t="str">
        <f t="shared" si="41"/>
        <v/>
      </c>
      <c r="AA404" s="104" t="str">
        <f t="shared" si="40"/>
        <v/>
      </c>
    </row>
    <row r="405" spans="22:27" x14ac:dyDescent="0.25">
      <c r="V405" s="142" t="str">
        <f t="shared" si="36"/>
        <v/>
      </c>
      <c r="W405" s="142" t="str">
        <f t="shared" si="37"/>
        <v/>
      </c>
      <c r="X405" s="142" t="str">
        <f t="shared" si="38"/>
        <v/>
      </c>
      <c r="Y405" s="142" t="str">
        <f t="shared" si="39"/>
        <v/>
      </c>
      <c r="Z405" s="142" t="str">
        <f t="shared" si="41"/>
        <v/>
      </c>
      <c r="AA405" s="104" t="str">
        <f t="shared" si="40"/>
        <v/>
      </c>
    </row>
    <row r="406" spans="22:27" x14ac:dyDescent="0.25">
      <c r="V406" s="142" t="str">
        <f t="shared" si="36"/>
        <v/>
      </c>
      <c r="W406" s="142" t="str">
        <f t="shared" si="37"/>
        <v/>
      </c>
      <c r="X406" s="142" t="str">
        <f t="shared" si="38"/>
        <v/>
      </c>
      <c r="Y406" s="142" t="str">
        <f t="shared" si="39"/>
        <v/>
      </c>
      <c r="Z406" s="142" t="str">
        <f t="shared" si="41"/>
        <v/>
      </c>
      <c r="AA406" s="104" t="str">
        <f t="shared" si="40"/>
        <v/>
      </c>
    </row>
    <row r="407" spans="22:27" x14ac:dyDescent="0.25">
      <c r="V407" s="142" t="str">
        <f t="shared" si="36"/>
        <v/>
      </c>
      <c r="W407" s="142" t="str">
        <f t="shared" si="37"/>
        <v/>
      </c>
      <c r="X407" s="142" t="str">
        <f t="shared" si="38"/>
        <v/>
      </c>
      <c r="Y407" s="142" t="str">
        <f t="shared" si="39"/>
        <v/>
      </c>
      <c r="Z407" s="142" t="str">
        <f t="shared" si="41"/>
        <v/>
      </c>
      <c r="AA407" s="104" t="str">
        <f t="shared" si="40"/>
        <v/>
      </c>
    </row>
    <row r="408" spans="22:27" x14ac:dyDescent="0.25">
      <c r="V408" s="142" t="str">
        <f t="shared" ref="V408:V471" si="42">IF(AND(SUM(D408:G408)&gt;0,B408&lt;&gt;""),ROUND(IF(media_bi="MÉDIA",AVERAGE(D408:G408),SUM(D408:G408)),1),"")</f>
        <v/>
      </c>
      <c r="W408" s="142" t="str">
        <f t="shared" ref="W408:W471" si="43">IF(AND(SUM(H408:K408)&gt;0,B408&lt;&gt;""),ROUND(IF(media_bi="MÉDIA",AVERAGE(H408:K408),SUM(H408:K408)),1),"")</f>
        <v/>
      </c>
      <c r="X408" s="142" t="str">
        <f t="shared" ref="X408:X471" si="44">IF(AND(SUM(L408:O408)&gt;0,B408&lt;&gt;""),ROUND(IF(media_bi="MÉDIA",AVERAGE(L408:O408),SUM(L408:O408)),1),"")</f>
        <v/>
      </c>
      <c r="Y408" s="142" t="str">
        <f t="shared" ref="Y408:Y471" si="45">IF(AND(SUM(P408:S408)&gt;0,B408&lt;&gt;""),ROUND(IF(media_bi="MÉDIA",AVERAGE(P408:S408),SUM(P408:S408)),1),"")</f>
        <v/>
      </c>
      <c r="Z408" s="142" t="str">
        <f t="shared" si="41"/>
        <v/>
      </c>
      <c r="AA408" s="104" t="str">
        <f t="shared" si="40"/>
        <v/>
      </c>
    </row>
    <row r="409" spans="22:27" x14ac:dyDescent="0.25">
      <c r="V409" s="142" t="str">
        <f t="shared" si="42"/>
        <v/>
      </c>
      <c r="W409" s="142" t="str">
        <f t="shared" si="43"/>
        <v/>
      </c>
      <c r="X409" s="142" t="str">
        <f t="shared" si="44"/>
        <v/>
      </c>
      <c r="Y409" s="142" t="str">
        <f t="shared" si="45"/>
        <v/>
      </c>
      <c r="Z409" s="142" t="str">
        <f t="shared" si="41"/>
        <v/>
      </c>
      <c r="AA409" s="104" t="str">
        <f t="shared" si="40"/>
        <v/>
      </c>
    </row>
    <row r="410" spans="22:27" x14ac:dyDescent="0.25">
      <c r="V410" s="142" t="str">
        <f t="shared" si="42"/>
        <v/>
      </c>
      <c r="W410" s="142" t="str">
        <f t="shared" si="43"/>
        <v/>
      </c>
      <c r="X410" s="142" t="str">
        <f t="shared" si="44"/>
        <v/>
      </c>
      <c r="Y410" s="142" t="str">
        <f t="shared" si="45"/>
        <v/>
      </c>
      <c r="Z410" s="142" t="str">
        <f t="shared" si="41"/>
        <v/>
      </c>
      <c r="AA410" s="104" t="str">
        <f t="shared" si="40"/>
        <v/>
      </c>
    </row>
    <row r="411" spans="22:27" x14ac:dyDescent="0.25">
      <c r="V411" s="142" t="str">
        <f t="shared" si="42"/>
        <v/>
      </c>
      <c r="W411" s="142" t="str">
        <f t="shared" si="43"/>
        <v/>
      </c>
      <c r="X411" s="142" t="str">
        <f t="shared" si="44"/>
        <v/>
      </c>
      <c r="Y411" s="142" t="str">
        <f t="shared" si="45"/>
        <v/>
      </c>
      <c r="Z411" s="142" t="str">
        <f t="shared" si="41"/>
        <v/>
      </c>
      <c r="AA411" s="104" t="str">
        <f t="shared" si="40"/>
        <v/>
      </c>
    </row>
    <row r="412" spans="22:27" x14ac:dyDescent="0.25">
      <c r="V412" s="142" t="str">
        <f t="shared" si="42"/>
        <v/>
      </c>
      <c r="W412" s="142" t="str">
        <f t="shared" si="43"/>
        <v/>
      </c>
      <c r="X412" s="142" t="str">
        <f t="shared" si="44"/>
        <v/>
      </c>
      <c r="Y412" s="142" t="str">
        <f t="shared" si="45"/>
        <v/>
      </c>
      <c r="Z412" s="142" t="str">
        <f t="shared" si="41"/>
        <v/>
      </c>
      <c r="AA412" s="104" t="str">
        <f t="shared" si="40"/>
        <v/>
      </c>
    </row>
    <row r="413" spans="22:27" x14ac:dyDescent="0.25">
      <c r="V413" s="142" t="str">
        <f t="shared" si="42"/>
        <v/>
      </c>
      <c r="W413" s="142" t="str">
        <f t="shared" si="43"/>
        <v/>
      </c>
      <c r="X413" s="142" t="str">
        <f t="shared" si="44"/>
        <v/>
      </c>
      <c r="Y413" s="142" t="str">
        <f t="shared" si="45"/>
        <v/>
      </c>
      <c r="Z413" s="142" t="str">
        <f t="shared" si="41"/>
        <v/>
      </c>
      <c r="AA413" s="104" t="str">
        <f t="shared" si="40"/>
        <v/>
      </c>
    </row>
    <row r="414" spans="22:27" x14ac:dyDescent="0.25">
      <c r="V414" s="142" t="str">
        <f t="shared" si="42"/>
        <v/>
      </c>
      <c r="W414" s="142" t="str">
        <f t="shared" si="43"/>
        <v/>
      </c>
      <c r="X414" s="142" t="str">
        <f t="shared" si="44"/>
        <v/>
      </c>
      <c r="Y414" s="142" t="str">
        <f t="shared" si="45"/>
        <v/>
      </c>
      <c r="Z414" s="142" t="str">
        <f t="shared" si="41"/>
        <v/>
      </c>
      <c r="AA414" s="104" t="str">
        <f t="shared" si="40"/>
        <v/>
      </c>
    </row>
    <row r="415" spans="22:27" x14ac:dyDescent="0.25">
      <c r="V415" s="142" t="str">
        <f t="shared" si="42"/>
        <v/>
      </c>
      <c r="W415" s="142" t="str">
        <f t="shared" si="43"/>
        <v/>
      </c>
      <c r="X415" s="142" t="str">
        <f t="shared" si="44"/>
        <v/>
      </c>
      <c r="Y415" s="142" t="str">
        <f t="shared" si="45"/>
        <v/>
      </c>
      <c r="Z415" s="142" t="str">
        <f t="shared" si="41"/>
        <v/>
      </c>
      <c r="AA415" s="104" t="str">
        <f t="shared" si="40"/>
        <v/>
      </c>
    </row>
    <row r="416" spans="22:27" x14ac:dyDescent="0.25">
      <c r="V416" s="142" t="str">
        <f t="shared" si="42"/>
        <v/>
      </c>
      <c r="W416" s="142" t="str">
        <f t="shared" si="43"/>
        <v/>
      </c>
      <c r="X416" s="142" t="str">
        <f t="shared" si="44"/>
        <v/>
      </c>
      <c r="Y416" s="142" t="str">
        <f t="shared" si="45"/>
        <v/>
      </c>
      <c r="Z416" s="142" t="str">
        <f t="shared" si="41"/>
        <v/>
      </c>
      <c r="AA416" s="104" t="str">
        <f t="shared" si="40"/>
        <v/>
      </c>
    </row>
    <row r="417" spans="22:27" x14ac:dyDescent="0.25">
      <c r="V417" s="142" t="str">
        <f t="shared" si="42"/>
        <v/>
      </c>
      <c r="W417" s="142" t="str">
        <f t="shared" si="43"/>
        <v/>
      </c>
      <c r="X417" s="142" t="str">
        <f t="shared" si="44"/>
        <v/>
      </c>
      <c r="Y417" s="142" t="str">
        <f t="shared" si="45"/>
        <v/>
      </c>
      <c r="Z417" s="142" t="str">
        <f t="shared" si="41"/>
        <v/>
      </c>
      <c r="AA417" s="104" t="str">
        <f t="shared" si="40"/>
        <v/>
      </c>
    </row>
    <row r="418" spans="22:27" x14ac:dyDescent="0.25">
      <c r="V418" s="142" t="str">
        <f t="shared" si="42"/>
        <v/>
      </c>
      <c r="W418" s="142" t="str">
        <f t="shared" si="43"/>
        <v/>
      </c>
      <c r="X418" s="142" t="str">
        <f t="shared" si="44"/>
        <v/>
      </c>
      <c r="Y418" s="142" t="str">
        <f t="shared" si="45"/>
        <v/>
      </c>
      <c r="Z418" s="142" t="str">
        <f t="shared" si="41"/>
        <v/>
      </c>
      <c r="AA418" s="104" t="str">
        <f t="shared" si="40"/>
        <v/>
      </c>
    </row>
    <row r="419" spans="22:27" x14ac:dyDescent="0.25">
      <c r="V419" s="142" t="str">
        <f t="shared" si="42"/>
        <v/>
      </c>
      <c r="W419" s="142" t="str">
        <f t="shared" si="43"/>
        <v/>
      </c>
      <c r="X419" s="142" t="str">
        <f t="shared" si="44"/>
        <v/>
      </c>
      <c r="Y419" s="142" t="str">
        <f t="shared" si="45"/>
        <v/>
      </c>
      <c r="Z419" s="142" t="str">
        <f t="shared" si="41"/>
        <v/>
      </c>
      <c r="AA419" s="104" t="str">
        <f t="shared" si="40"/>
        <v/>
      </c>
    </row>
    <row r="420" spans="22:27" x14ac:dyDescent="0.25">
      <c r="V420" s="142" t="str">
        <f t="shared" si="42"/>
        <v/>
      </c>
      <c r="W420" s="142" t="str">
        <f t="shared" si="43"/>
        <v/>
      </c>
      <c r="X420" s="142" t="str">
        <f t="shared" si="44"/>
        <v/>
      </c>
      <c r="Y420" s="142" t="str">
        <f t="shared" si="45"/>
        <v/>
      </c>
      <c r="Z420" s="142" t="str">
        <f t="shared" si="41"/>
        <v/>
      </c>
      <c r="AA420" s="104" t="str">
        <f t="shared" si="40"/>
        <v/>
      </c>
    </row>
    <row r="421" spans="22:27" x14ac:dyDescent="0.25">
      <c r="V421" s="142" t="str">
        <f t="shared" si="42"/>
        <v/>
      </c>
      <c r="W421" s="142" t="str">
        <f t="shared" si="43"/>
        <v/>
      </c>
      <c r="X421" s="142" t="str">
        <f t="shared" si="44"/>
        <v/>
      </c>
      <c r="Y421" s="142" t="str">
        <f t="shared" si="45"/>
        <v/>
      </c>
      <c r="Z421" s="142" t="str">
        <f t="shared" si="41"/>
        <v/>
      </c>
      <c r="AA421" s="104" t="str">
        <f t="shared" si="40"/>
        <v/>
      </c>
    </row>
    <row r="422" spans="22:27" x14ac:dyDescent="0.25">
      <c r="V422" s="142" t="str">
        <f t="shared" si="42"/>
        <v/>
      </c>
      <c r="W422" s="142" t="str">
        <f t="shared" si="43"/>
        <v/>
      </c>
      <c r="X422" s="142" t="str">
        <f t="shared" si="44"/>
        <v/>
      </c>
      <c r="Y422" s="142" t="str">
        <f t="shared" si="45"/>
        <v/>
      </c>
      <c r="Z422" s="142" t="str">
        <f t="shared" si="41"/>
        <v/>
      </c>
      <c r="AA422" s="104" t="str">
        <f t="shared" si="40"/>
        <v/>
      </c>
    </row>
    <row r="423" spans="22:27" x14ac:dyDescent="0.25">
      <c r="V423" s="142" t="str">
        <f t="shared" si="42"/>
        <v/>
      </c>
      <c r="W423" s="142" t="str">
        <f t="shared" si="43"/>
        <v/>
      </c>
      <c r="X423" s="142" t="str">
        <f t="shared" si="44"/>
        <v/>
      </c>
      <c r="Y423" s="142" t="str">
        <f t="shared" si="45"/>
        <v/>
      </c>
      <c r="Z423" s="142" t="str">
        <f t="shared" si="41"/>
        <v/>
      </c>
      <c r="AA423" s="104" t="str">
        <f t="shared" si="40"/>
        <v/>
      </c>
    </row>
    <row r="424" spans="22:27" x14ac:dyDescent="0.25">
      <c r="V424" s="142" t="str">
        <f t="shared" si="42"/>
        <v/>
      </c>
      <c r="W424" s="142" t="str">
        <f t="shared" si="43"/>
        <v/>
      </c>
      <c r="X424" s="142" t="str">
        <f t="shared" si="44"/>
        <v/>
      </c>
      <c r="Y424" s="142" t="str">
        <f t="shared" si="45"/>
        <v/>
      </c>
      <c r="Z424" s="142" t="str">
        <f t="shared" si="41"/>
        <v/>
      </c>
      <c r="AA424" s="104" t="str">
        <f t="shared" si="40"/>
        <v/>
      </c>
    </row>
    <row r="425" spans="22:27" x14ac:dyDescent="0.25">
      <c r="V425" s="142" t="str">
        <f t="shared" si="42"/>
        <v/>
      </c>
      <c r="W425" s="142" t="str">
        <f t="shared" si="43"/>
        <v/>
      </c>
      <c r="X425" s="142" t="str">
        <f t="shared" si="44"/>
        <v/>
      </c>
      <c r="Y425" s="142" t="str">
        <f t="shared" si="45"/>
        <v/>
      </c>
      <c r="Z425" s="142" t="str">
        <f t="shared" si="41"/>
        <v/>
      </c>
      <c r="AA425" s="104" t="str">
        <f t="shared" si="40"/>
        <v/>
      </c>
    </row>
    <row r="426" spans="22:27" x14ac:dyDescent="0.25">
      <c r="V426" s="142" t="str">
        <f t="shared" si="42"/>
        <v/>
      </c>
      <c r="W426" s="142" t="str">
        <f t="shared" si="43"/>
        <v/>
      </c>
      <c r="X426" s="142" t="str">
        <f t="shared" si="44"/>
        <v/>
      </c>
      <c r="Y426" s="142" t="str">
        <f t="shared" si="45"/>
        <v/>
      </c>
      <c r="Z426" s="142" t="str">
        <f t="shared" si="41"/>
        <v/>
      </c>
      <c r="AA426" s="104" t="str">
        <f t="shared" si="40"/>
        <v/>
      </c>
    </row>
    <row r="427" spans="22:27" x14ac:dyDescent="0.25">
      <c r="V427" s="142" t="str">
        <f t="shared" si="42"/>
        <v/>
      </c>
      <c r="W427" s="142" t="str">
        <f t="shared" si="43"/>
        <v/>
      </c>
      <c r="X427" s="142" t="str">
        <f t="shared" si="44"/>
        <v/>
      </c>
      <c r="Y427" s="142" t="str">
        <f t="shared" si="45"/>
        <v/>
      </c>
      <c r="Z427" s="142" t="str">
        <f t="shared" si="41"/>
        <v/>
      </c>
      <c r="AA427" s="104" t="str">
        <f t="shared" si="40"/>
        <v/>
      </c>
    </row>
    <row r="428" spans="22:27" x14ac:dyDescent="0.25">
      <c r="V428" s="142" t="str">
        <f t="shared" si="42"/>
        <v/>
      </c>
      <c r="W428" s="142" t="str">
        <f t="shared" si="43"/>
        <v/>
      </c>
      <c r="X428" s="142" t="str">
        <f t="shared" si="44"/>
        <v/>
      </c>
      <c r="Y428" s="142" t="str">
        <f t="shared" si="45"/>
        <v/>
      </c>
      <c r="Z428" s="142" t="str">
        <f t="shared" si="41"/>
        <v/>
      </c>
      <c r="AA428" s="104" t="str">
        <f t="shared" si="40"/>
        <v/>
      </c>
    </row>
    <row r="429" spans="22:27" x14ac:dyDescent="0.25">
      <c r="V429" s="142" t="str">
        <f t="shared" si="42"/>
        <v/>
      </c>
      <c r="W429" s="142" t="str">
        <f t="shared" si="43"/>
        <v/>
      </c>
      <c r="X429" s="142" t="str">
        <f t="shared" si="44"/>
        <v/>
      </c>
      <c r="Y429" s="142" t="str">
        <f t="shared" si="45"/>
        <v/>
      </c>
      <c r="Z429" s="142" t="str">
        <f t="shared" si="41"/>
        <v/>
      </c>
      <c r="AA429" s="104" t="str">
        <f t="shared" si="40"/>
        <v/>
      </c>
    </row>
    <row r="430" spans="22:27" x14ac:dyDescent="0.25">
      <c r="V430" s="142" t="str">
        <f t="shared" si="42"/>
        <v/>
      </c>
      <c r="W430" s="142" t="str">
        <f t="shared" si="43"/>
        <v/>
      </c>
      <c r="X430" s="142" t="str">
        <f t="shared" si="44"/>
        <v/>
      </c>
      <c r="Y430" s="142" t="str">
        <f t="shared" si="45"/>
        <v/>
      </c>
      <c r="Z430" s="142" t="str">
        <f t="shared" si="41"/>
        <v/>
      </c>
      <c r="AA430" s="104" t="str">
        <f t="shared" si="40"/>
        <v/>
      </c>
    </row>
    <row r="431" spans="22:27" x14ac:dyDescent="0.25">
      <c r="V431" s="142" t="str">
        <f t="shared" si="42"/>
        <v/>
      </c>
      <c r="W431" s="142" t="str">
        <f t="shared" si="43"/>
        <v/>
      </c>
      <c r="X431" s="142" t="str">
        <f t="shared" si="44"/>
        <v/>
      </c>
      <c r="Y431" s="142" t="str">
        <f t="shared" si="45"/>
        <v/>
      </c>
      <c r="Z431" s="142" t="str">
        <f t="shared" si="41"/>
        <v/>
      </c>
      <c r="AA431" s="104" t="str">
        <f t="shared" si="40"/>
        <v/>
      </c>
    </row>
    <row r="432" spans="22:27" x14ac:dyDescent="0.25">
      <c r="V432" s="142" t="str">
        <f t="shared" si="42"/>
        <v/>
      </c>
      <c r="W432" s="142" t="str">
        <f t="shared" si="43"/>
        <v/>
      </c>
      <c r="X432" s="142" t="str">
        <f t="shared" si="44"/>
        <v/>
      </c>
      <c r="Y432" s="142" t="str">
        <f t="shared" si="45"/>
        <v/>
      </c>
      <c r="Z432" s="142" t="str">
        <f t="shared" si="41"/>
        <v/>
      </c>
      <c r="AA432" s="104" t="str">
        <f t="shared" si="40"/>
        <v/>
      </c>
    </row>
    <row r="433" spans="22:27" x14ac:dyDescent="0.25">
      <c r="V433" s="142" t="str">
        <f t="shared" si="42"/>
        <v/>
      </c>
      <c r="W433" s="142" t="str">
        <f t="shared" si="43"/>
        <v/>
      </c>
      <c r="X433" s="142" t="str">
        <f t="shared" si="44"/>
        <v/>
      </c>
      <c r="Y433" s="142" t="str">
        <f t="shared" si="45"/>
        <v/>
      </c>
      <c r="Z433" s="142" t="str">
        <f t="shared" si="41"/>
        <v/>
      </c>
      <c r="AA433" s="104" t="str">
        <f t="shared" si="40"/>
        <v/>
      </c>
    </row>
    <row r="434" spans="22:27" x14ac:dyDescent="0.25">
      <c r="V434" s="142" t="str">
        <f t="shared" si="42"/>
        <v/>
      </c>
      <c r="W434" s="142" t="str">
        <f t="shared" si="43"/>
        <v/>
      </c>
      <c r="X434" s="142" t="str">
        <f t="shared" si="44"/>
        <v/>
      </c>
      <c r="Y434" s="142" t="str">
        <f t="shared" si="45"/>
        <v/>
      </c>
      <c r="Z434" s="142" t="str">
        <f t="shared" si="41"/>
        <v/>
      </c>
      <c r="AA434" s="104" t="str">
        <f t="shared" si="40"/>
        <v/>
      </c>
    </row>
    <row r="435" spans="22:27" x14ac:dyDescent="0.25">
      <c r="V435" s="142" t="str">
        <f t="shared" si="42"/>
        <v/>
      </c>
      <c r="W435" s="142" t="str">
        <f t="shared" si="43"/>
        <v/>
      </c>
      <c r="X435" s="142" t="str">
        <f t="shared" si="44"/>
        <v/>
      </c>
      <c r="Y435" s="142" t="str">
        <f t="shared" si="45"/>
        <v/>
      </c>
      <c r="Z435" s="142" t="str">
        <f t="shared" si="41"/>
        <v/>
      </c>
      <c r="AA435" s="104" t="str">
        <f t="shared" si="40"/>
        <v/>
      </c>
    </row>
    <row r="436" spans="22:27" x14ac:dyDescent="0.25">
      <c r="V436" s="142" t="str">
        <f t="shared" si="42"/>
        <v/>
      </c>
      <c r="W436" s="142" t="str">
        <f t="shared" si="43"/>
        <v/>
      </c>
      <c r="X436" s="142" t="str">
        <f t="shared" si="44"/>
        <v/>
      </c>
      <c r="Y436" s="142" t="str">
        <f t="shared" si="45"/>
        <v/>
      </c>
      <c r="Z436" s="142" t="str">
        <f t="shared" si="41"/>
        <v/>
      </c>
      <c r="AA436" s="104" t="str">
        <f t="shared" si="40"/>
        <v/>
      </c>
    </row>
    <row r="437" spans="22:27" x14ac:dyDescent="0.25">
      <c r="V437" s="142" t="str">
        <f t="shared" si="42"/>
        <v/>
      </c>
      <c r="W437" s="142" t="str">
        <f t="shared" si="43"/>
        <v/>
      </c>
      <c r="X437" s="142" t="str">
        <f t="shared" si="44"/>
        <v/>
      </c>
      <c r="Y437" s="142" t="str">
        <f t="shared" si="45"/>
        <v/>
      </c>
      <c r="Z437" s="142" t="str">
        <f t="shared" si="41"/>
        <v/>
      </c>
      <c r="AA437" s="104" t="str">
        <f t="shared" si="40"/>
        <v/>
      </c>
    </row>
    <row r="438" spans="22:27" x14ac:dyDescent="0.25">
      <c r="V438" s="142" t="str">
        <f t="shared" si="42"/>
        <v/>
      </c>
      <c r="W438" s="142" t="str">
        <f t="shared" si="43"/>
        <v/>
      </c>
      <c r="X438" s="142" t="str">
        <f t="shared" si="44"/>
        <v/>
      </c>
      <c r="Y438" s="142" t="str">
        <f t="shared" si="45"/>
        <v/>
      </c>
      <c r="Z438" s="142" t="str">
        <f t="shared" si="41"/>
        <v/>
      </c>
      <c r="AA438" s="104" t="str">
        <f t="shared" si="40"/>
        <v/>
      </c>
    </row>
    <row r="439" spans="22:27" x14ac:dyDescent="0.25">
      <c r="V439" s="142" t="str">
        <f t="shared" si="42"/>
        <v/>
      </c>
      <c r="W439" s="142" t="str">
        <f t="shared" si="43"/>
        <v/>
      </c>
      <c r="X439" s="142" t="str">
        <f t="shared" si="44"/>
        <v/>
      </c>
      <c r="Y439" s="142" t="str">
        <f t="shared" si="45"/>
        <v/>
      </c>
      <c r="Z439" s="142" t="str">
        <f t="shared" si="41"/>
        <v/>
      </c>
      <c r="AA439" s="104" t="str">
        <f t="shared" si="40"/>
        <v/>
      </c>
    </row>
    <row r="440" spans="22:27" x14ac:dyDescent="0.25">
      <c r="V440" s="142" t="str">
        <f t="shared" si="42"/>
        <v/>
      </c>
      <c r="W440" s="142" t="str">
        <f t="shared" si="43"/>
        <v/>
      </c>
      <c r="X440" s="142" t="str">
        <f t="shared" si="44"/>
        <v/>
      </c>
      <c r="Y440" s="142" t="str">
        <f t="shared" si="45"/>
        <v/>
      </c>
      <c r="Z440" s="142" t="str">
        <f t="shared" si="41"/>
        <v/>
      </c>
      <c r="AA440" s="104" t="str">
        <f t="shared" si="40"/>
        <v/>
      </c>
    </row>
    <row r="441" spans="22:27" x14ac:dyDescent="0.25">
      <c r="V441" s="142" t="str">
        <f t="shared" si="42"/>
        <v/>
      </c>
      <c r="W441" s="142" t="str">
        <f t="shared" si="43"/>
        <v/>
      </c>
      <c r="X441" s="142" t="str">
        <f t="shared" si="44"/>
        <v/>
      </c>
      <c r="Y441" s="142" t="str">
        <f t="shared" si="45"/>
        <v/>
      </c>
      <c r="Z441" s="142" t="str">
        <f t="shared" si="41"/>
        <v/>
      </c>
      <c r="AA441" s="104" t="str">
        <f t="shared" si="40"/>
        <v/>
      </c>
    </row>
    <row r="442" spans="22:27" x14ac:dyDescent="0.25">
      <c r="V442" s="142" t="str">
        <f t="shared" si="42"/>
        <v/>
      </c>
      <c r="W442" s="142" t="str">
        <f t="shared" si="43"/>
        <v/>
      </c>
      <c r="X442" s="142" t="str">
        <f t="shared" si="44"/>
        <v/>
      </c>
      <c r="Y442" s="142" t="str">
        <f t="shared" si="45"/>
        <v/>
      </c>
      <c r="Z442" s="142" t="str">
        <f t="shared" si="41"/>
        <v/>
      </c>
      <c r="AA442" s="104" t="str">
        <f t="shared" si="40"/>
        <v/>
      </c>
    </row>
    <row r="443" spans="22:27" x14ac:dyDescent="0.25">
      <c r="V443" s="142" t="str">
        <f t="shared" si="42"/>
        <v/>
      </c>
      <c r="W443" s="142" t="str">
        <f t="shared" si="43"/>
        <v/>
      </c>
      <c r="X443" s="142" t="str">
        <f t="shared" si="44"/>
        <v/>
      </c>
      <c r="Y443" s="142" t="str">
        <f t="shared" si="45"/>
        <v/>
      </c>
      <c r="Z443" s="142" t="str">
        <f t="shared" si="41"/>
        <v/>
      </c>
      <c r="AA443" s="104" t="str">
        <f t="shared" si="40"/>
        <v/>
      </c>
    </row>
    <row r="444" spans="22:27" x14ac:dyDescent="0.25">
      <c r="V444" s="142" t="str">
        <f t="shared" si="42"/>
        <v/>
      </c>
      <c r="W444" s="142" t="str">
        <f t="shared" si="43"/>
        <v/>
      </c>
      <c r="X444" s="142" t="str">
        <f t="shared" si="44"/>
        <v/>
      </c>
      <c r="Y444" s="142" t="str">
        <f t="shared" si="45"/>
        <v/>
      </c>
      <c r="Z444" s="142" t="str">
        <f t="shared" si="41"/>
        <v/>
      </c>
      <c r="AA444" s="104" t="str">
        <f t="shared" si="40"/>
        <v/>
      </c>
    </row>
    <row r="445" spans="22:27" x14ac:dyDescent="0.25">
      <c r="V445" s="142" t="str">
        <f t="shared" si="42"/>
        <v/>
      </c>
      <c r="W445" s="142" t="str">
        <f t="shared" si="43"/>
        <v/>
      </c>
      <c r="X445" s="142" t="str">
        <f t="shared" si="44"/>
        <v/>
      </c>
      <c r="Y445" s="142" t="str">
        <f t="shared" si="45"/>
        <v/>
      </c>
      <c r="Z445" s="142" t="str">
        <f t="shared" si="41"/>
        <v/>
      </c>
      <c r="AA445" s="104" t="str">
        <f t="shared" si="40"/>
        <v/>
      </c>
    </row>
    <row r="446" spans="22:27" x14ac:dyDescent="0.25">
      <c r="V446" s="142" t="str">
        <f t="shared" si="42"/>
        <v/>
      </c>
      <c r="W446" s="142" t="str">
        <f t="shared" si="43"/>
        <v/>
      </c>
      <c r="X446" s="142" t="str">
        <f t="shared" si="44"/>
        <v/>
      </c>
      <c r="Y446" s="142" t="str">
        <f t="shared" si="45"/>
        <v/>
      </c>
      <c r="Z446" s="142" t="str">
        <f t="shared" si="41"/>
        <v/>
      </c>
      <c r="AA446" s="104" t="str">
        <f t="shared" si="40"/>
        <v/>
      </c>
    </row>
    <row r="447" spans="22:27" x14ac:dyDescent="0.25">
      <c r="V447" s="142" t="str">
        <f t="shared" si="42"/>
        <v/>
      </c>
      <c r="W447" s="142" t="str">
        <f t="shared" si="43"/>
        <v/>
      </c>
      <c r="X447" s="142" t="str">
        <f t="shared" si="44"/>
        <v/>
      </c>
      <c r="Y447" s="142" t="str">
        <f t="shared" si="45"/>
        <v/>
      </c>
      <c r="Z447" s="142" t="str">
        <f t="shared" si="41"/>
        <v/>
      </c>
      <c r="AA447" s="104" t="str">
        <f t="shared" si="40"/>
        <v/>
      </c>
    </row>
    <row r="448" spans="22:27" x14ac:dyDescent="0.25">
      <c r="V448" s="142" t="str">
        <f t="shared" si="42"/>
        <v/>
      </c>
      <c r="W448" s="142" t="str">
        <f t="shared" si="43"/>
        <v/>
      </c>
      <c r="X448" s="142" t="str">
        <f t="shared" si="44"/>
        <v/>
      </c>
      <c r="Y448" s="142" t="str">
        <f t="shared" si="45"/>
        <v/>
      </c>
      <c r="Z448" s="142" t="str">
        <f t="shared" si="41"/>
        <v/>
      </c>
      <c r="AA448" s="104" t="str">
        <f t="shared" si="40"/>
        <v/>
      </c>
    </row>
    <row r="449" spans="22:27" x14ac:dyDescent="0.25">
      <c r="V449" s="142" t="str">
        <f t="shared" si="42"/>
        <v/>
      </c>
      <c r="W449" s="142" t="str">
        <f t="shared" si="43"/>
        <v/>
      </c>
      <c r="X449" s="142" t="str">
        <f t="shared" si="44"/>
        <v/>
      </c>
      <c r="Y449" s="142" t="str">
        <f t="shared" si="45"/>
        <v/>
      </c>
      <c r="Z449" s="142" t="str">
        <f t="shared" si="41"/>
        <v/>
      </c>
      <c r="AA449" s="104" t="str">
        <f t="shared" si="40"/>
        <v/>
      </c>
    </row>
    <row r="450" spans="22:27" x14ac:dyDescent="0.25">
      <c r="V450" s="142" t="str">
        <f t="shared" si="42"/>
        <v/>
      </c>
      <c r="W450" s="142" t="str">
        <f t="shared" si="43"/>
        <v/>
      </c>
      <c r="X450" s="142" t="str">
        <f t="shared" si="44"/>
        <v/>
      </c>
      <c r="Y450" s="142" t="str">
        <f t="shared" si="45"/>
        <v/>
      </c>
      <c r="Z450" s="142" t="str">
        <f t="shared" si="41"/>
        <v/>
      </c>
      <c r="AA450" s="104" t="str">
        <f t="shared" si="40"/>
        <v/>
      </c>
    </row>
    <row r="451" spans="22:27" x14ac:dyDescent="0.25">
      <c r="V451" s="142" t="str">
        <f t="shared" si="42"/>
        <v/>
      </c>
      <c r="W451" s="142" t="str">
        <f t="shared" si="43"/>
        <v/>
      </c>
      <c r="X451" s="142" t="str">
        <f t="shared" si="44"/>
        <v/>
      </c>
      <c r="Y451" s="142" t="str">
        <f t="shared" si="45"/>
        <v/>
      </c>
      <c r="Z451" s="142" t="str">
        <f t="shared" si="41"/>
        <v/>
      </c>
      <c r="AA451" s="104" t="str">
        <f t="shared" si="40"/>
        <v/>
      </c>
    </row>
    <row r="452" spans="22:27" x14ac:dyDescent="0.25">
      <c r="V452" s="142" t="str">
        <f t="shared" si="42"/>
        <v/>
      </c>
      <c r="W452" s="142" t="str">
        <f t="shared" si="43"/>
        <v/>
      </c>
      <c r="X452" s="142" t="str">
        <f t="shared" si="44"/>
        <v/>
      </c>
      <c r="Y452" s="142" t="str">
        <f t="shared" si="45"/>
        <v/>
      </c>
      <c r="Z452" s="142" t="str">
        <f t="shared" si="41"/>
        <v/>
      </c>
      <c r="AA452" s="104" t="str">
        <f t="shared" si="40"/>
        <v/>
      </c>
    </row>
    <row r="453" spans="22:27" x14ac:dyDescent="0.25">
      <c r="V453" s="142" t="str">
        <f t="shared" si="42"/>
        <v/>
      </c>
      <c r="W453" s="142" t="str">
        <f t="shared" si="43"/>
        <v/>
      </c>
      <c r="X453" s="142" t="str">
        <f t="shared" si="44"/>
        <v/>
      </c>
      <c r="Y453" s="142" t="str">
        <f t="shared" si="45"/>
        <v/>
      </c>
      <c r="Z453" s="142" t="str">
        <f t="shared" si="41"/>
        <v/>
      </c>
      <c r="AA453" s="104" t="str">
        <f t="shared" si="40"/>
        <v/>
      </c>
    </row>
    <row r="454" spans="22:27" x14ac:dyDescent="0.25">
      <c r="V454" s="142" t="str">
        <f t="shared" si="42"/>
        <v/>
      </c>
      <c r="W454" s="142" t="str">
        <f t="shared" si="43"/>
        <v/>
      </c>
      <c r="X454" s="142" t="str">
        <f t="shared" si="44"/>
        <v/>
      </c>
      <c r="Y454" s="142" t="str">
        <f t="shared" si="45"/>
        <v/>
      </c>
      <c r="Z454" s="142" t="str">
        <f t="shared" si="41"/>
        <v/>
      </c>
      <c r="AA454" s="104" t="str">
        <f t="shared" si="40"/>
        <v/>
      </c>
    </row>
    <row r="455" spans="22:27" x14ac:dyDescent="0.25">
      <c r="V455" s="142" t="str">
        <f t="shared" si="42"/>
        <v/>
      </c>
      <c r="W455" s="142" t="str">
        <f t="shared" si="43"/>
        <v/>
      </c>
      <c r="X455" s="142" t="str">
        <f t="shared" si="44"/>
        <v/>
      </c>
      <c r="Y455" s="142" t="str">
        <f t="shared" si="45"/>
        <v/>
      </c>
      <c r="Z455" s="142" t="str">
        <f t="shared" si="41"/>
        <v/>
      </c>
      <c r="AA455" s="104" t="str">
        <f t="shared" si="40"/>
        <v/>
      </c>
    </row>
    <row r="456" spans="22:27" x14ac:dyDescent="0.25">
      <c r="V456" s="142" t="str">
        <f t="shared" si="42"/>
        <v/>
      </c>
      <c r="W456" s="142" t="str">
        <f t="shared" si="43"/>
        <v/>
      </c>
      <c r="X456" s="142" t="str">
        <f t="shared" si="44"/>
        <v/>
      </c>
      <c r="Y456" s="142" t="str">
        <f t="shared" si="45"/>
        <v/>
      </c>
      <c r="Z456" s="142" t="str">
        <f t="shared" si="41"/>
        <v/>
      </c>
      <c r="AA456" s="104" t="str">
        <f t="shared" ref="AA456:AA519" si="46">IF(B456&lt;&gt;"",IF(COUNT(V456:Y456)&lt;4,termo_cursando,IF(Z456&gt;=meta_aprov,termo_aprovado,IF(Z456&lt;meta_recup,termo_reprovado,IF(T456="",termo_recup,termo_reprovado)))),"")</f>
        <v/>
      </c>
    </row>
    <row r="457" spans="22:27" x14ac:dyDescent="0.25">
      <c r="V457" s="142" t="str">
        <f t="shared" si="42"/>
        <v/>
      </c>
      <c r="W457" s="142" t="str">
        <f t="shared" si="43"/>
        <v/>
      </c>
      <c r="X457" s="142" t="str">
        <f t="shared" si="44"/>
        <v/>
      </c>
      <c r="Y457" s="142" t="str">
        <f t="shared" si="45"/>
        <v/>
      </c>
      <c r="Z457" s="142" t="str">
        <f t="shared" ref="Z457:Z520" si="47">IF(AND(SUM(V457:Y457)&gt;0,B457&lt;&gt;""),IF(T457&lt;&gt;"",IF(recup="SUBST",IF($T457&gt;ROUND(IF(media_final="MÉDIA",AVERAGE(V457:Y457),SUM(V457:Y457)),1),$T457,ROUND(IF(media_final="MÉDIA",AVERAGE(V457:Y457),SUM(V457:Y457)),1)),$T457+ROUND(IF(media_final="MÉDIA",AVERAGE(V457:Y457),SUM(V457:Y457)),1)),ROUND(IF(media_final="MÉDIA",AVERAGE(V457:Y457),SUM(V457:Y457)),1)),"")</f>
        <v/>
      </c>
      <c r="AA457" s="104" t="str">
        <f t="shared" si="46"/>
        <v/>
      </c>
    </row>
    <row r="458" spans="22:27" x14ac:dyDescent="0.25">
      <c r="V458" s="142" t="str">
        <f t="shared" si="42"/>
        <v/>
      </c>
      <c r="W458" s="142" t="str">
        <f t="shared" si="43"/>
        <v/>
      </c>
      <c r="X458" s="142" t="str">
        <f t="shared" si="44"/>
        <v/>
      </c>
      <c r="Y458" s="142" t="str">
        <f t="shared" si="45"/>
        <v/>
      </c>
      <c r="Z458" s="142" t="str">
        <f t="shared" si="47"/>
        <v/>
      </c>
      <c r="AA458" s="104" t="str">
        <f t="shared" si="46"/>
        <v/>
      </c>
    </row>
    <row r="459" spans="22:27" x14ac:dyDescent="0.25">
      <c r="V459" s="142" t="str">
        <f t="shared" si="42"/>
        <v/>
      </c>
      <c r="W459" s="142" t="str">
        <f t="shared" si="43"/>
        <v/>
      </c>
      <c r="X459" s="142" t="str">
        <f t="shared" si="44"/>
        <v/>
      </c>
      <c r="Y459" s="142" t="str">
        <f t="shared" si="45"/>
        <v/>
      </c>
      <c r="Z459" s="142" t="str">
        <f t="shared" si="47"/>
        <v/>
      </c>
      <c r="AA459" s="104" t="str">
        <f t="shared" si="46"/>
        <v/>
      </c>
    </row>
    <row r="460" spans="22:27" x14ac:dyDescent="0.25">
      <c r="V460" s="142" t="str">
        <f t="shared" si="42"/>
        <v/>
      </c>
      <c r="W460" s="142" t="str">
        <f t="shared" si="43"/>
        <v/>
      </c>
      <c r="X460" s="142" t="str">
        <f t="shared" si="44"/>
        <v/>
      </c>
      <c r="Y460" s="142" t="str">
        <f t="shared" si="45"/>
        <v/>
      </c>
      <c r="Z460" s="142" t="str">
        <f t="shared" si="47"/>
        <v/>
      </c>
      <c r="AA460" s="104" t="str">
        <f t="shared" si="46"/>
        <v/>
      </c>
    </row>
    <row r="461" spans="22:27" x14ac:dyDescent="0.25">
      <c r="V461" s="142" t="str">
        <f t="shared" si="42"/>
        <v/>
      </c>
      <c r="W461" s="142" t="str">
        <f t="shared" si="43"/>
        <v/>
      </c>
      <c r="X461" s="142" t="str">
        <f t="shared" si="44"/>
        <v/>
      </c>
      <c r="Y461" s="142" t="str">
        <f t="shared" si="45"/>
        <v/>
      </c>
      <c r="Z461" s="142" t="str">
        <f t="shared" si="47"/>
        <v/>
      </c>
      <c r="AA461" s="104" t="str">
        <f t="shared" si="46"/>
        <v/>
      </c>
    </row>
    <row r="462" spans="22:27" x14ac:dyDescent="0.25">
      <c r="V462" s="142" t="str">
        <f t="shared" si="42"/>
        <v/>
      </c>
      <c r="W462" s="142" t="str">
        <f t="shared" si="43"/>
        <v/>
      </c>
      <c r="X462" s="142" t="str">
        <f t="shared" si="44"/>
        <v/>
      </c>
      <c r="Y462" s="142" t="str">
        <f t="shared" si="45"/>
        <v/>
      </c>
      <c r="Z462" s="142" t="str">
        <f t="shared" si="47"/>
        <v/>
      </c>
      <c r="AA462" s="104" t="str">
        <f t="shared" si="46"/>
        <v/>
      </c>
    </row>
    <row r="463" spans="22:27" x14ac:dyDescent="0.25">
      <c r="V463" s="142" t="str">
        <f t="shared" si="42"/>
        <v/>
      </c>
      <c r="W463" s="142" t="str">
        <f t="shared" si="43"/>
        <v/>
      </c>
      <c r="X463" s="142" t="str">
        <f t="shared" si="44"/>
        <v/>
      </c>
      <c r="Y463" s="142" t="str">
        <f t="shared" si="45"/>
        <v/>
      </c>
      <c r="Z463" s="142" t="str">
        <f t="shared" si="47"/>
        <v/>
      </c>
      <c r="AA463" s="104" t="str">
        <f t="shared" si="46"/>
        <v/>
      </c>
    </row>
    <row r="464" spans="22:27" x14ac:dyDescent="0.25">
      <c r="V464" s="142" t="str">
        <f t="shared" si="42"/>
        <v/>
      </c>
      <c r="W464" s="142" t="str">
        <f t="shared" si="43"/>
        <v/>
      </c>
      <c r="X464" s="142" t="str">
        <f t="shared" si="44"/>
        <v/>
      </c>
      <c r="Y464" s="142" t="str">
        <f t="shared" si="45"/>
        <v/>
      </c>
      <c r="Z464" s="142" t="str">
        <f t="shared" si="47"/>
        <v/>
      </c>
      <c r="AA464" s="104" t="str">
        <f t="shared" si="46"/>
        <v/>
      </c>
    </row>
    <row r="465" spans="22:27" x14ac:dyDescent="0.25">
      <c r="V465" s="142" t="str">
        <f t="shared" si="42"/>
        <v/>
      </c>
      <c r="W465" s="142" t="str">
        <f t="shared" si="43"/>
        <v/>
      </c>
      <c r="X465" s="142" t="str">
        <f t="shared" si="44"/>
        <v/>
      </c>
      <c r="Y465" s="142" t="str">
        <f t="shared" si="45"/>
        <v/>
      </c>
      <c r="Z465" s="142" t="str">
        <f t="shared" si="47"/>
        <v/>
      </c>
      <c r="AA465" s="104" t="str">
        <f t="shared" si="46"/>
        <v/>
      </c>
    </row>
    <row r="466" spans="22:27" x14ac:dyDescent="0.25">
      <c r="V466" s="142" t="str">
        <f t="shared" si="42"/>
        <v/>
      </c>
      <c r="W466" s="142" t="str">
        <f t="shared" si="43"/>
        <v/>
      </c>
      <c r="X466" s="142" t="str">
        <f t="shared" si="44"/>
        <v/>
      </c>
      <c r="Y466" s="142" t="str">
        <f t="shared" si="45"/>
        <v/>
      </c>
      <c r="Z466" s="142" t="str">
        <f t="shared" si="47"/>
        <v/>
      </c>
      <c r="AA466" s="104" t="str">
        <f t="shared" si="46"/>
        <v/>
      </c>
    </row>
    <row r="467" spans="22:27" x14ac:dyDescent="0.25">
      <c r="V467" s="142" t="str">
        <f t="shared" si="42"/>
        <v/>
      </c>
      <c r="W467" s="142" t="str">
        <f t="shared" si="43"/>
        <v/>
      </c>
      <c r="X467" s="142" t="str">
        <f t="shared" si="44"/>
        <v/>
      </c>
      <c r="Y467" s="142" t="str">
        <f t="shared" si="45"/>
        <v/>
      </c>
      <c r="Z467" s="142" t="str">
        <f t="shared" si="47"/>
        <v/>
      </c>
      <c r="AA467" s="104" t="str">
        <f t="shared" si="46"/>
        <v/>
      </c>
    </row>
    <row r="468" spans="22:27" x14ac:dyDescent="0.25">
      <c r="V468" s="142" t="str">
        <f t="shared" si="42"/>
        <v/>
      </c>
      <c r="W468" s="142" t="str">
        <f t="shared" si="43"/>
        <v/>
      </c>
      <c r="X468" s="142" t="str">
        <f t="shared" si="44"/>
        <v/>
      </c>
      <c r="Y468" s="142" t="str">
        <f t="shared" si="45"/>
        <v/>
      </c>
      <c r="Z468" s="142" t="str">
        <f t="shared" si="47"/>
        <v/>
      </c>
      <c r="AA468" s="104" t="str">
        <f t="shared" si="46"/>
        <v/>
      </c>
    </row>
    <row r="469" spans="22:27" x14ac:dyDescent="0.25">
      <c r="V469" s="142" t="str">
        <f t="shared" si="42"/>
        <v/>
      </c>
      <c r="W469" s="142" t="str">
        <f t="shared" si="43"/>
        <v/>
      </c>
      <c r="X469" s="142" t="str">
        <f t="shared" si="44"/>
        <v/>
      </c>
      <c r="Y469" s="142" t="str">
        <f t="shared" si="45"/>
        <v/>
      </c>
      <c r="Z469" s="142" t="str">
        <f t="shared" si="47"/>
        <v/>
      </c>
      <c r="AA469" s="104" t="str">
        <f t="shared" si="46"/>
        <v/>
      </c>
    </row>
    <row r="470" spans="22:27" x14ac:dyDescent="0.25">
      <c r="V470" s="142" t="str">
        <f t="shared" si="42"/>
        <v/>
      </c>
      <c r="W470" s="142" t="str">
        <f t="shared" si="43"/>
        <v/>
      </c>
      <c r="X470" s="142" t="str">
        <f t="shared" si="44"/>
        <v/>
      </c>
      <c r="Y470" s="142" t="str">
        <f t="shared" si="45"/>
        <v/>
      </c>
      <c r="Z470" s="142" t="str">
        <f t="shared" si="47"/>
        <v/>
      </c>
      <c r="AA470" s="104" t="str">
        <f t="shared" si="46"/>
        <v/>
      </c>
    </row>
    <row r="471" spans="22:27" x14ac:dyDescent="0.25">
      <c r="V471" s="142" t="str">
        <f t="shared" si="42"/>
        <v/>
      </c>
      <c r="W471" s="142" t="str">
        <f t="shared" si="43"/>
        <v/>
      </c>
      <c r="X471" s="142" t="str">
        <f t="shared" si="44"/>
        <v/>
      </c>
      <c r="Y471" s="142" t="str">
        <f t="shared" si="45"/>
        <v/>
      </c>
      <c r="Z471" s="142" t="str">
        <f t="shared" si="47"/>
        <v/>
      </c>
      <c r="AA471" s="104" t="str">
        <f t="shared" si="46"/>
        <v/>
      </c>
    </row>
    <row r="472" spans="22:27" x14ac:dyDescent="0.25">
      <c r="V472" s="142" t="str">
        <f t="shared" ref="V472:V535" si="48">IF(AND(SUM(D472:G472)&gt;0,B472&lt;&gt;""),ROUND(IF(media_bi="MÉDIA",AVERAGE(D472:G472),SUM(D472:G472)),1),"")</f>
        <v/>
      </c>
      <c r="W472" s="142" t="str">
        <f t="shared" ref="W472:W535" si="49">IF(AND(SUM(H472:K472)&gt;0,B472&lt;&gt;""),ROUND(IF(media_bi="MÉDIA",AVERAGE(H472:K472),SUM(H472:K472)),1),"")</f>
        <v/>
      </c>
      <c r="X472" s="142" t="str">
        <f t="shared" ref="X472:X535" si="50">IF(AND(SUM(L472:O472)&gt;0,B472&lt;&gt;""),ROUND(IF(media_bi="MÉDIA",AVERAGE(L472:O472),SUM(L472:O472)),1),"")</f>
        <v/>
      </c>
      <c r="Y472" s="142" t="str">
        <f t="shared" ref="Y472:Y535" si="51">IF(AND(SUM(P472:S472)&gt;0,B472&lt;&gt;""),ROUND(IF(media_bi="MÉDIA",AVERAGE(P472:S472),SUM(P472:S472)),1),"")</f>
        <v/>
      </c>
      <c r="Z472" s="142" t="str">
        <f t="shared" si="47"/>
        <v/>
      </c>
      <c r="AA472" s="104" t="str">
        <f t="shared" si="46"/>
        <v/>
      </c>
    </row>
    <row r="473" spans="22:27" x14ac:dyDescent="0.25">
      <c r="V473" s="142" t="str">
        <f t="shared" si="48"/>
        <v/>
      </c>
      <c r="W473" s="142" t="str">
        <f t="shared" si="49"/>
        <v/>
      </c>
      <c r="X473" s="142" t="str">
        <f t="shared" si="50"/>
        <v/>
      </c>
      <c r="Y473" s="142" t="str">
        <f t="shared" si="51"/>
        <v/>
      </c>
      <c r="Z473" s="142" t="str">
        <f t="shared" si="47"/>
        <v/>
      </c>
      <c r="AA473" s="104" t="str">
        <f t="shared" si="46"/>
        <v/>
      </c>
    </row>
    <row r="474" spans="22:27" x14ac:dyDescent="0.25">
      <c r="V474" s="142" t="str">
        <f t="shared" si="48"/>
        <v/>
      </c>
      <c r="W474" s="142" t="str">
        <f t="shared" si="49"/>
        <v/>
      </c>
      <c r="X474" s="142" t="str">
        <f t="shared" si="50"/>
        <v/>
      </c>
      <c r="Y474" s="142" t="str">
        <f t="shared" si="51"/>
        <v/>
      </c>
      <c r="Z474" s="142" t="str">
        <f t="shared" si="47"/>
        <v/>
      </c>
      <c r="AA474" s="104" t="str">
        <f t="shared" si="46"/>
        <v/>
      </c>
    </row>
    <row r="475" spans="22:27" x14ac:dyDescent="0.25">
      <c r="V475" s="142" t="str">
        <f t="shared" si="48"/>
        <v/>
      </c>
      <c r="W475" s="142" t="str">
        <f t="shared" si="49"/>
        <v/>
      </c>
      <c r="X475" s="142" t="str">
        <f t="shared" si="50"/>
        <v/>
      </c>
      <c r="Y475" s="142" t="str">
        <f t="shared" si="51"/>
        <v/>
      </c>
      <c r="Z475" s="142" t="str">
        <f t="shared" si="47"/>
        <v/>
      </c>
      <c r="AA475" s="104" t="str">
        <f t="shared" si="46"/>
        <v/>
      </c>
    </row>
    <row r="476" spans="22:27" x14ac:dyDescent="0.25">
      <c r="V476" s="142" t="str">
        <f t="shared" si="48"/>
        <v/>
      </c>
      <c r="W476" s="142" t="str">
        <f t="shared" si="49"/>
        <v/>
      </c>
      <c r="X476" s="142" t="str">
        <f t="shared" si="50"/>
        <v/>
      </c>
      <c r="Y476" s="142" t="str">
        <f t="shared" si="51"/>
        <v/>
      </c>
      <c r="Z476" s="142" t="str">
        <f t="shared" si="47"/>
        <v/>
      </c>
      <c r="AA476" s="104" t="str">
        <f t="shared" si="46"/>
        <v/>
      </c>
    </row>
    <row r="477" spans="22:27" x14ac:dyDescent="0.25">
      <c r="V477" s="142" t="str">
        <f t="shared" si="48"/>
        <v/>
      </c>
      <c r="W477" s="142" t="str">
        <f t="shared" si="49"/>
        <v/>
      </c>
      <c r="X477" s="142" t="str">
        <f t="shared" si="50"/>
        <v/>
      </c>
      <c r="Y477" s="142" t="str">
        <f t="shared" si="51"/>
        <v/>
      </c>
      <c r="Z477" s="142" t="str">
        <f t="shared" si="47"/>
        <v/>
      </c>
      <c r="AA477" s="104" t="str">
        <f t="shared" si="46"/>
        <v/>
      </c>
    </row>
    <row r="478" spans="22:27" x14ac:dyDescent="0.25">
      <c r="V478" s="142" t="str">
        <f t="shared" si="48"/>
        <v/>
      </c>
      <c r="W478" s="142" t="str">
        <f t="shared" si="49"/>
        <v/>
      </c>
      <c r="X478" s="142" t="str">
        <f t="shared" si="50"/>
        <v/>
      </c>
      <c r="Y478" s="142" t="str">
        <f t="shared" si="51"/>
        <v/>
      </c>
      <c r="Z478" s="142" t="str">
        <f t="shared" si="47"/>
        <v/>
      </c>
      <c r="AA478" s="104" t="str">
        <f t="shared" si="46"/>
        <v/>
      </c>
    </row>
    <row r="479" spans="22:27" x14ac:dyDescent="0.25">
      <c r="V479" s="142" t="str">
        <f t="shared" si="48"/>
        <v/>
      </c>
      <c r="W479" s="142" t="str">
        <f t="shared" si="49"/>
        <v/>
      </c>
      <c r="X479" s="142" t="str">
        <f t="shared" si="50"/>
        <v/>
      </c>
      <c r="Y479" s="142" t="str">
        <f t="shared" si="51"/>
        <v/>
      </c>
      <c r="Z479" s="142" t="str">
        <f t="shared" si="47"/>
        <v/>
      </c>
      <c r="AA479" s="104" t="str">
        <f t="shared" si="46"/>
        <v/>
      </c>
    </row>
    <row r="480" spans="22:27" x14ac:dyDescent="0.25">
      <c r="V480" s="142" t="str">
        <f t="shared" si="48"/>
        <v/>
      </c>
      <c r="W480" s="142" t="str">
        <f t="shared" si="49"/>
        <v/>
      </c>
      <c r="X480" s="142" t="str">
        <f t="shared" si="50"/>
        <v/>
      </c>
      <c r="Y480" s="142" t="str">
        <f t="shared" si="51"/>
        <v/>
      </c>
      <c r="Z480" s="142" t="str">
        <f t="shared" si="47"/>
        <v/>
      </c>
      <c r="AA480" s="104" t="str">
        <f t="shared" si="46"/>
        <v/>
      </c>
    </row>
    <row r="481" spans="22:27" x14ac:dyDescent="0.25">
      <c r="V481" s="142" t="str">
        <f t="shared" si="48"/>
        <v/>
      </c>
      <c r="W481" s="142" t="str">
        <f t="shared" si="49"/>
        <v/>
      </c>
      <c r="X481" s="142" t="str">
        <f t="shared" si="50"/>
        <v/>
      </c>
      <c r="Y481" s="142" t="str">
        <f t="shared" si="51"/>
        <v/>
      </c>
      <c r="Z481" s="142" t="str">
        <f t="shared" si="47"/>
        <v/>
      </c>
      <c r="AA481" s="104" t="str">
        <f t="shared" si="46"/>
        <v/>
      </c>
    </row>
    <row r="482" spans="22:27" x14ac:dyDescent="0.25">
      <c r="V482" s="142" t="str">
        <f t="shared" si="48"/>
        <v/>
      </c>
      <c r="W482" s="142" t="str">
        <f t="shared" si="49"/>
        <v/>
      </c>
      <c r="X482" s="142" t="str">
        <f t="shared" si="50"/>
        <v/>
      </c>
      <c r="Y482" s="142" t="str">
        <f t="shared" si="51"/>
        <v/>
      </c>
      <c r="Z482" s="142" t="str">
        <f t="shared" si="47"/>
        <v/>
      </c>
      <c r="AA482" s="104" t="str">
        <f t="shared" si="46"/>
        <v/>
      </c>
    </row>
    <row r="483" spans="22:27" x14ac:dyDescent="0.25">
      <c r="V483" s="142" t="str">
        <f t="shared" si="48"/>
        <v/>
      </c>
      <c r="W483" s="142" t="str">
        <f t="shared" si="49"/>
        <v/>
      </c>
      <c r="X483" s="142" t="str">
        <f t="shared" si="50"/>
        <v/>
      </c>
      <c r="Y483" s="142" t="str">
        <f t="shared" si="51"/>
        <v/>
      </c>
      <c r="Z483" s="142" t="str">
        <f t="shared" si="47"/>
        <v/>
      </c>
      <c r="AA483" s="104" t="str">
        <f t="shared" si="46"/>
        <v/>
      </c>
    </row>
    <row r="484" spans="22:27" x14ac:dyDescent="0.25">
      <c r="V484" s="142" t="str">
        <f t="shared" si="48"/>
        <v/>
      </c>
      <c r="W484" s="142" t="str">
        <f t="shared" si="49"/>
        <v/>
      </c>
      <c r="X484" s="142" t="str">
        <f t="shared" si="50"/>
        <v/>
      </c>
      <c r="Y484" s="142" t="str">
        <f t="shared" si="51"/>
        <v/>
      </c>
      <c r="Z484" s="142" t="str">
        <f t="shared" si="47"/>
        <v/>
      </c>
      <c r="AA484" s="104" t="str">
        <f t="shared" si="46"/>
        <v/>
      </c>
    </row>
    <row r="485" spans="22:27" x14ac:dyDescent="0.25">
      <c r="V485" s="142" t="str">
        <f t="shared" si="48"/>
        <v/>
      </c>
      <c r="W485" s="142" t="str">
        <f t="shared" si="49"/>
        <v/>
      </c>
      <c r="X485" s="142" t="str">
        <f t="shared" si="50"/>
        <v/>
      </c>
      <c r="Y485" s="142" t="str">
        <f t="shared" si="51"/>
        <v/>
      </c>
      <c r="Z485" s="142" t="str">
        <f t="shared" si="47"/>
        <v/>
      </c>
      <c r="AA485" s="104" t="str">
        <f t="shared" si="46"/>
        <v/>
      </c>
    </row>
    <row r="486" spans="22:27" x14ac:dyDescent="0.25">
      <c r="V486" s="142" t="str">
        <f t="shared" si="48"/>
        <v/>
      </c>
      <c r="W486" s="142" t="str">
        <f t="shared" si="49"/>
        <v/>
      </c>
      <c r="X486" s="142" t="str">
        <f t="shared" si="50"/>
        <v/>
      </c>
      <c r="Y486" s="142" t="str">
        <f t="shared" si="51"/>
        <v/>
      </c>
      <c r="Z486" s="142" t="str">
        <f t="shared" si="47"/>
        <v/>
      </c>
      <c r="AA486" s="104" t="str">
        <f t="shared" si="46"/>
        <v/>
      </c>
    </row>
    <row r="487" spans="22:27" x14ac:dyDescent="0.25">
      <c r="V487" s="142" t="str">
        <f t="shared" si="48"/>
        <v/>
      </c>
      <c r="W487" s="142" t="str">
        <f t="shared" si="49"/>
        <v/>
      </c>
      <c r="X487" s="142" t="str">
        <f t="shared" si="50"/>
        <v/>
      </c>
      <c r="Y487" s="142" t="str">
        <f t="shared" si="51"/>
        <v/>
      </c>
      <c r="Z487" s="142" t="str">
        <f t="shared" si="47"/>
        <v/>
      </c>
      <c r="AA487" s="104" t="str">
        <f t="shared" si="46"/>
        <v/>
      </c>
    </row>
    <row r="488" spans="22:27" x14ac:dyDescent="0.25">
      <c r="V488" s="142" t="str">
        <f t="shared" si="48"/>
        <v/>
      </c>
      <c r="W488" s="142" t="str">
        <f t="shared" si="49"/>
        <v/>
      </c>
      <c r="X488" s="142" t="str">
        <f t="shared" si="50"/>
        <v/>
      </c>
      <c r="Y488" s="142" t="str">
        <f t="shared" si="51"/>
        <v/>
      </c>
      <c r="Z488" s="142" t="str">
        <f t="shared" si="47"/>
        <v/>
      </c>
      <c r="AA488" s="104" t="str">
        <f t="shared" si="46"/>
        <v/>
      </c>
    </row>
    <row r="489" spans="22:27" x14ac:dyDescent="0.25">
      <c r="V489" s="142" t="str">
        <f t="shared" si="48"/>
        <v/>
      </c>
      <c r="W489" s="142" t="str">
        <f t="shared" si="49"/>
        <v/>
      </c>
      <c r="X489" s="142" t="str">
        <f t="shared" si="50"/>
        <v/>
      </c>
      <c r="Y489" s="142" t="str">
        <f t="shared" si="51"/>
        <v/>
      </c>
      <c r="Z489" s="142" t="str">
        <f t="shared" si="47"/>
        <v/>
      </c>
      <c r="AA489" s="104" t="str">
        <f t="shared" si="46"/>
        <v/>
      </c>
    </row>
    <row r="490" spans="22:27" x14ac:dyDescent="0.25">
      <c r="V490" s="142" t="str">
        <f t="shared" si="48"/>
        <v/>
      </c>
      <c r="W490" s="142" t="str">
        <f t="shared" si="49"/>
        <v/>
      </c>
      <c r="X490" s="142" t="str">
        <f t="shared" si="50"/>
        <v/>
      </c>
      <c r="Y490" s="142" t="str">
        <f t="shared" si="51"/>
        <v/>
      </c>
      <c r="Z490" s="142" t="str">
        <f t="shared" si="47"/>
        <v/>
      </c>
      <c r="AA490" s="104" t="str">
        <f t="shared" si="46"/>
        <v/>
      </c>
    </row>
    <row r="491" spans="22:27" x14ac:dyDescent="0.25">
      <c r="V491" s="142" t="str">
        <f t="shared" si="48"/>
        <v/>
      </c>
      <c r="W491" s="142" t="str">
        <f t="shared" si="49"/>
        <v/>
      </c>
      <c r="X491" s="142" t="str">
        <f t="shared" si="50"/>
        <v/>
      </c>
      <c r="Y491" s="142" t="str">
        <f t="shared" si="51"/>
        <v/>
      </c>
      <c r="Z491" s="142" t="str">
        <f t="shared" si="47"/>
        <v/>
      </c>
      <c r="AA491" s="104" t="str">
        <f t="shared" si="46"/>
        <v/>
      </c>
    </row>
    <row r="492" spans="22:27" x14ac:dyDescent="0.25">
      <c r="V492" s="142" t="str">
        <f t="shared" si="48"/>
        <v/>
      </c>
      <c r="W492" s="142" t="str">
        <f t="shared" si="49"/>
        <v/>
      </c>
      <c r="X492" s="142" t="str">
        <f t="shared" si="50"/>
        <v/>
      </c>
      <c r="Y492" s="142" t="str">
        <f t="shared" si="51"/>
        <v/>
      </c>
      <c r="Z492" s="142" t="str">
        <f t="shared" si="47"/>
        <v/>
      </c>
      <c r="AA492" s="104" t="str">
        <f t="shared" si="46"/>
        <v/>
      </c>
    </row>
    <row r="493" spans="22:27" x14ac:dyDescent="0.25">
      <c r="V493" s="142" t="str">
        <f t="shared" si="48"/>
        <v/>
      </c>
      <c r="W493" s="142" t="str">
        <f t="shared" si="49"/>
        <v/>
      </c>
      <c r="X493" s="142" t="str">
        <f t="shared" si="50"/>
        <v/>
      </c>
      <c r="Y493" s="142" t="str">
        <f t="shared" si="51"/>
        <v/>
      </c>
      <c r="Z493" s="142" t="str">
        <f t="shared" si="47"/>
        <v/>
      </c>
      <c r="AA493" s="104" t="str">
        <f t="shared" si="46"/>
        <v/>
      </c>
    </row>
    <row r="494" spans="22:27" x14ac:dyDescent="0.25">
      <c r="V494" s="142" t="str">
        <f t="shared" si="48"/>
        <v/>
      </c>
      <c r="W494" s="142" t="str">
        <f t="shared" si="49"/>
        <v/>
      </c>
      <c r="X494" s="142" t="str">
        <f t="shared" si="50"/>
        <v/>
      </c>
      <c r="Y494" s="142" t="str">
        <f t="shared" si="51"/>
        <v/>
      </c>
      <c r="Z494" s="142" t="str">
        <f t="shared" si="47"/>
        <v/>
      </c>
      <c r="AA494" s="104" t="str">
        <f t="shared" si="46"/>
        <v/>
      </c>
    </row>
    <row r="495" spans="22:27" x14ac:dyDescent="0.25">
      <c r="V495" s="142" t="str">
        <f t="shared" si="48"/>
        <v/>
      </c>
      <c r="W495" s="142" t="str">
        <f t="shared" si="49"/>
        <v/>
      </c>
      <c r="X495" s="142" t="str">
        <f t="shared" si="50"/>
        <v/>
      </c>
      <c r="Y495" s="142" t="str">
        <f t="shared" si="51"/>
        <v/>
      </c>
      <c r="Z495" s="142" t="str">
        <f t="shared" si="47"/>
        <v/>
      </c>
      <c r="AA495" s="104" t="str">
        <f t="shared" si="46"/>
        <v/>
      </c>
    </row>
    <row r="496" spans="22:27" x14ac:dyDescent="0.25">
      <c r="V496" s="142" t="str">
        <f t="shared" si="48"/>
        <v/>
      </c>
      <c r="W496" s="142" t="str">
        <f t="shared" si="49"/>
        <v/>
      </c>
      <c r="X496" s="142" t="str">
        <f t="shared" si="50"/>
        <v/>
      </c>
      <c r="Y496" s="142" t="str">
        <f t="shared" si="51"/>
        <v/>
      </c>
      <c r="Z496" s="142" t="str">
        <f t="shared" si="47"/>
        <v/>
      </c>
      <c r="AA496" s="104" t="str">
        <f t="shared" si="46"/>
        <v/>
      </c>
    </row>
    <row r="497" spans="22:27" x14ac:dyDescent="0.25">
      <c r="V497" s="142" t="str">
        <f t="shared" si="48"/>
        <v/>
      </c>
      <c r="W497" s="142" t="str">
        <f t="shared" si="49"/>
        <v/>
      </c>
      <c r="X497" s="142" t="str">
        <f t="shared" si="50"/>
        <v/>
      </c>
      <c r="Y497" s="142" t="str">
        <f t="shared" si="51"/>
        <v/>
      </c>
      <c r="Z497" s="142" t="str">
        <f t="shared" si="47"/>
        <v/>
      </c>
      <c r="AA497" s="104" t="str">
        <f t="shared" si="46"/>
        <v/>
      </c>
    </row>
    <row r="498" spans="22:27" x14ac:dyDescent="0.25">
      <c r="V498" s="142" t="str">
        <f t="shared" si="48"/>
        <v/>
      </c>
      <c r="W498" s="142" t="str">
        <f t="shared" si="49"/>
        <v/>
      </c>
      <c r="X498" s="142" t="str">
        <f t="shared" si="50"/>
        <v/>
      </c>
      <c r="Y498" s="142" t="str">
        <f t="shared" si="51"/>
        <v/>
      </c>
      <c r="Z498" s="142" t="str">
        <f t="shared" si="47"/>
        <v/>
      </c>
      <c r="AA498" s="104" t="str">
        <f t="shared" si="46"/>
        <v/>
      </c>
    </row>
    <row r="499" spans="22:27" x14ac:dyDescent="0.25">
      <c r="V499" s="142" t="str">
        <f t="shared" si="48"/>
        <v/>
      </c>
      <c r="W499" s="142" t="str">
        <f t="shared" si="49"/>
        <v/>
      </c>
      <c r="X499" s="142" t="str">
        <f t="shared" si="50"/>
        <v/>
      </c>
      <c r="Y499" s="142" t="str">
        <f t="shared" si="51"/>
        <v/>
      </c>
      <c r="Z499" s="142" t="str">
        <f t="shared" si="47"/>
        <v/>
      </c>
      <c r="AA499" s="104" t="str">
        <f t="shared" si="46"/>
        <v/>
      </c>
    </row>
    <row r="500" spans="22:27" x14ac:dyDescent="0.25">
      <c r="V500" s="142" t="str">
        <f t="shared" si="48"/>
        <v/>
      </c>
      <c r="W500" s="142" t="str">
        <f t="shared" si="49"/>
        <v/>
      </c>
      <c r="X500" s="142" t="str">
        <f t="shared" si="50"/>
        <v/>
      </c>
      <c r="Y500" s="142" t="str">
        <f t="shared" si="51"/>
        <v/>
      </c>
      <c r="Z500" s="142" t="str">
        <f t="shared" si="47"/>
        <v/>
      </c>
      <c r="AA500" s="104" t="str">
        <f t="shared" si="46"/>
        <v/>
      </c>
    </row>
    <row r="501" spans="22:27" x14ac:dyDescent="0.25">
      <c r="V501" s="142" t="str">
        <f t="shared" si="48"/>
        <v/>
      </c>
      <c r="W501" s="142" t="str">
        <f t="shared" si="49"/>
        <v/>
      </c>
      <c r="X501" s="142" t="str">
        <f t="shared" si="50"/>
        <v/>
      </c>
      <c r="Y501" s="142" t="str">
        <f t="shared" si="51"/>
        <v/>
      </c>
      <c r="Z501" s="142" t="str">
        <f t="shared" si="47"/>
        <v/>
      </c>
      <c r="AA501" s="104" t="str">
        <f t="shared" si="46"/>
        <v/>
      </c>
    </row>
    <row r="502" spans="22:27" x14ac:dyDescent="0.25">
      <c r="V502" s="142" t="str">
        <f t="shared" si="48"/>
        <v/>
      </c>
      <c r="W502" s="142" t="str">
        <f t="shared" si="49"/>
        <v/>
      </c>
      <c r="X502" s="142" t="str">
        <f t="shared" si="50"/>
        <v/>
      </c>
      <c r="Y502" s="142" t="str">
        <f t="shared" si="51"/>
        <v/>
      </c>
      <c r="Z502" s="142" t="str">
        <f t="shared" si="47"/>
        <v/>
      </c>
      <c r="AA502" s="104" t="str">
        <f t="shared" si="46"/>
        <v/>
      </c>
    </row>
    <row r="503" spans="22:27" x14ac:dyDescent="0.25">
      <c r="V503" s="142" t="str">
        <f t="shared" si="48"/>
        <v/>
      </c>
      <c r="W503" s="142" t="str">
        <f t="shared" si="49"/>
        <v/>
      </c>
      <c r="X503" s="142" t="str">
        <f t="shared" si="50"/>
        <v/>
      </c>
      <c r="Y503" s="142" t="str">
        <f t="shared" si="51"/>
        <v/>
      </c>
      <c r="Z503" s="142" t="str">
        <f t="shared" si="47"/>
        <v/>
      </c>
      <c r="AA503" s="104" t="str">
        <f t="shared" si="46"/>
        <v/>
      </c>
    </row>
    <row r="504" spans="22:27" x14ac:dyDescent="0.25">
      <c r="V504" s="142" t="str">
        <f t="shared" si="48"/>
        <v/>
      </c>
      <c r="W504" s="142" t="str">
        <f t="shared" si="49"/>
        <v/>
      </c>
      <c r="X504" s="142" t="str">
        <f t="shared" si="50"/>
        <v/>
      </c>
      <c r="Y504" s="142" t="str">
        <f t="shared" si="51"/>
        <v/>
      </c>
      <c r="Z504" s="142" t="str">
        <f t="shared" si="47"/>
        <v/>
      </c>
      <c r="AA504" s="104" t="str">
        <f t="shared" si="46"/>
        <v/>
      </c>
    </row>
    <row r="505" spans="22:27" x14ac:dyDescent="0.25">
      <c r="V505" s="142" t="str">
        <f t="shared" si="48"/>
        <v/>
      </c>
      <c r="W505" s="142" t="str">
        <f t="shared" si="49"/>
        <v/>
      </c>
      <c r="X505" s="142" t="str">
        <f t="shared" si="50"/>
        <v/>
      </c>
      <c r="Y505" s="142" t="str">
        <f t="shared" si="51"/>
        <v/>
      </c>
      <c r="Z505" s="142" t="str">
        <f t="shared" si="47"/>
        <v/>
      </c>
      <c r="AA505" s="104" t="str">
        <f t="shared" si="46"/>
        <v/>
      </c>
    </row>
    <row r="506" spans="22:27" x14ac:dyDescent="0.25">
      <c r="V506" s="142" t="str">
        <f t="shared" si="48"/>
        <v/>
      </c>
      <c r="W506" s="142" t="str">
        <f t="shared" si="49"/>
        <v/>
      </c>
      <c r="X506" s="142" t="str">
        <f t="shared" si="50"/>
        <v/>
      </c>
      <c r="Y506" s="142" t="str">
        <f t="shared" si="51"/>
        <v/>
      </c>
      <c r="Z506" s="142" t="str">
        <f t="shared" si="47"/>
        <v/>
      </c>
      <c r="AA506" s="104" t="str">
        <f t="shared" si="46"/>
        <v/>
      </c>
    </row>
    <row r="507" spans="22:27" x14ac:dyDescent="0.25">
      <c r="V507" s="142" t="str">
        <f t="shared" si="48"/>
        <v/>
      </c>
      <c r="W507" s="142" t="str">
        <f t="shared" si="49"/>
        <v/>
      </c>
      <c r="X507" s="142" t="str">
        <f t="shared" si="50"/>
        <v/>
      </c>
      <c r="Y507" s="142" t="str">
        <f t="shared" si="51"/>
        <v/>
      </c>
      <c r="Z507" s="142" t="str">
        <f t="shared" si="47"/>
        <v/>
      </c>
      <c r="AA507" s="104" t="str">
        <f t="shared" si="46"/>
        <v/>
      </c>
    </row>
    <row r="508" spans="22:27" x14ac:dyDescent="0.25">
      <c r="V508" s="142" t="str">
        <f t="shared" si="48"/>
        <v/>
      </c>
      <c r="W508" s="142" t="str">
        <f t="shared" si="49"/>
        <v/>
      </c>
      <c r="X508" s="142" t="str">
        <f t="shared" si="50"/>
        <v/>
      </c>
      <c r="Y508" s="142" t="str">
        <f t="shared" si="51"/>
        <v/>
      </c>
      <c r="Z508" s="142" t="str">
        <f t="shared" si="47"/>
        <v/>
      </c>
      <c r="AA508" s="104" t="str">
        <f t="shared" si="46"/>
        <v/>
      </c>
    </row>
    <row r="509" spans="22:27" x14ac:dyDescent="0.25">
      <c r="V509" s="142" t="str">
        <f t="shared" si="48"/>
        <v/>
      </c>
      <c r="W509" s="142" t="str">
        <f t="shared" si="49"/>
        <v/>
      </c>
      <c r="X509" s="142" t="str">
        <f t="shared" si="50"/>
        <v/>
      </c>
      <c r="Y509" s="142" t="str">
        <f t="shared" si="51"/>
        <v/>
      </c>
      <c r="Z509" s="142" t="str">
        <f t="shared" si="47"/>
        <v/>
      </c>
      <c r="AA509" s="104" t="str">
        <f t="shared" si="46"/>
        <v/>
      </c>
    </row>
    <row r="510" spans="22:27" x14ac:dyDescent="0.25">
      <c r="V510" s="142" t="str">
        <f t="shared" si="48"/>
        <v/>
      </c>
      <c r="W510" s="142" t="str">
        <f t="shared" si="49"/>
        <v/>
      </c>
      <c r="X510" s="142" t="str">
        <f t="shared" si="50"/>
        <v/>
      </c>
      <c r="Y510" s="142" t="str">
        <f t="shared" si="51"/>
        <v/>
      </c>
      <c r="Z510" s="142" t="str">
        <f t="shared" si="47"/>
        <v/>
      </c>
      <c r="AA510" s="104" t="str">
        <f t="shared" si="46"/>
        <v/>
      </c>
    </row>
    <row r="511" spans="22:27" x14ac:dyDescent="0.25">
      <c r="V511" s="142" t="str">
        <f t="shared" si="48"/>
        <v/>
      </c>
      <c r="W511" s="142" t="str">
        <f t="shared" si="49"/>
        <v/>
      </c>
      <c r="X511" s="142" t="str">
        <f t="shared" si="50"/>
        <v/>
      </c>
      <c r="Y511" s="142" t="str">
        <f t="shared" si="51"/>
        <v/>
      </c>
      <c r="Z511" s="142" t="str">
        <f t="shared" si="47"/>
        <v/>
      </c>
      <c r="AA511" s="104" t="str">
        <f t="shared" si="46"/>
        <v/>
      </c>
    </row>
    <row r="512" spans="22:27" x14ac:dyDescent="0.25">
      <c r="V512" s="142" t="str">
        <f t="shared" si="48"/>
        <v/>
      </c>
      <c r="W512" s="142" t="str">
        <f t="shared" si="49"/>
        <v/>
      </c>
      <c r="X512" s="142" t="str">
        <f t="shared" si="50"/>
        <v/>
      </c>
      <c r="Y512" s="142" t="str">
        <f t="shared" si="51"/>
        <v/>
      </c>
      <c r="Z512" s="142" t="str">
        <f t="shared" si="47"/>
        <v/>
      </c>
      <c r="AA512" s="104" t="str">
        <f t="shared" si="46"/>
        <v/>
      </c>
    </row>
    <row r="513" spans="22:27" x14ac:dyDescent="0.25">
      <c r="V513" s="142" t="str">
        <f t="shared" si="48"/>
        <v/>
      </c>
      <c r="W513" s="142" t="str">
        <f t="shared" si="49"/>
        <v/>
      </c>
      <c r="X513" s="142" t="str">
        <f t="shared" si="50"/>
        <v/>
      </c>
      <c r="Y513" s="142" t="str">
        <f t="shared" si="51"/>
        <v/>
      </c>
      <c r="Z513" s="142" t="str">
        <f t="shared" si="47"/>
        <v/>
      </c>
      <c r="AA513" s="104" t="str">
        <f t="shared" si="46"/>
        <v/>
      </c>
    </row>
    <row r="514" spans="22:27" x14ac:dyDescent="0.25">
      <c r="V514" s="142" t="str">
        <f t="shared" si="48"/>
        <v/>
      </c>
      <c r="W514" s="142" t="str">
        <f t="shared" si="49"/>
        <v/>
      </c>
      <c r="X514" s="142" t="str">
        <f t="shared" si="50"/>
        <v/>
      </c>
      <c r="Y514" s="142" t="str">
        <f t="shared" si="51"/>
        <v/>
      </c>
      <c r="Z514" s="142" t="str">
        <f t="shared" si="47"/>
        <v/>
      </c>
      <c r="AA514" s="104" t="str">
        <f t="shared" si="46"/>
        <v/>
      </c>
    </row>
    <row r="515" spans="22:27" x14ac:dyDescent="0.25">
      <c r="V515" s="142" t="str">
        <f t="shared" si="48"/>
        <v/>
      </c>
      <c r="W515" s="142" t="str">
        <f t="shared" si="49"/>
        <v/>
      </c>
      <c r="X515" s="142" t="str">
        <f t="shared" si="50"/>
        <v/>
      </c>
      <c r="Y515" s="142" t="str">
        <f t="shared" si="51"/>
        <v/>
      </c>
      <c r="Z515" s="142" t="str">
        <f t="shared" si="47"/>
        <v/>
      </c>
      <c r="AA515" s="104" t="str">
        <f t="shared" si="46"/>
        <v/>
      </c>
    </row>
    <row r="516" spans="22:27" x14ac:dyDescent="0.25">
      <c r="V516" s="142" t="str">
        <f t="shared" si="48"/>
        <v/>
      </c>
      <c r="W516" s="142" t="str">
        <f t="shared" si="49"/>
        <v/>
      </c>
      <c r="X516" s="142" t="str">
        <f t="shared" si="50"/>
        <v/>
      </c>
      <c r="Y516" s="142" t="str">
        <f t="shared" si="51"/>
        <v/>
      </c>
      <c r="Z516" s="142" t="str">
        <f t="shared" si="47"/>
        <v/>
      </c>
      <c r="AA516" s="104" t="str">
        <f t="shared" si="46"/>
        <v/>
      </c>
    </row>
    <row r="517" spans="22:27" x14ac:dyDescent="0.25">
      <c r="V517" s="142" t="str">
        <f t="shared" si="48"/>
        <v/>
      </c>
      <c r="W517" s="142" t="str">
        <f t="shared" si="49"/>
        <v/>
      </c>
      <c r="X517" s="142" t="str">
        <f t="shared" si="50"/>
        <v/>
      </c>
      <c r="Y517" s="142" t="str">
        <f t="shared" si="51"/>
        <v/>
      </c>
      <c r="Z517" s="142" t="str">
        <f t="shared" si="47"/>
        <v/>
      </c>
      <c r="AA517" s="104" t="str">
        <f t="shared" si="46"/>
        <v/>
      </c>
    </row>
    <row r="518" spans="22:27" x14ac:dyDescent="0.25">
      <c r="V518" s="142" t="str">
        <f t="shared" si="48"/>
        <v/>
      </c>
      <c r="W518" s="142" t="str">
        <f t="shared" si="49"/>
        <v/>
      </c>
      <c r="X518" s="142" t="str">
        <f t="shared" si="50"/>
        <v/>
      </c>
      <c r="Y518" s="142" t="str">
        <f t="shared" si="51"/>
        <v/>
      </c>
      <c r="Z518" s="142" t="str">
        <f t="shared" si="47"/>
        <v/>
      </c>
      <c r="AA518" s="104" t="str">
        <f t="shared" si="46"/>
        <v/>
      </c>
    </row>
    <row r="519" spans="22:27" x14ac:dyDescent="0.25">
      <c r="V519" s="142" t="str">
        <f t="shared" si="48"/>
        <v/>
      </c>
      <c r="W519" s="142" t="str">
        <f t="shared" si="49"/>
        <v/>
      </c>
      <c r="X519" s="142" t="str">
        <f t="shared" si="50"/>
        <v/>
      </c>
      <c r="Y519" s="142" t="str">
        <f t="shared" si="51"/>
        <v/>
      </c>
      <c r="Z519" s="142" t="str">
        <f t="shared" si="47"/>
        <v/>
      </c>
      <c r="AA519" s="104" t="str">
        <f t="shared" si="46"/>
        <v/>
      </c>
    </row>
    <row r="520" spans="22:27" x14ac:dyDescent="0.25">
      <c r="V520" s="142" t="str">
        <f t="shared" si="48"/>
        <v/>
      </c>
      <c r="W520" s="142" t="str">
        <f t="shared" si="49"/>
        <v/>
      </c>
      <c r="X520" s="142" t="str">
        <f t="shared" si="50"/>
        <v/>
      </c>
      <c r="Y520" s="142" t="str">
        <f t="shared" si="51"/>
        <v/>
      </c>
      <c r="Z520" s="142" t="str">
        <f t="shared" si="47"/>
        <v/>
      </c>
      <c r="AA520" s="104" t="str">
        <f t="shared" ref="AA520:AA583" si="52">IF(B520&lt;&gt;"",IF(COUNT(V520:Y520)&lt;4,termo_cursando,IF(Z520&gt;=meta_aprov,termo_aprovado,IF(Z520&lt;meta_recup,termo_reprovado,IF(T520="",termo_recup,termo_reprovado)))),"")</f>
        <v/>
      </c>
    </row>
    <row r="521" spans="22:27" x14ac:dyDescent="0.25">
      <c r="V521" s="142" t="str">
        <f t="shared" si="48"/>
        <v/>
      </c>
      <c r="W521" s="142" t="str">
        <f t="shared" si="49"/>
        <v/>
      </c>
      <c r="X521" s="142" t="str">
        <f t="shared" si="50"/>
        <v/>
      </c>
      <c r="Y521" s="142" t="str">
        <f t="shared" si="51"/>
        <v/>
      </c>
      <c r="Z521" s="142" t="str">
        <f t="shared" ref="Z521:Z584" si="53">IF(AND(SUM(V521:Y521)&gt;0,B521&lt;&gt;""),IF(T521&lt;&gt;"",IF(recup="SUBST",IF($T521&gt;ROUND(IF(media_final="MÉDIA",AVERAGE(V521:Y521),SUM(V521:Y521)),1),$T521,ROUND(IF(media_final="MÉDIA",AVERAGE(V521:Y521),SUM(V521:Y521)),1)),$T521+ROUND(IF(media_final="MÉDIA",AVERAGE(V521:Y521),SUM(V521:Y521)),1)),ROUND(IF(media_final="MÉDIA",AVERAGE(V521:Y521),SUM(V521:Y521)),1)),"")</f>
        <v/>
      </c>
      <c r="AA521" s="104" t="str">
        <f t="shared" si="52"/>
        <v/>
      </c>
    </row>
    <row r="522" spans="22:27" x14ac:dyDescent="0.25">
      <c r="V522" s="142" t="str">
        <f t="shared" si="48"/>
        <v/>
      </c>
      <c r="W522" s="142" t="str">
        <f t="shared" si="49"/>
        <v/>
      </c>
      <c r="X522" s="142" t="str">
        <f t="shared" si="50"/>
        <v/>
      </c>
      <c r="Y522" s="142" t="str">
        <f t="shared" si="51"/>
        <v/>
      </c>
      <c r="Z522" s="142" t="str">
        <f t="shared" si="53"/>
        <v/>
      </c>
      <c r="AA522" s="104" t="str">
        <f t="shared" si="52"/>
        <v/>
      </c>
    </row>
    <row r="523" spans="22:27" x14ac:dyDescent="0.25">
      <c r="V523" s="142" t="str">
        <f t="shared" si="48"/>
        <v/>
      </c>
      <c r="W523" s="142" t="str">
        <f t="shared" si="49"/>
        <v/>
      </c>
      <c r="X523" s="142" t="str">
        <f t="shared" si="50"/>
        <v/>
      </c>
      <c r="Y523" s="142" t="str">
        <f t="shared" si="51"/>
        <v/>
      </c>
      <c r="Z523" s="142" t="str">
        <f t="shared" si="53"/>
        <v/>
      </c>
      <c r="AA523" s="104" t="str">
        <f t="shared" si="52"/>
        <v/>
      </c>
    </row>
    <row r="524" spans="22:27" x14ac:dyDescent="0.25">
      <c r="V524" s="142" t="str">
        <f t="shared" si="48"/>
        <v/>
      </c>
      <c r="W524" s="142" t="str">
        <f t="shared" si="49"/>
        <v/>
      </c>
      <c r="X524" s="142" t="str">
        <f t="shared" si="50"/>
        <v/>
      </c>
      <c r="Y524" s="142" t="str">
        <f t="shared" si="51"/>
        <v/>
      </c>
      <c r="Z524" s="142" t="str">
        <f t="shared" si="53"/>
        <v/>
      </c>
      <c r="AA524" s="104" t="str">
        <f t="shared" si="52"/>
        <v/>
      </c>
    </row>
    <row r="525" spans="22:27" x14ac:dyDescent="0.25">
      <c r="V525" s="142" t="str">
        <f t="shared" si="48"/>
        <v/>
      </c>
      <c r="W525" s="142" t="str">
        <f t="shared" si="49"/>
        <v/>
      </c>
      <c r="X525" s="142" t="str">
        <f t="shared" si="50"/>
        <v/>
      </c>
      <c r="Y525" s="142" t="str">
        <f t="shared" si="51"/>
        <v/>
      </c>
      <c r="Z525" s="142" t="str">
        <f t="shared" si="53"/>
        <v/>
      </c>
      <c r="AA525" s="104" t="str">
        <f t="shared" si="52"/>
        <v/>
      </c>
    </row>
    <row r="526" spans="22:27" x14ac:dyDescent="0.25">
      <c r="V526" s="142" t="str">
        <f t="shared" si="48"/>
        <v/>
      </c>
      <c r="W526" s="142" t="str">
        <f t="shared" si="49"/>
        <v/>
      </c>
      <c r="X526" s="142" t="str">
        <f t="shared" si="50"/>
        <v/>
      </c>
      <c r="Y526" s="142" t="str">
        <f t="shared" si="51"/>
        <v/>
      </c>
      <c r="Z526" s="142" t="str">
        <f t="shared" si="53"/>
        <v/>
      </c>
      <c r="AA526" s="104" t="str">
        <f t="shared" si="52"/>
        <v/>
      </c>
    </row>
    <row r="527" spans="22:27" x14ac:dyDescent="0.25">
      <c r="V527" s="142" t="str">
        <f t="shared" si="48"/>
        <v/>
      </c>
      <c r="W527" s="142" t="str">
        <f t="shared" si="49"/>
        <v/>
      </c>
      <c r="X527" s="142" t="str">
        <f t="shared" si="50"/>
        <v/>
      </c>
      <c r="Y527" s="142" t="str">
        <f t="shared" si="51"/>
        <v/>
      </c>
      <c r="Z527" s="142" t="str">
        <f t="shared" si="53"/>
        <v/>
      </c>
      <c r="AA527" s="104" t="str">
        <f t="shared" si="52"/>
        <v/>
      </c>
    </row>
    <row r="528" spans="22:27" x14ac:dyDescent="0.25">
      <c r="V528" s="142" t="str">
        <f t="shared" si="48"/>
        <v/>
      </c>
      <c r="W528" s="142" t="str">
        <f t="shared" si="49"/>
        <v/>
      </c>
      <c r="X528" s="142" t="str">
        <f t="shared" si="50"/>
        <v/>
      </c>
      <c r="Y528" s="142" t="str">
        <f t="shared" si="51"/>
        <v/>
      </c>
      <c r="Z528" s="142" t="str">
        <f t="shared" si="53"/>
        <v/>
      </c>
      <c r="AA528" s="104" t="str">
        <f t="shared" si="52"/>
        <v/>
      </c>
    </row>
    <row r="529" spans="22:27" x14ac:dyDescent="0.25">
      <c r="V529" s="142" t="str">
        <f t="shared" si="48"/>
        <v/>
      </c>
      <c r="W529" s="142" t="str">
        <f t="shared" si="49"/>
        <v/>
      </c>
      <c r="X529" s="142" t="str">
        <f t="shared" si="50"/>
        <v/>
      </c>
      <c r="Y529" s="142" t="str">
        <f t="shared" si="51"/>
        <v/>
      </c>
      <c r="Z529" s="142" t="str">
        <f t="shared" si="53"/>
        <v/>
      </c>
      <c r="AA529" s="104" t="str">
        <f t="shared" si="52"/>
        <v/>
      </c>
    </row>
    <row r="530" spans="22:27" x14ac:dyDescent="0.25">
      <c r="V530" s="142" t="str">
        <f t="shared" si="48"/>
        <v/>
      </c>
      <c r="W530" s="142" t="str">
        <f t="shared" si="49"/>
        <v/>
      </c>
      <c r="X530" s="142" t="str">
        <f t="shared" si="50"/>
        <v/>
      </c>
      <c r="Y530" s="142" t="str">
        <f t="shared" si="51"/>
        <v/>
      </c>
      <c r="Z530" s="142" t="str">
        <f t="shared" si="53"/>
        <v/>
      </c>
      <c r="AA530" s="104" t="str">
        <f t="shared" si="52"/>
        <v/>
      </c>
    </row>
    <row r="531" spans="22:27" x14ac:dyDescent="0.25">
      <c r="V531" s="142" t="str">
        <f t="shared" si="48"/>
        <v/>
      </c>
      <c r="W531" s="142" t="str">
        <f t="shared" si="49"/>
        <v/>
      </c>
      <c r="X531" s="142" t="str">
        <f t="shared" si="50"/>
        <v/>
      </c>
      <c r="Y531" s="142" t="str">
        <f t="shared" si="51"/>
        <v/>
      </c>
      <c r="Z531" s="142" t="str">
        <f t="shared" si="53"/>
        <v/>
      </c>
      <c r="AA531" s="104" t="str">
        <f t="shared" si="52"/>
        <v/>
      </c>
    </row>
    <row r="532" spans="22:27" x14ac:dyDescent="0.25">
      <c r="V532" s="142" t="str">
        <f t="shared" si="48"/>
        <v/>
      </c>
      <c r="W532" s="142" t="str">
        <f t="shared" si="49"/>
        <v/>
      </c>
      <c r="X532" s="142" t="str">
        <f t="shared" si="50"/>
        <v/>
      </c>
      <c r="Y532" s="142" t="str">
        <f t="shared" si="51"/>
        <v/>
      </c>
      <c r="Z532" s="142" t="str">
        <f t="shared" si="53"/>
        <v/>
      </c>
      <c r="AA532" s="104" t="str">
        <f t="shared" si="52"/>
        <v/>
      </c>
    </row>
    <row r="533" spans="22:27" x14ac:dyDescent="0.25">
      <c r="V533" s="142" t="str">
        <f t="shared" si="48"/>
        <v/>
      </c>
      <c r="W533" s="142" t="str">
        <f t="shared" si="49"/>
        <v/>
      </c>
      <c r="X533" s="142" t="str">
        <f t="shared" si="50"/>
        <v/>
      </c>
      <c r="Y533" s="142" t="str">
        <f t="shared" si="51"/>
        <v/>
      </c>
      <c r="Z533" s="142" t="str">
        <f t="shared" si="53"/>
        <v/>
      </c>
      <c r="AA533" s="104" t="str">
        <f t="shared" si="52"/>
        <v/>
      </c>
    </row>
    <row r="534" spans="22:27" x14ac:dyDescent="0.25">
      <c r="V534" s="142" t="str">
        <f t="shared" si="48"/>
        <v/>
      </c>
      <c r="W534" s="142" t="str">
        <f t="shared" si="49"/>
        <v/>
      </c>
      <c r="X534" s="142" t="str">
        <f t="shared" si="50"/>
        <v/>
      </c>
      <c r="Y534" s="142" t="str">
        <f t="shared" si="51"/>
        <v/>
      </c>
      <c r="Z534" s="142" t="str">
        <f t="shared" si="53"/>
        <v/>
      </c>
      <c r="AA534" s="104" t="str">
        <f t="shared" si="52"/>
        <v/>
      </c>
    </row>
    <row r="535" spans="22:27" x14ac:dyDescent="0.25">
      <c r="V535" s="142" t="str">
        <f t="shared" si="48"/>
        <v/>
      </c>
      <c r="W535" s="142" t="str">
        <f t="shared" si="49"/>
        <v/>
      </c>
      <c r="X535" s="142" t="str">
        <f t="shared" si="50"/>
        <v/>
      </c>
      <c r="Y535" s="142" t="str">
        <f t="shared" si="51"/>
        <v/>
      </c>
      <c r="Z535" s="142" t="str">
        <f t="shared" si="53"/>
        <v/>
      </c>
      <c r="AA535" s="104" t="str">
        <f t="shared" si="52"/>
        <v/>
      </c>
    </row>
    <row r="536" spans="22:27" x14ac:dyDescent="0.25">
      <c r="V536" s="142" t="str">
        <f t="shared" ref="V536:V599" si="54">IF(AND(SUM(D536:G536)&gt;0,B536&lt;&gt;""),ROUND(IF(media_bi="MÉDIA",AVERAGE(D536:G536),SUM(D536:G536)),1),"")</f>
        <v/>
      </c>
      <c r="W536" s="142" t="str">
        <f t="shared" ref="W536:W599" si="55">IF(AND(SUM(H536:K536)&gt;0,B536&lt;&gt;""),ROUND(IF(media_bi="MÉDIA",AVERAGE(H536:K536),SUM(H536:K536)),1),"")</f>
        <v/>
      </c>
      <c r="X536" s="142" t="str">
        <f t="shared" ref="X536:X599" si="56">IF(AND(SUM(L536:O536)&gt;0,B536&lt;&gt;""),ROUND(IF(media_bi="MÉDIA",AVERAGE(L536:O536),SUM(L536:O536)),1),"")</f>
        <v/>
      </c>
      <c r="Y536" s="142" t="str">
        <f t="shared" ref="Y536:Y599" si="57">IF(AND(SUM(P536:S536)&gt;0,B536&lt;&gt;""),ROUND(IF(media_bi="MÉDIA",AVERAGE(P536:S536),SUM(P536:S536)),1),"")</f>
        <v/>
      </c>
      <c r="Z536" s="142" t="str">
        <f t="shared" si="53"/>
        <v/>
      </c>
      <c r="AA536" s="104" t="str">
        <f t="shared" si="52"/>
        <v/>
      </c>
    </row>
    <row r="537" spans="22:27" x14ac:dyDescent="0.25">
      <c r="V537" s="142" t="str">
        <f t="shared" si="54"/>
        <v/>
      </c>
      <c r="W537" s="142" t="str">
        <f t="shared" si="55"/>
        <v/>
      </c>
      <c r="X537" s="142" t="str">
        <f t="shared" si="56"/>
        <v/>
      </c>
      <c r="Y537" s="142" t="str">
        <f t="shared" si="57"/>
        <v/>
      </c>
      <c r="Z537" s="142" t="str">
        <f t="shared" si="53"/>
        <v/>
      </c>
      <c r="AA537" s="104" t="str">
        <f t="shared" si="52"/>
        <v/>
      </c>
    </row>
    <row r="538" spans="22:27" x14ac:dyDescent="0.25">
      <c r="V538" s="142" t="str">
        <f t="shared" si="54"/>
        <v/>
      </c>
      <c r="W538" s="142" t="str">
        <f t="shared" si="55"/>
        <v/>
      </c>
      <c r="X538" s="142" t="str">
        <f t="shared" si="56"/>
        <v/>
      </c>
      <c r="Y538" s="142" t="str">
        <f t="shared" si="57"/>
        <v/>
      </c>
      <c r="Z538" s="142" t="str">
        <f t="shared" si="53"/>
        <v/>
      </c>
      <c r="AA538" s="104" t="str">
        <f t="shared" si="52"/>
        <v/>
      </c>
    </row>
    <row r="539" spans="22:27" x14ac:dyDescent="0.25">
      <c r="V539" s="142" t="str">
        <f t="shared" si="54"/>
        <v/>
      </c>
      <c r="W539" s="142" t="str">
        <f t="shared" si="55"/>
        <v/>
      </c>
      <c r="X539" s="142" t="str">
        <f t="shared" si="56"/>
        <v/>
      </c>
      <c r="Y539" s="142" t="str">
        <f t="shared" si="57"/>
        <v/>
      </c>
      <c r="Z539" s="142" t="str">
        <f t="shared" si="53"/>
        <v/>
      </c>
      <c r="AA539" s="104" t="str">
        <f t="shared" si="52"/>
        <v/>
      </c>
    </row>
    <row r="540" spans="22:27" x14ac:dyDescent="0.25">
      <c r="V540" s="142" t="str">
        <f t="shared" si="54"/>
        <v/>
      </c>
      <c r="W540" s="142" t="str">
        <f t="shared" si="55"/>
        <v/>
      </c>
      <c r="X540" s="142" t="str">
        <f t="shared" si="56"/>
        <v/>
      </c>
      <c r="Y540" s="142" t="str">
        <f t="shared" si="57"/>
        <v/>
      </c>
      <c r="Z540" s="142" t="str">
        <f t="shared" si="53"/>
        <v/>
      </c>
      <c r="AA540" s="104" t="str">
        <f t="shared" si="52"/>
        <v/>
      </c>
    </row>
    <row r="541" spans="22:27" x14ac:dyDescent="0.25">
      <c r="V541" s="142" t="str">
        <f t="shared" si="54"/>
        <v/>
      </c>
      <c r="W541" s="142" t="str">
        <f t="shared" si="55"/>
        <v/>
      </c>
      <c r="X541" s="142" t="str">
        <f t="shared" si="56"/>
        <v/>
      </c>
      <c r="Y541" s="142" t="str">
        <f t="shared" si="57"/>
        <v/>
      </c>
      <c r="Z541" s="142" t="str">
        <f t="shared" si="53"/>
        <v/>
      </c>
      <c r="AA541" s="104" t="str">
        <f t="shared" si="52"/>
        <v/>
      </c>
    </row>
    <row r="542" spans="22:27" x14ac:dyDescent="0.25">
      <c r="V542" s="142" t="str">
        <f t="shared" si="54"/>
        <v/>
      </c>
      <c r="W542" s="142" t="str">
        <f t="shared" si="55"/>
        <v/>
      </c>
      <c r="X542" s="142" t="str">
        <f t="shared" si="56"/>
        <v/>
      </c>
      <c r="Y542" s="142" t="str">
        <f t="shared" si="57"/>
        <v/>
      </c>
      <c r="Z542" s="142" t="str">
        <f t="shared" si="53"/>
        <v/>
      </c>
      <c r="AA542" s="104" t="str">
        <f t="shared" si="52"/>
        <v/>
      </c>
    </row>
    <row r="543" spans="22:27" x14ac:dyDescent="0.25">
      <c r="V543" s="142" t="str">
        <f t="shared" si="54"/>
        <v/>
      </c>
      <c r="W543" s="142" t="str">
        <f t="shared" si="55"/>
        <v/>
      </c>
      <c r="X543" s="142" t="str">
        <f t="shared" si="56"/>
        <v/>
      </c>
      <c r="Y543" s="142" t="str">
        <f t="shared" si="57"/>
        <v/>
      </c>
      <c r="Z543" s="142" t="str">
        <f t="shared" si="53"/>
        <v/>
      </c>
      <c r="AA543" s="104" t="str">
        <f t="shared" si="52"/>
        <v/>
      </c>
    </row>
    <row r="544" spans="22:27" x14ac:dyDescent="0.25">
      <c r="V544" s="142" t="str">
        <f t="shared" si="54"/>
        <v/>
      </c>
      <c r="W544" s="142" t="str">
        <f t="shared" si="55"/>
        <v/>
      </c>
      <c r="X544" s="142" t="str">
        <f t="shared" si="56"/>
        <v/>
      </c>
      <c r="Y544" s="142" t="str">
        <f t="shared" si="57"/>
        <v/>
      </c>
      <c r="Z544" s="142" t="str">
        <f t="shared" si="53"/>
        <v/>
      </c>
      <c r="AA544" s="104" t="str">
        <f t="shared" si="52"/>
        <v/>
      </c>
    </row>
    <row r="545" spans="22:27" x14ac:dyDescent="0.25">
      <c r="V545" s="142" t="str">
        <f t="shared" si="54"/>
        <v/>
      </c>
      <c r="W545" s="142" t="str">
        <f t="shared" si="55"/>
        <v/>
      </c>
      <c r="X545" s="142" t="str">
        <f t="shared" si="56"/>
        <v/>
      </c>
      <c r="Y545" s="142" t="str">
        <f t="shared" si="57"/>
        <v/>
      </c>
      <c r="Z545" s="142" t="str">
        <f t="shared" si="53"/>
        <v/>
      </c>
      <c r="AA545" s="104" t="str">
        <f t="shared" si="52"/>
        <v/>
      </c>
    </row>
    <row r="546" spans="22:27" x14ac:dyDescent="0.25">
      <c r="V546" s="142" t="str">
        <f t="shared" si="54"/>
        <v/>
      </c>
      <c r="W546" s="142" t="str">
        <f t="shared" si="55"/>
        <v/>
      </c>
      <c r="X546" s="142" t="str">
        <f t="shared" si="56"/>
        <v/>
      </c>
      <c r="Y546" s="142" t="str">
        <f t="shared" si="57"/>
        <v/>
      </c>
      <c r="Z546" s="142" t="str">
        <f t="shared" si="53"/>
        <v/>
      </c>
      <c r="AA546" s="104" t="str">
        <f t="shared" si="52"/>
        <v/>
      </c>
    </row>
    <row r="547" spans="22:27" x14ac:dyDescent="0.25">
      <c r="V547" s="142" t="str">
        <f t="shared" si="54"/>
        <v/>
      </c>
      <c r="W547" s="142" t="str">
        <f t="shared" si="55"/>
        <v/>
      </c>
      <c r="X547" s="142" t="str">
        <f t="shared" si="56"/>
        <v/>
      </c>
      <c r="Y547" s="142" t="str">
        <f t="shared" si="57"/>
        <v/>
      </c>
      <c r="Z547" s="142" t="str">
        <f t="shared" si="53"/>
        <v/>
      </c>
      <c r="AA547" s="104" t="str">
        <f t="shared" si="52"/>
        <v/>
      </c>
    </row>
    <row r="548" spans="22:27" x14ac:dyDescent="0.25">
      <c r="V548" s="142" t="str">
        <f t="shared" si="54"/>
        <v/>
      </c>
      <c r="W548" s="142" t="str">
        <f t="shared" si="55"/>
        <v/>
      </c>
      <c r="X548" s="142" t="str">
        <f t="shared" si="56"/>
        <v/>
      </c>
      <c r="Y548" s="142" t="str">
        <f t="shared" si="57"/>
        <v/>
      </c>
      <c r="Z548" s="142" t="str">
        <f t="shared" si="53"/>
        <v/>
      </c>
      <c r="AA548" s="104" t="str">
        <f t="shared" si="52"/>
        <v/>
      </c>
    </row>
    <row r="549" spans="22:27" x14ac:dyDescent="0.25">
      <c r="V549" s="142" t="str">
        <f t="shared" si="54"/>
        <v/>
      </c>
      <c r="W549" s="142" t="str">
        <f t="shared" si="55"/>
        <v/>
      </c>
      <c r="X549" s="142" t="str">
        <f t="shared" si="56"/>
        <v/>
      </c>
      <c r="Y549" s="142" t="str">
        <f t="shared" si="57"/>
        <v/>
      </c>
      <c r="Z549" s="142" t="str">
        <f t="shared" si="53"/>
        <v/>
      </c>
      <c r="AA549" s="104" t="str">
        <f t="shared" si="52"/>
        <v/>
      </c>
    </row>
    <row r="550" spans="22:27" x14ac:dyDescent="0.25">
      <c r="V550" s="142" t="str">
        <f t="shared" si="54"/>
        <v/>
      </c>
      <c r="W550" s="142" t="str">
        <f t="shared" si="55"/>
        <v/>
      </c>
      <c r="X550" s="142" t="str">
        <f t="shared" si="56"/>
        <v/>
      </c>
      <c r="Y550" s="142" t="str">
        <f t="shared" si="57"/>
        <v/>
      </c>
      <c r="Z550" s="142" t="str">
        <f t="shared" si="53"/>
        <v/>
      </c>
      <c r="AA550" s="104" t="str">
        <f t="shared" si="52"/>
        <v/>
      </c>
    </row>
    <row r="551" spans="22:27" x14ac:dyDescent="0.25">
      <c r="V551" s="142" t="str">
        <f t="shared" si="54"/>
        <v/>
      </c>
      <c r="W551" s="142" t="str">
        <f t="shared" si="55"/>
        <v/>
      </c>
      <c r="X551" s="142" t="str">
        <f t="shared" si="56"/>
        <v/>
      </c>
      <c r="Y551" s="142" t="str">
        <f t="shared" si="57"/>
        <v/>
      </c>
      <c r="Z551" s="142" t="str">
        <f t="shared" si="53"/>
        <v/>
      </c>
      <c r="AA551" s="104" t="str">
        <f t="shared" si="52"/>
        <v/>
      </c>
    </row>
    <row r="552" spans="22:27" x14ac:dyDescent="0.25">
      <c r="V552" s="142" t="str">
        <f t="shared" si="54"/>
        <v/>
      </c>
      <c r="W552" s="142" t="str">
        <f t="shared" si="55"/>
        <v/>
      </c>
      <c r="X552" s="142" t="str">
        <f t="shared" si="56"/>
        <v/>
      </c>
      <c r="Y552" s="142" t="str">
        <f t="shared" si="57"/>
        <v/>
      </c>
      <c r="Z552" s="142" t="str">
        <f t="shared" si="53"/>
        <v/>
      </c>
      <c r="AA552" s="104" t="str">
        <f t="shared" si="52"/>
        <v/>
      </c>
    </row>
    <row r="553" spans="22:27" x14ac:dyDescent="0.25">
      <c r="V553" s="142" t="str">
        <f t="shared" si="54"/>
        <v/>
      </c>
      <c r="W553" s="142" t="str">
        <f t="shared" si="55"/>
        <v/>
      </c>
      <c r="X553" s="142" t="str">
        <f t="shared" si="56"/>
        <v/>
      </c>
      <c r="Y553" s="142" t="str">
        <f t="shared" si="57"/>
        <v/>
      </c>
      <c r="Z553" s="142" t="str">
        <f t="shared" si="53"/>
        <v/>
      </c>
      <c r="AA553" s="104" t="str">
        <f t="shared" si="52"/>
        <v/>
      </c>
    </row>
    <row r="554" spans="22:27" x14ac:dyDescent="0.25">
      <c r="V554" s="142" t="str">
        <f t="shared" si="54"/>
        <v/>
      </c>
      <c r="W554" s="142" t="str">
        <f t="shared" si="55"/>
        <v/>
      </c>
      <c r="X554" s="142" t="str">
        <f t="shared" si="56"/>
        <v/>
      </c>
      <c r="Y554" s="142" t="str">
        <f t="shared" si="57"/>
        <v/>
      </c>
      <c r="Z554" s="142" t="str">
        <f t="shared" si="53"/>
        <v/>
      </c>
      <c r="AA554" s="104" t="str">
        <f t="shared" si="52"/>
        <v/>
      </c>
    </row>
    <row r="555" spans="22:27" x14ac:dyDescent="0.25">
      <c r="V555" s="142" t="str">
        <f t="shared" si="54"/>
        <v/>
      </c>
      <c r="W555" s="142" t="str">
        <f t="shared" si="55"/>
        <v/>
      </c>
      <c r="X555" s="142" t="str">
        <f t="shared" si="56"/>
        <v/>
      </c>
      <c r="Y555" s="142" t="str">
        <f t="shared" si="57"/>
        <v/>
      </c>
      <c r="Z555" s="142" t="str">
        <f t="shared" si="53"/>
        <v/>
      </c>
      <c r="AA555" s="104" t="str">
        <f t="shared" si="52"/>
        <v/>
      </c>
    </row>
    <row r="556" spans="22:27" x14ac:dyDescent="0.25">
      <c r="V556" s="142" t="str">
        <f t="shared" si="54"/>
        <v/>
      </c>
      <c r="W556" s="142" t="str">
        <f t="shared" si="55"/>
        <v/>
      </c>
      <c r="X556" s="142" t="str">
        <f t="shared" si="56"/>
        <v/>
      </c>
      <c r="Y556" s="142" t="str">
        <f t="shared" si="57"/>
        <v/>
      </c>
      <c r="Z556" s="142" t="str">
        <f t="shared" si="53"/>
        <v/>
      </c>
      <c r="AA556" s="104" t="str">
        <f t="shared" si="52"/>
        <v/>
      </c>
    </row>
    <row r="557" spans="22:27" x14ac:dyDescent="0.25">
      <c r="V557" s="142" t="str">
        <f t="shared" si="54"/>
        <v/>
      </c>
      <c r="W557" s="142" t="str">
        <f t="shared" si="55"/>
        <v/>
      </c>
      <c r="X557" s="142" t="str">
        <f t="shared" si="56"/>
        <v/>
      </c>
      <c r="Y557" s="142" t="str">
        <f t="shared" si="57"/>
        <v/>
      </c>
      <c r="Z557" s="142" t="str">
        <f t="shared" si="53"/>
        <v/>
      </c>
      <c r="AA557" s="104" t="str">
        <f t="shared" si="52"/>
        <v/>
      </c>
    </row>
    <row r="558" spans="22:27" x14ac:dyDescent="0.25">
      <c r="V558" s="142" t="str">
        <f t="shared" si="54"/>
        <v/>
      </c>
      <c r="W558" s="142" t="str">
        <f t="shared" si="55"/>
        <v/>
      </c>
      <c r="X558" s="142" t="str">
        <f t="shared" si="56"/>
        <v/>
      </c>
      <c r="Y558" s="142" t="str">
        <f t="shared" si="57"/>
        <v/>
      </c>
      <c r="Z558" s="142" t="str">
        <f t="shared" si="53"/>
        <v/>
      </c>
      <c r="AA558" s="104" t="str">
        <f t="shared" si="52"/>
        <v/>
      </c>
    </row>
    <row r="559" spans="22:27" x14ac:dyDescent="0.25">
      <c r="V559" s="142" t="str">
        <f t="shared" si="54"/>
        <v/>
      </c>
      <c r="W559" s="142" t="str">
        <f t="shared" si="55"/>
        <v/>
      </c>
      <c r="X559" s="142" t="str">
        <f t="shared" si="56"/>
        <v/>
      </c>
      <c r="Y559" s="142" t="str">
        <f t="shared" si="57"/>
        <v/>
      </c>
      <c r="Z559" s="142" t="str">
        <f t="shared" si="53"/>
        <v/>
      </c>
      <c r="AA559" s="104" t="str">
        <f t="shared" si="52"/>
        <v/>
      </c>
    </row>
    <row r="560" spans="22:27" x14ac:dyDescent="0.25">
      <c r="V560" s="142" t="str">
        <f t="shared" si="54"/>
        <v/>
      </c>
      <c r="W560" s="142" t="str">
        <f t="shared" si="55"/>
        <v/>
      </c>
      <c r="X560" s="142" t="str">
        <f t="shared" si="56"/>
        <v/>
      </c>
      <c r="Y560" s="142" t="str">
        <f t="shared" si="57"/>
        <v/>
      </c>
      <c r="Z560" s="142" t="str">
        <f t="shared" si="53"/>
        <v/>
      </c>
      <c r="AA560" s="104" t="str">
        <f t="shared" si="52"/>
        <v/>
      </c>
    </row>
    <row r="561" spans="22:27" x14ac:dyDescent="0.25">
      <c r="V561" s="142" t="str">
        <f t="shared" si="54"/>
        <v/>
      </c>
      <c r="W561" s="142" t="str">
        <f t="shared" si="55"/>
        <v/>
      </c>
      <c r="X561" s="142" t="str">
        <f t="shared" si="56"/>
        <v/>
      </c>
      <c r="Y561" s="142" t="str">
        <f t="shared" si="57"/>
        <v/>
      </c>
      <c r="Z561" s="142" t="str">
        <f t="shared" si="53"/>
        <v/>
      </c>
      <c r="AA561" s="104" t="str">
        <f t="shared" si="52"/>
        <v/>
      </c>
    </row>
    <row r="562" spans="22:27" x14ac:dyDescent="0.25">
      <c r="V562" s="142" t="str">
        <f t="shared" si="54"/>
        <v/>
      </c>
      <c r="W562" s="142" t="str">
        <f t="shared" si="55"/>
        <v/>
      </c>
      <c r="X562" s="142" t="str">
        <f t="shared" si="56"/>
        <v/>
      </c>
      <c r="Y562" s="142" t="str">
        <f t="shared" si="57"/>
        <v/>
      </c>
      <c r="Z562" s="142" t="str">
        <f t="shared" si="53"/>
        <v/>
      </c>
      <c r="AA562" s="104" t="str">
        <f t="shared" si="52"/>
        <v/>
      </c>
    </row>
    <row r="563" spans="22:27" x14ac:dyDescent="0.25">
      <c r="V563" s="142" t="str">
        <f t="shared" si="54"/>
        <v/>
      </c>
      <c r="W563" s="142" t="str">
        <f t="shared" si="55"/>
        <v/>
      </c>
      <c r="X563" s="142" t="str">
        <f t="shared" si="56"/>
        <v/>
      </c>
      <c r="Y563" s="142" t="str">
        <f t="shared" si="57"/>
        <v/>
      </c>
      <c r="Z563" s="142" t="str">
        <f t="shared" si="53"/>
        <v/>
      </c>
      <c r="AA563" s="104" t="str">
        <f t="shared" si="52"/>
        <v/>
      </c>
    </row>
    <row r="564" spans="22:27" x14ac:dyDescent="0.25">
      <c r="V564" s="142" t="str">
        <f t="shared" si="54"/>
        <v/>
      </c>
      <c r="W564" s="142" t="str">
        <f t="shared" si="55"/>
        <v/>
      </c>
      <c r="X564" s="142" t="str">
        <f t="shared" si="56"/>
        <v/>
      </c>
      <c r="Y564" s="142" t="str">
        <f t="shared" si="57"/>
        <v/>
      </c>
      <c r="Z564" s="142" t="str">
        <f t="shared" si="53"/>
        <v/>
      </c>
      <c r="AA564" s="104" t="str">
        <f t="shared" si="52"/>
        <v/>
      </c>
    </row>
    <row r="565" spans="22:27" x14ac:dyDescent="0.25">
      <c r="V565" s="142" t="str">
        <f t="shared" si="54"/>
        <v/>
      </c>
      <c r="W565" s="142" t="str">
        <f t="shared" si="55"/>
        <v/>
      </c>
      <c r="X565" s="142" t="str">
        <f t="shared" si="56"/>
        <v/>
      </c>
      <c r="Y565" s="142" t="str">
        <f t="shared" si="57"/>
        <v/>
      </c>
      <c r="Z565" s="142" t="str">
        <f t="shared" si="53"/>
        <v/>
      </c>
      <c r="AA565" s="104" t="str">
        <f t="shared" si="52"/>
        <v/>
      </c>
    </row>
    <row r="566" spans="22:27" x14ac:dyDescent="0.25">
      <c r="V566" s="142" t="str">
        <f t="shared" si="54"/>
        <v/>
      </c>
      <c r="W566" s="142" t="str">
        <f t="shared" si="55"/>
        <v/>
      </c>
      <c r="X566" s="142" t="str">
        <f t="shared" si="56"/>
        <v/>
      </c>
      <c r="Y566" s="142" t="str">
        <f t="shared" si="57"/>
        <v/>
      </c>
      <c r="Z566" s="142" t="str">
        <f t="shared" si="53"/>
        <v/>
      </c>
      <c r="AA566" s="104" t="str">
        <f t="shared" si="52"/>
        <v/>
      </c>
    </row>
    <row r="567" spans="22:27" x14ac:dyDescent="0.25">
      <c r="V567" s="142" t="str">
        <f t="shared" si="54"/>
        <v/>
      </c>
      <c r="W567" s="142" t="str">
        <f t="shared" si="55"/>
        <v/>
      </c>
      <c r="X567" s="142" t="str">
        <f t="shared" si="56"/>
        <v/>
      </c>
      <c r="Y567" s="142" t="str">
        <f t="shared" si="57"/>
        <v/>
      </c>
      <c r="Z567" s="142" t="str">
        <f t="shared" si="53"/>
        <v/>
      </c>
      <c r="AA567" s="104" t="str">
        <f t="shared" si="52"/>
        <v/>
      </c>
    </row>
    <row r="568" spans="22:27" x14ac:dyDescent="0.25">
      <c r="V568" s="142" t="str">
        <f t="shared" si="54"/>
        <v/>
      </c>
      <c r="W568" s="142" t="str">
        <f t="shared" si="55"/>
        <v/>
      </c>
      <c r="X568" s="142" t="str">
        <f t="shared" si="56"/>
        <v/>
      </c>
      <c r="Y568" s="142" t="str">
        <f t="shared" si="57"/>
        <v/>
      </c>
      <c r="Z568" s="142" t="str">
        <f t="shared" si="53"/>
        <v/>
      </c>
      <c r="AA568" s="104" t="str">
        <f t="shared" si="52"/>
        <v/>
      </c>
    </row>
    <row r="569" spans="22:27" x14ac:dyDescent="0.25">
      <c r="V569" s="142" t="str">
        <f t="shared" si="54"/>
        <v/>
      </c>
      <c r="W569" s="142" t="str">
        <f t="shared" si="55"/>
        <v/>
      </c>
      <c r="X569" s="142" t="str">
        <f t="shared" si="56"/>
        <v/>
      </c>
      <c r="Y569" s="142" t="str">
        <f t="shared" si="57"/>
        <v/>
      </c>
      <c r="Z569" s="142" t="str">
        <f t="shared" si="53"/>
        <v/>
      </c>
      <c r="AA569" s="104" t="str">
        <f t="shared" si="52"/>
        <v/>
      </c>
    </row>
    <row r="570" spans="22:27" x14ac:dyDescent="0.25">
      <c r="V570" s="142" t="str">
        <f t="shared" si="54"/>
        <v/>
      </c>
      <c r="W570" s="142" t="str">
        <f t="shared" si="55"/>
        <v/>
      </c>
      <c r="X570" s="142" t="str">
        <f t="shared" si="56"/>
        <v/>
      </c>
      <c r="Y570" s="142" t="str">
        <f t="shared" si="57"/>
        <v/>
      </c>
      <c r="Z570" s="142" t="str">
        <f t="shared" si="53"/>
        <v/>
      </c>
      <c r="AA570" s="104" t="str">
        <f t="shared" si="52"/>
        <v/>
      </c>
    </row>
    <row r="571" spans="22:27" x14ac:dyDescent="0.25">
      <c r="V571" s="142" t="str">
        <f t="shared" si="54"/>
        <v/>
      </c>
      <c r="W571" s="142" t="str">
        <f t="shared" si="55"/>
        <v/>
      </c>
      <c r="X571" s="142" t="str">
        <f t="shared" si="56"/>
        <v/>
      </c>
      <c r="Y571" s="142" t="str">
        <f t="shared" si="57"/>
        <v/>
      </c>
      <c r="Z571" s="142" t="str">
        <f t="shared" si="53"/>
        <v/>
      </c>
      <c r="AA571" s="104" t="str">
        <f t="shared" si="52"/>
        <v/>
      </c>
    </row>
    <row r="572" spans="22:27" x14ac:dyDescent="0.25">
      <c r="V572" s="142" t="str">
        <f t="shared" si="54"/>
        <v/>
      </c>
      <c r="W572" s="142" t="str">
        <f t="shared" si="55"/>
        <v/>
      </c>
      <c r="X572" s="142" t="str">
        <f t="shared" si="56"/>
        <v/>
      </c>
      <c r="Y572" s="142" t="str">
        <f t="shared" si="57"/>
        <v/>
      </c>
      <c r="Z572" s="142" t="str">
        <f t="shared" si="53"/>
        <v/>
      </c>
      <c r="AA572" s="104" t="str">
        <f t="shared" si="52"/>
        <v/>
      </c>
    </row>
    <row r="573" spans="22:27" x14ac:dyDescent="0.25">
      <c r="V573" s="142" t="str">
        <f t="shared" si="54"/>
        <v/>
      </c>
      <c r="W573" s="142" t="str">
        <f t="shared" si="55"/>
        <v/>
      </c>
      <c r="X573" s="142" t="str">
        <f t="shared" si="56"/>
        <v/>
      </c>
      <c r="Y573" s="142" t="str">
        <f t="shared" si="57"/>
        <v/>
      </c>
      <c r="Z573" s="142" t="str">
        <f t="shared" si="53"/>
        <v/>
      </c>
      <c r="AA573" s="104" t="str">
        <f t="shared" si="52"/>
        <v/>
      </c>
    </row>
    <row r="574" spans="22:27" x14ac:dyDescent="0.25">
      <c r="V574" s="142" t="str">
        <f t="shared" si="54"/>
        <v/>
      </c>
      <c r="W574" s="142" t="str">
        <f t="shared" si="55"/>
        <v/>
      </c>
      <c r="X574" s="142" t="str">
        <f t="shared" si="56"/>
        <v/>
      </c>
      <c r="Y574" s="142" t="str">
        <f t="shared" si="57"/>
        <v/>
      </c>
      <c r="Z574" s="142" t="str">
        <f t="shared" si="53"/>
        <v/>
      </c>
      <c r="AA574" s="104" t="str">
        <f t="shared" si="52"/>
        <v/>
      </c>
    </row>
    <row r="575" spans="22:27" x14ac:dyDescent="0.25">
      <c r="V575" s="142" t="str">
        <f t="shared" si="54"/>
        <v/>
      </c>
      <c r="W575" s="142" t="str">
        <f t="shared" si="55"/>
        <v/>
      </c>
      <c r="X575" s="142" t="str">
        <f t="shared" si="56"/>
        <v/>
      </c>
      <c r="Y575" s="142" t="str">
        <f t="shared" si="57"/>
        <v/>
      </c>
      <c r="Z575" s="142" t="str">
        <f t="shared" si="53"/>
        <v/>
      </c>
      <c r="AA575" s="104" t="str">
        <f t="shared" si="52"/>
        <v/>
      </c>
    </row>
    <row r="576" spans="22:27" x14ac:dyDescent="0.25">
      <c r="V576" s="142" t="str">
        <f t="shared" si="54"/>
        <v/>
      </c>
      <c r="W576" s="142" t="str">
        <f t="shared" si="55"/>
        <v/>
      </c>
      <c r="X576" s="142" t="str">
        <f t="shared" si="56"/>
        <v/>
      </c>
      <c r="Y576" s="142" t="str">
        <f t="shared" si="57"/>
        <v/>
      </c>
      <c r="Z576" s="142" t="str">
        <f t="shared" si="53"/>
        <v/>
      </c>
      <c r="AA576" s="104" t="str">
        <f t="shared" si="52"/>
        <v/>
      </c>
    </row>
    <row r="577" spans="22:27" x14ac:dyDescent="0.25">
      <c r="V577" s="142" t="str">
        <f t="shared" si="54"/>
        <v/>
      </c>
      <c r="W577" s="142" t="str">
        <f t="shared" si="55"/>
        <v/>
      </c>
      <c r="X577" s="142" t="str">
        <f t="shared" si="56"/>
        <v/>
      </c>
      <c r="Y577" s="142" t="str">
        <f t="shared" si="57"/>
        <v/>
      </c>
      <c r="Z577" s="142" t="str">
        <f t="shared" si="53"/>
        <v/>
      </c>
      <c r="AA577" s="104" t="str">
        <f t="shared" si="52"/>
        <v/>
      </c>
    </row>
    <row r="578" spans="22:27" x14ac:dyDescent="0.25">
      <c r="V578" s="142" t="str">
        <f t="shared" si="54"/>
        <v/>
      </c>
      <c r="W578" s="142" t="str">
        <f t="shared" si="55"/>
        <v/>
      </c>
      <c r="X578" s="142" t="str">
        <f t="shared" si="56"/>
        <v/>
      </c>
      <c r="Y578" s="142" t="str">
        <f t="shared" si="57"/>
        <v/>
      </c>
      <c r="Z578" s="142" t="str">
        <f t="shared" si="53"/>
        <v/>
      </c>
      <c r="AA578" s="104" t="str">
        <f t="shared" si="52"/>
        <v/>
      </c>
    </row>
    <row r="579" spans="22:27" x14ac:dyDescent="0.25">
      <c r="V579" s="142" t="str">
        <f t="shared" si="54"/>
        <v/>
      </c>
      <c r="W579" s="142" t="str">
        <f t="shared" si="55"/>
        <v/>
      </c>
      <c r="X579" s="142" t="str">
        <f t="shared" si="56"/>
        <v/>
      </c>
      <c r="Y579" s="142" t="str">
        <f t="shared" si="57"/>
        <v/>
      </c>
      <c r="Z579" s="142" t="str">
        <f t="shared" si="53"/>
        <v/>
      </c>
      <c r="AA579" s="104" t="str">
        <f t="shared" si="52"/>
        <v/>
      </c>
    </row>
    <row r="580" spans="22:27" x14ac:dyDescent="0.25">
      <c r="V580" s="142" t="str">
        <f t="shared" si="54"/>
        <v/>
      </c>
      <c r="W580" s="142" t="str">
        <f t="shared" si="55"/>
        <v/>
      </c>
      <c r="X580" s="142" t="str">
        <f t="shared" si="56"/>
        <v/>
      </c>
      <c r="Y580" s="142" t="str">
        <f t="shared" si="57"/>
        <v/>
      </c>
      <c r="Z580" s="142" t="str">
        <f t="shared" si="53"/>
        <v/>
      </c>
      <c r="AA580" s="104" t="str">
        <f t="shared" si="52"/>
        <v/>
      </c>
    </row>
    <row r="581" spans="22:27" x14ac:dyDescent="0.25">
      <c r="V581" s="142" t="str">
        <f t="shared" si="54"/>
        <v/>
      </c>
      <c r="W581" s="142" t="str">
        <f t="shared" si="55"/>
        <v/>
      </c>
      <c r="X581" s="142" t="str">
        <f t="shared" si="56"/>
        <v/>
      </c>
      <c r="Y581" s="142" t="str">
        <f t="shared" si="57"/>
        <v/>
      </c>
      <c r="Z581" s="142" t="str">
        <f t="shared" si="53"/>
        <v/>
      </c>
      <c r="AA581" s="104" t="str">
        <f t="shared" si="52"/>
        <v/>
      </c>
    </row>
    <row r="582" spans="22:27" x14ac:dyDescent="0.25">
      <c r="V582" s="142" t="str">
        <f t="shared" si="54"/>
        <v/>
      </c>
      <c r="W582" s="142" t="str">
        <f t="shared" si="55"/>
        <v/>
      </c>
      <c r="X582" s="142" t="str">
        <f t="shared" si="56"/>
        <v/>
      </c>
      <c r="Y582" s="142" t="str">
        <f t="shared" si="57"/>
        <v/>
      </c>
      <c r="Z582" s="142" t="str">
        <f t="shared" si="53"/>
        <v/>
      </c>
      <c r="AA582" s="104" t="str">
        <f t="shared" si="52"/>
        <v/>
      </c>
    </row>
    <row r="583" spans="22:27" x14ac:dyDescent="0.25">
      <c r="V583" s="142" t="str">
        <f t="shared" si="54"/>
        <v/>
      </c>
      <c r="W583" s="142" t="str">
        <f t="shared" si="55"/>
        <v/>
      </c>
      <c r="X583" s="142" t="str">
        <f t="shared" si="56"/>
        <v/>
      </c>
      <c r="Y583" s="142" t="str">
        <f t="shared" si="57"/>
        <v/>
      </c>
      <c r="Z583" s="142" t="str">
        <f t="shared" si="53"/>
        <v/>
      </c>
      <c r="AA583" s="104" t="str">
        <f t="shared" si="52"/>
        <v/>
      </c>
    </row>
    <row r="584" spans="22:27" x14ac:dyDescent="0.25">
      <c r="V584" s="142" t="str">
        <f t="shared" si="54"/>
        <v/>
      </c>
      <c r="W584" s="142" t="str">
        <f t="shared" si="55"/>
        <v/>
      </c>
      <c r="X584" s="142" t="str">
        <f t="shared" si="56"/>
        <v/>
      </c>
      <c r="Y584" s="142" t="str">
        <f t="shared" si="57"/>
        <v/>
      </c>
      <c r="Z584" s="142" t="str">
        <f t="shared" si="53"/>
        <v/>
      </c>
      <c r="AA584" s="104" t="str">
        <f t="shared" ref="AA584:AA647" si="58">IF(B584&lt;&gt;"",IF(COUNT(V584:Y584)&lt;4,termo_cursando,IF(Z584&gt;=meta_aprov,termo_aprovado,IF(Z584&lt;meta_recup,termo_reprovado,IF(T584="",termo_recup,termo_reprovado)))),"")</f>
        <v/>
      </c>
    </row>
    <row r="585" spans="22:27" x14ac:dyDescent="0.25">
      <c r="V585" s="142" t="str">
        <f t="shared" si="54"/>
        <v/>
      </c>
      <c r="W585" s="142" t="str">
        <f t="shared" si="55"/>
        <v/>
      </c>
      <c r="X585" s="142" t="str">
        <f t="shared" si="56"/>
        <v/>
      </c>
      <c r="Y585" s="142" t="str">
        <f t="shared" si="57"/>
        <v/>
      </c>
      <c r="Z585" s="142" t="str">
        <f t="shared" ref="Z585:Z648" si="59">IF(AND(SUM(V585:Y585)&gt;0,B585&lt;&gt;""),IF(T585&lt;&gt;"",IF(recup="SUBST",IF($T585&gt;ROUND(IF(media_final="MÉDIA",AVERAGE(V585:Y585),SUM(V585:Y585)),1),$T585,ROUND(IF(media_final="MÉDIA",AVERAGE(V585:Y585),SUM(V585:Y585)),1)),$T585+ROUND(IF(media_final="MÉDIA",AVERAGE(V585:Y585),SUM(V585:Y585)),1)),ROUND(IF(media_final="MÉDIA",AVERAGE(V585:Y585),SUM(V585:Y585)),1)),"")</f>
        <v/>
      </c>
      <c r="AA585" s="104" t="str">
        <f t="shared" si="58"/>
        <v/>
      </c>
    </row>
    <row r="586" spans="22:27" x14ac:dyDescent="0.25">
      <c r="V586" s="142" t="str">
        <f t="shared" si="54"/>
        <v/>
      </c>
      <c r="W586" s="142" t="str">
        <f t="shared" si="55"/>
        <v/>
      </c>
      <c r="X586" s="142" t="str">
        <f t="shared" si="56"/>
        <v/>
      </c>
      <c r="Y586" s="142" t="str">
        <f t="shared" si="57"/>
        <v/>
      </c>
      <c r="Z586" s="142" t="str">
        <f t="shared" si="59"/>
        <v/>
      </c>
      <c r="AA586" s="104" t="str">
        <f t="shared" si="58"/>
        <v/>
      </c>
    </row>
    <row r="587" spans="22:27" x14ac:dyDescent="0.25">
      <c r="V587" s="142" t="str">
        <f t="shared" si="54"/>
        <v/>
      </c>
      <c r="W587" s="142" t="str">
        <f t="shared" si="55"/>
        <v/>
      </c>
      <c r="X587" s="142" t="str">
        <f t="shared" si="56"/>
        <v/>
      </c>
      <c r="Y587" s="142" t="str">
        <f t="shared" si="57"/>
        <v/>
      </c>
      <c r="Z587" s="142" t="str">
        <f t="shared" si="59"/>
        <v/>
      </c>
      <c r="AA587" s="104" t="str">
        <f t="shared" si="58"/>
        <v/>
      </c>
    </row>
    <row r="588" spans="22:27" x14ac:dyDescent="0.25">
      <c r="V588" s="142" t="str">
        <f t="shared" si="54"/>
        <v/>
      </c>
      <c r="W588" s="142" t="str">
        <f t="shared" si="55"/>
        <v/>
      </c>
      <c r="X588" s="142" t="str">
        <f t="shared" si="56"/>
        <v/>
      </c>
      <c r="Y588" s="142" t="str">
        <f t="shared" si="57"/>
        <v/>
      </c>
      <c r="Z588" s="142" t="str">
        <f t="shared" si="59"/>
        <v/>
      </c>
      <c r="AA588" s="104" t="str">
        <f t="shared" si="58"/>
        <v/>
      </c>
    </row>
    <row r="589" spans="22:27" x14ac:dyDescent="0.25">
      <c r="V589" s="142" t="str">
        <f t="shared" si="54"/>
        <v/>
      </c>
      <c r="W589" s="142" t="str">
        <f t="shared" si="55"/>
        <v/>
      </c>
      <c r="X589" s="142" t="str">
        <f t="shared" si="56"/>
        <v/>
      </c>
      <c r="Y589" s="142" t="str">
        <f t="shared" si="57"/>
        <v/>
      </c>
      <c r="Z589" s="142" t="str">
        <f t="shared" si="59"/>
        <v/>
      </c>
      <c r="AA589" s="104" t="str">
        <f t="shared" si="58"/>
        <v/>
      </c>
    </row>
    <row r="590" spans="22:27" x14ac:dyDescent="0.25">
      <c r="V590" s="142" t="str">
        <f t="shared" si="54"/>
        <v/>
      </c>
      <c r="W590" s="142" t="str">
        <f t="shared" si="55"/>
        <v/>
      </c>
      <c r="X590" s="142" t="str">
        <f t="shared" si="56"/>
        <v/>
      </c>
      <c r="Y590" s="142" t="str">
        <f t="shared" si="57"/>
        <v/>
      </c>
      <c r="Z590" s="142" t="str">
        <f t="shared" si="59"/>
        <v/>
      </c>
      <c r="AA590" s="104" t="str">
        <f t="shared" si="58"/>
        <v/>
      </c>
    </row>
    <row r="591" spans="22:27" x14ac:dyDescent="0.25">
      <c r="V591" s="142" t="str">
        <f t="shared" si="54"/>
        <v/>
      </c>
      <c r="W591" s="142" t="str">
        <f t="shared" si="55"/>
        <v/>
      </c>
      <c r="X591" s="142" t="str">
        <f t="shared" si="56"/>
        <v/>
      </c>
      <c r="Y591" s="142" t="str">
        <f t="shared" si="57"/>
        <v/>
      </c>
      <c r="Z591" s="142" t="str">
        <f t="shared" si="59"/>
        <v/>
      </c>
      <c r="AA591" s="104" t="str">
        <f t="shared" si="58"/>
        <v/>
      </c>
    </row>
    <row r="592" spans="22:27" x14ac:dyDescent="0.25">
      <c r="V592" s="142" t="str">
        <f t="shared" si="54"/>
        <v/>
      </c>
      <c r="W592" s="142" t="str">
        <f t="shared" si="55"/>
        <v/>
      </c>
      <c r="X592" s="142" t="str">
        <f t="shared" si="56"/>
        <v/>
      </c>
      <c r="Y592" s="142" t="str">
        <f t="shared" si="57"/>
        <v/>
      </c>
      <c r="Z592" s="142" t="str">
        <f t="shared" si="59"/>
        <v/>
      </c>
      <c r="AA592" s="104" t="str">
        <f t="shared" si="58"/>
        <v/>
      </c>
    </row>
    <row r="593" spans="22:27" x14ac:dyDescent="0.25">
      <c r="V593" s="142" t="str">
        <f t="shared" si="54"/>
        <v/>
      </c>
      <c r="W593" s="142" t="str">
        <f t="shared" si="55"/>
        <v/>
      </c>
      <c r="X593" s="142" t="str">
        <f t="shared" si="56"/>
        <v/>
      </c>
      <c r="Y593" s="142" t="str">
        <f t="shared" si="57"/>
        <v/>
      </c>
      <c r="Z593" s="142" t="str">
        <f t="shared" si="59"/>
        <v/>
      </c>
      <c r="AA593" s="104" t="str">
        <f t="shared" si="58"/>
        <v/>
      </c>
    </row>
    <row r="594" spans="22:27" x14ac:dyDescent="0.25">
      <c r="V594" s="142" t="str">
        <f t="shared" si="54"/>
        <v/>
      </c>
      <c r="W594" s="142" t="str">
        <f t="shared" si="55"/>
        <v/>
      </c>
      <c r="X594" s="142" t="str">
        <f t="shared" si="56"/>
        <v/>
      </c>
      <c r="Y594" s="142" t="str">
        <f t="shared" si="57"/>
        <v/>
      </c>
      <c r="Z594" s="142" t="str">
        <f t="shared" si="59"/>
        <v/>
      </c>
      <c r="AA594" s="104" t="str">
        <f t="shared" si="58"/>
        <v/>
      </c>
    </row>
    <row r="595" spans="22:27" x14ac:dyDescent="0.25">
      <c r="V595" s="142" t="str">
        <f t="shared" si="54"/>
        <v/>
      </c>
      <c r="W595" s="142" t="str">
        <f t="shared" si="55"/>
        <v/>
      </c>
      <c r="X595" s="142" t="str">
        <f t="shared" si="56"/>
        <v/>
      </c>
      <c r="Y595" s="142" t="str">
        <f t="shared" si="57"/>
        <v/>
      </c>
      <c r="Z595" s="142" t="str">
        <f t="shared" si="59"/>
        <v/>
      </c>
      <c r="AA595" s="104" t="str">
        <f t="shared" si="58"/>
        <v/>
      </c>
    </row>
    <row r="596" spans="22:27" x14ac:dyDescent="0.25">
      <c r="V596" s="142" t="str">
        <f t="shared" si="54"/>
        <v/>
      </c>
      <c r="W596" s="142" t="str">
        <f t="shared" si="55"/>
        <v/>
      </c>
      <c r="X596" s="142" t="str">
        <f t="shared" si="56"/>
        <v/>
      </c>
      <c r="Y596" s="142" t="str">
        <f t="shared" si="57"/>
        <v/>
      </c>
      <c r="Z596" s="142" t="str">
        <f t="shared" si="59"/>
        <v/>
      </c>
      <c r="AA596" s="104" t="str">
        <f t="shared" si="58"/>
        <v/>
      </c>
    </row>
    <row r="597" spans="22:27" x14ac:dyDescent="0.25">
      <c r="V597" s="142" t="str">
        <f t="shared" si="54"/>
        <v/>
      </c>
      <c r="W597" s="142" t="str">
        <f t="shared" si="55"/>
        <v/>
      </c>
      <c r="X597" s="142" t="str">
        <f t="shared" si="56"/>
        <v/>
      </c>
      <c r="Y597" s="142" t="str">
        <f t="shared" si="57"/>
        <v/>
      </c>
      <c r="Z597" s="142" t="str">
        <f t="shared" si="59"/>
        <v/>
      </c>
      <c r="AA597" s="104" t="str">
        <f t="shared" si="58"/>
        <v/>
      </c>
    </row>
    <row r="598" spans="22:27" x14ac:dyDescent="0.25">
      <c r="V598" s="142" t="str">
        <f t="shared" si="54"/>
        <v/>
      </c>
      <c r="W598" s="142" t="str">
        <f t="shared" si="55"/>
        <v/>
      </c>
      <c r="X598" s="142" t="str">
        <f t="shared" si="56"/>
        <v/>
      </c>
      <c r="Y598" s="142" t="str">
        <f t="shared" si="57"/>
        <v/>
      </c>
      <c r="Z598" s="142" t="str">
        <f t="shared" si="59"/>
        <v/>
      </c>
      <c r="AA598" s="104" t="str">
        <f t="shared" si="58"/>
        <v/>
      </c>
    </row>
    <row r="599" spans="22:27" x14ac:dyDescent="0.25">
      <c r="V599" s="142" t="str">
        <f t="shared" si="54"/>
        <v/>
      </c>
      <c r="W599" s="142" t="str">
        <f t="shared" si="55"/>
        <v/>
      </c>
      <c r="X599" s="142" t="str">
        <f t="shared" si="56"/>
        <v/>
      </c>
      <c r="Y599" s="142" t="str">
        <f t="shared" si="57"/>
        <v/>
      </c>
      <c r="Z599" s="142" t="str">
        <f t="shared" si="59"/>
        <v/>
      </c>
      <c r="AA599" s="104" t="str">
        <f t="shared" si="58"/>
        <v/>
      </c>
    </row>
    <row r="600" spans="22:27" x14ac:dyDescent="0.25">
      <c r="V600" s="142" t="str">
        <f t="shared" ref="V600:V663" si="60">IF(AND(SUM(D600:G600)&gt;0,B600&lt;&gt;""),ROUND(IF(media_bi="MÉDIA",AVERAGE(D600:G600),SUM(D600:G600)),1),"")</f>
        <v/>
      </c>
      <c r="W600" s="142" t="str">
        <f t="shared" ref="W600:W663" si="61">IF(AND(SUM(H600:K600)&gt;0,B600&lt;&gt;""),ROUND(IF(media_bi="MÉDIA",AVERAGE(H600:K600),SUM(H600:K600)),1),"")</f>
        <v/>
      </c>
      <c r="X600" s="142" t="str">
        <f t="shared" ref="X600:X663" si="62">IF(AND(SUM(L600:O600)&gt;0,B600&lt;&gt;""),ROUND(IF(media_bi="MÉDIA",AVERAGE(L600:O600),SUM(L600:O600)),1),"")</f>
        <v/>
      </c>
      <c r="Y600" s="142" t="str">
        <f t="shared" ref="Y600:Y663" si="63">IF(AND(SUM(P600:S600)&gt;0,B600&lt;&gt;""),ROUND(IF(media_bi="MÉDIA",AVERAGE(P600:S600),SUM(P600:S600)),1),"")</f>
        <v/>
      </c>
      <c r="Z600" s="142" t="str">
        <f t="shared" si="59"/>
        <v/>
      </c>
      <c r="AA600" s="104" t="str">
        <f t="shared" si="58"/>
        <v/>
      </c>
    </row>
    <row r="601" spans="22:27" x14ac:dyDescent="0.25">
      <c r="V601" s="142" t="str">
        <f t="shared" si="60"/>
        <v/>
      </c>
      <c r="W601" s="142" t="str">
        <f t="shared" si="61"/>
        <v/>
      </c>
      <c r="X601" s="142" t="str">
        <f t="shared" si="62"/>
        <v/>
      </c>
      <c r="Y601" s="142" t="str">
        <f t="shared" si="63"/>
        <v/>
      </c>
      <c r="Z601" s="142" t="str">
        <f t="shared" si="59"/>
        <v/>
      </c>
      <c r="AA601" s="104" t="str">
        <f t="shared" si="58"/>
        <v/>
      </c>
    </row>
    <row r="602" spans="22:27" x14ac:dyDescent="0.25">
      <c r="V602" s="142" t="str">
        <f t="shared" si="60"/>
        <v/>
      </c>
      <c r="W602" s="142" t="str">
        <f t="shared" si="61"/>
        <v/>
      </c>
      <c r="X602" s="142" t="str">
        <f t="shared" si="62"/>
        <v/>
      </c>
      <c r="Y602" s="142" t="str">
        <f t="shared" si="63"/>
        <v/>
      </c>
      <c r="Z602" s="142" t="str">
        <f t="shared" si="59"/>
        <v/>
      </c>
      <c r="AA602" s="104" t="str">
        <f t="shared" si="58"/>
        <v/>
      </c>
    </row>
    <row r="603" spans="22:27" x14ac:dyDescent="0.25">
      <c r="V603" s="142" t="str">
        <f t="shared" si="60"/>
        <v/>
      </c>
      <c r="W603" s="142" t="str">
        <f t="shared" si="61"/>
        <v/>
      </c>
      <c r="X603" s="142" t="str">
        <f t="shared" si="62"/>
        <v/>
      </c>
      <c r="Y603" s="142" t="str">
        <f t="shared" si="63"/>
        <v/>
      </c>
      <c r="Z603" s="142" t="str">
        <f t="shared" si="59"/>
        <v/>
      </c>
      <c r="AA603" s="104" t="str">
        <f t="shared" si="58"/>
        <v/>
      </c>
    </row>
    <row r="604" spans="22:27" x14ac:dyDescent="0.25">
      <c r="V604" s="142" t="str">
        <f t="shared" si="60"/>
        <v/>
      </c>
      <c r="W604" s="142" t="str">
        <f t="shared" si="61"/>
        <v/>
      </c>
      <c r="X604" s="142" t="str">
        <f t="shared" si="62"/>
        <v/>
      </c>
      <c r="Y604" s="142" t="str">
        <f t="shared" si="63"/>
        <v/>
      </c>
      <c r="Z604" s="142" t="str">
        <f t="shared" si="59"/>
        <v/>
      </c>
      <c r="AA604" s="104" t="str">
        <f t="shared" si="58"/>
        <v/>
      </c>
    </row>
    <row r="605" spans="22:27" x14ac:dyDescent="0.25">
      <c r="V605" s="142" t="str">
        <f t="shared" si="60"/>
        <v/>
      </c>
      <c r="W605" s="142" t="str">
        <f t="shared" si="61"/>
        <v/>
      </c>
      <c r="X605" s="142" t="str">
        <f t="shared" si="62"/>
        <v/>
      </c>
      <c r="Y605" s="142" t="str">
        <f t="shared" si="63"/>
        <v/>
      </c>
      <c r="Z605" s="142" t="str">
        <f t="shared" si="59"/>
        <v/>
      </c>
      <c r="AA605" s="104" t="str">
        <f t="shared" si="58"/>
        <v/>
      </c>
    </row>
    <row r="606" spans="22:27" x14ac:dyDescent="0.25">
      <c r="V606" s="142" t="str">
        <f t="shared" si="60"/>
        <v/>
      </c>
      <c r="W606" s="142" t="str">
        <f t="shared" si="61"/>
        <v/>
      </c>
      <c r="X606" s="142" t="str">
        <f t="shared" si="62"/>
        <v/>
      </c>
      <c r="Y606" s="142" t="str">
        <f t="shared" si="63"/>
        <v/>
      </c>
      <c r="Z606" s="142" t="str">
        <f t="shared" si="59"/>
        <v/>
      </c>
      <c r="AA606" s="104" t="str">
        <f t="shared" si="58"/>
        <v/>
      </c>
    </row>
    <row r="607" spans="22:27" x14ac:dyDescent="0.25">
      <c r="V607" s="142" t="str">
        <f t="shared" si="60"/>
        <v/>
      </c>
      <c r="W607" s="142" t="str">
        <f t="shared" si="61"/>
        <v/>
      </c>
      <c r="X607" s="142" t="str">
        <f t="shared" si="62"/>
        <v/>
      </c>
      <c r="Y607" s="142" t="str">
        <f t="shared" si="63"/>
        <v/>
      </c>
      <c r="Z607" s="142" t="str">
        <f t="shared" si="59"/>
        <v/>
      </c>
      <c r="AA607" s="104" t="str">
        <f t="shared" si="58"/>
        <v/>
      </c>
    </row>
    <row r="608" spans="22:27" x14ac:dyDescent="0.25">
      <c r="V608" s="142" t="str">
        <f t="shared" si="60"/>
        <v/>
      </c>
      <c r="W608" s="142" t="str">
        <f t="shared" si="61"/>
        <v/>
      </c>
      <c r="X608" s="142" t="str">
        <f t="shared" si="62"/>
        <v/>
      </c>
      <c r="Y608" s="142" t="str">
        <f t="shared" si="63"/>
        <v/>
      </c>
      <c r="Z608" s="142" t="str">
        <f t="shared" si="59"/>
        <v/>
      </c>
      <c r="AA608" s="104" t="str">
        <f t="shared" si="58"/>
        <v/>
      </c>
    </row>
    <row r="609" spans="22:27" x14ac:dyDescent="0.25">
      <c r="V609" s="142" t="str">
        <f t="shared" si="60"/>
        <v/>
      </c>
      <c r="W609" s="142" t="str">
        <f t="shared" si="61"/>
        <v/>
      </c>
      <c r="X609" s="142" t="str">
        <f t="shared" si="62"/>
        <v/>
      </c>
      <c r="Y609" s="142" t="str">
        <f t="shared" si="63"/>
        <v/>
      </c>
      <c r="Z609" s="142" t="str">
        <f t="shared" si="59"/>
        <v/>
      </c>
      <c r="AA609" s="104" t="str">
        <f t="shared" si="58"/>
        <v/>
      </c>
    </row>
    <row r="610" spans="22:27" x14ac:dyDescent="0.25">
      <c r="V610" s="142" t="str">
        <f t="shared" si="60"/>
        <v/>
      </c>
      <c r="W610" s="142" t="str">
        <f t="shared" si="61"/>
        <v/>
      </c>
      <c r="X610" s="142" t="str">
        <f t="shared" si="62"/>
        <v/>
      </c>
      <c r="Y610" s="142" t="str">
        <f t="shared" si="63"/>
        <v/>
      </c>
      <c r="Z610" s="142" t="str">
        <f t="shared" si="59"/>
        <v/>
      </c>
      <c r="AA610" s="104" t="str">
        <f t="shared" si="58"/>
        <v/>
      </c>
    </row>
    <row r="611" spans="22:27" x14ac:dyDescent="0.25">
      <c r="V611" s="142" t="str">
        <f t="shared" si="60"/>
        <v/>
      </c>
      <c r="W611" s="142" t="str">
        <f t="shared" si="61"/>
        <v/>
      </c>
      <c r="X611" s="142" t="str">
        <f t="shared" si="62"/>
        <v/>
      </c>
      <c r="Y611" s="142" t="str">
        <f t="shared" si="63"/>
        <v/>
      </c>
      <c r="Z611" s="142" t="str">
        <f t="shared" si="59"/>
        <v/>
      </c>
      <c r="AA611" s="104" t="str">
        <f t="shared" si="58"/>
        <v/>
      </c>
    </row>
    <row r="612" spans="22:27" x14ac:dyDescent="0.25">
      <c r="V612" s="142" t="str">
        <f t="shared" si="60"/>
        <v/>
      </c>
      <c r="W612" s="142" t="str">
        <f t="shared" si="61"/>
        <v/>
      </c>
      <c r="X612" s="142" t="str">
        <f t="shared" si="62"/>
        <v/>
      </c>
      <c r="Y612" s="142" t="str">
        <f t="shared" si="63"/>
        <v/>
      </c>
      <c r="Z612" s="142" t="str">
        <f t="shared" si="59"/>
        <v/>
      </c>
      <c r="AA612" s="104" t="str">
        <f t="shared" si="58"/>
        <v/>
      </c>
    </row>
    <row r="613" spans="22:27" x14ac:dyDescent="0.25">
      <c r="V613" s="142" t="str">
        <f t="shared" si="60"/>
        <v/>
      </c>
      <c r="W613" s="142" t="str">
        <f t="shared" si="61"/>
        <v/>
      </c>
      <c r="X613" s="142" t="str">
        <f t="shared" si="62"/>
        <v/>
      </c>
      <c r="Y613" s="142" t="str">
        <f t="shared" si="63"/>
        <v/>
      </c>
      <c r="Z613" s="142" t="str">
        <f t="shared" si="59"/>
        <v/>
      </c>
      <c r="AA613" s="104" t="str">
        <f t="shared" si="58"/>
        <v/>
      </c>
    </row>
    <row r="614" spans="22:27" x14ac:dyDescent="0.25">
      <c r="V614" s="142" t="str">
        <f t="shared" si="60"/>
        <v/>
      </c>
      <c r="W614" s="142" t="str">
        <f t="shared" si="61"/>
        <v/>
      </c>
      <c r="X614" s="142" t="str">
        <f t="shared" si="62"/>
        <v/>
      </c>
      <c r="Y614" s="142" t="str">
        <f t="shared" si="63"/>
        <v/>
      </c>
      <c r="Z614" s="142" t="str">
        <f t="shared" si="59"/>
        <v/>
      </c>
      <c r="AA614" s="104" t="str">
        <f t="shared" si="58"/>
        <v/>
      </c>
    </row>
    <row r="615" spans="22:27" x14ac:dyDescent="0.25">
      <c r="V615" s="142" t="str">
        <f t="shared" si="60"/>
        <v/>
      </c>
      <c r="W615" s="142" t="str">
        <f t="shared" si="61"/>
        <v/>
      </c>
      <c r="X615" s="142" t="str">
        <f t="shared" si="62"/>
        <v/>
      </c>
      <c r="Y615" s="142" t="str">
        <f t="shared" si="63"/>
        <v/>
      </c>
      <c r="Z615" s="142" t="str">
        <f t="shared" si="59"/>
        <v/>
      </c>
      <c r="AA615" s="104" t="str">
        <f t="shared" si="58"/>
        <v/>
      </c>
    </row>
    <row r="616" spans="22:27" x14ac:dyDescent="0.25">
      <c r="V616" s="142" t="str">
        <f t="shared" si="60"/>
        <v/>
      </c>
      <c r="W616" s="142" t="str">
        <f t="shared" si="61"/>
        <v/>
      </c>
      <c r="X616" s="142" t="str">
        <f t="shared" si="62"/>
        <v/>
      </c>
      <c r="Y616" s="142" t="str">
        <f t="shared" si="63"/>
        <v/>
      </c>
      <c r="Z616" s="142" t="str">
        <f t="shared" si="59"/>
        <v/>
      </c>
      <c r="AA616" s="104" t="str">
        <f t="shared" si="58"/>
        <v/>
      </c>
    </row>
    <row r="617" spans="22:27" x14ac:dyDescent="0.25">
      <c r="V617" s="142" t="str">
        <f t="shared" si="60"/>
        <v/>
      </c>
      <c r="W617" s="142" t="str">
        <f t="shared" si="61"/>
        <v/>
      </c>
      <c r="X617" s="142" t="str">
        <f t="shared" si="62"/>
        <v/>
      </c>
      <c r="Y617" s="142" t="str">
        <f t="shared" si="63"/>
        <v/>
      </c>
      <c r="Z617" s="142" t="str">
        <f t="shared" si="59"/>
        <v/>
      </c>
      <c r="AA617" s="104" t="str">
        <f t="shared" si="58"/>
        <v/>
      </c>
    </row>
    <row r="618" spans="22:27" x14ac:dyDescent="0.25">
      <c r="V618" s="142" t="str">
        <f t="shared" si="60"/>
        <v/>
      </c>
      <c r="W618" s="142" t="str">
        <f t="shared" si="61"/>
        <v/>
      </c>
      <c r="X618" s="142" t="str">
        <f t="shared" si="62"/>
        <v/>
      </c>
      <c r="Y618" s="142" t="str">
        <f t="shared" si="63"/>
        <v/>
      </c>
      <c r="Z618" s="142" t="str">
        <f t="shared" si="59"/>
        <v/>
      </c>
      <c r="AA618" s="104" t="str">
        <f t="shared" si="58"/>
        <v/>
      </c>
    </row>
    <row r="619" spans="22:27" x14ac:dyDescent="0.25">
      <c r="V619" s="142" t="str">
        <f t="shared" si="60"/>
        <v/>
      </c>
      <c r="W619" s="142" t="str">
        <f t="shared" si="61"/>
        <v/>
      </c>
      <c r="X619" s="142" t="str">
        <f t="shared" si="62"/>
        <v/>
      </c>
      <c r="Y619" s="142" t="str">
        <f t="shared" si="63"/>
        <v/>
      </c>
      <c r="Z619" s="142" t="str">
        <f t="shared" si="59"/>
        <v/>
      </c>
      <c r="AA619" s="104" t="str">
        <f t="shared" si="58"/>
        <v/>
      </c>
    </row>
    <row r="620" spans="22:27" x14ac:dyDescent="0.25">
      <c r="V620" s="142" t="str">
        <f t="shared" si="60"/>
        <v/>
      </c>
      <c r="W620" s="142" t="str">
        <f t="shared" si="61"/>
        <v/>
      </c>
      <c r="X620" s="142" t="str">
        <f t="shared" si="62"/>
        <v/>
      </c>
      <c r="Y620" s="142" t="str">
        <f t="shared" si="63"/>
        <v/>
      </c>
      <c r="Z620" s="142" t="str">
        <f t="shared" si="59"/>
        <v/>
      </c>
      <c r="AA620" s="104" t="str">
        <f t="shared" si="58"/>
        <v/>
      </c>
    </row>
    <row r="621" spans="22:27" x14ac:dyDescent="0.25">
      <c r="V621" s="142" t="str">
        <f t="shared" si="60"/>
        <v/>
      </c>
      <c r="W621" s="142" t="str">
        <f t="shared" si="61"/>
        <v/>
      </c>
      <c r="X621" s="142" t="str">
        <f t="shared" si="62"/>
        <v/>
      </c>
      <c r="Y621" s="142" t="str">
        <f t="shared" si="63"/>
        <v/>
      </c>
      <c r="Z621" s="142" t="str">
        <f t="shared" si="59"/>
        <v/>
      </c>
      <c r="AA621" s="104" t="str">
        <f t="shared" si="58"/>
        <v/>
      </c>
    </row>
    <row r="622" spans="22:27" x14ac:dyDescent="0.25">
      <c r="V622" s="142" t="str">
        <f t="shared" si="60"/>
        <v/>
      </c>
      <c r="W622" s="142" t="str">
        <f t="shared" si="61"/>
        <v/>
      </c>
      <c r="X622" s="142" t="str">
        <f t="shared" si="62"/>
        <v/>
      </c>
      <c r="Y622" s="142" t="str">
        <f t="shared" si="63"/>
        <v/>
      </c>
      <c r="Z622" s="142" t="str">
        <f t="shared" si="59"/>
        <v/>
      </c>
      <c r="AA622" s="104" t="str">
        <f t="shared" si="58"/>
        <v/>
      </c>
    </row>
    <row r="623" spans="22:27" x14ac:dyDescent="0.25">
      <c r="V623" s="142" t="str">
        <f t="shared" si="60"/>
        <v/>
      </c>
      <c r="W623" s="142" t="str">
        <f t="shared" si="61"/>
        <v/>
      </c>
      <c r="X623" s="142" t="str">
        <f t="shared" si="62"/>
        <v/>
      </c>
      <c r="Y623" s="142" t="str">
        <f t="shared" si="63"/>
        <v/>
      </c>
      <c r="Z623" s="142" t="str">
        <f t="shared" si="59"/>
        <v/>
      </c>
      <c r="AA623" s="104" t="str">
        <f t="shared" si="58"/>
        <v/>
      </c>
    </row>
    <row r="624" spans="22:27" x14ac:dyDescent="0.25">
      <c r="V624" s="142" t="str">
        <f t="shared" si="60"/>
        <v/>
      </c>
      <c r="W624" s="142" t="str">
        <f t="shared" si="61"/>
        <v/>
      </c>
      <c r="X624" s="142" t="str">
        <f t="shared" si="62"/>
        <v/>
      </c>
      <c r="Y624" s="142" t="str">
        <f t="shared" si="63"/>
        <v/>
      </c>
      <c r="Z624" s="142" t="str">
        <f t="shared" si="59"/>
        <v/>
      </c>
      <c r="AA624" s="104" t="str">
        <f t="shared" si="58"/>
        <v/>
      </c>
    </row>
    <row r="625" spans="22:27" x14ac:dyDescent="0.25">
      <c r="V625" s="142" t="str">
        <f t="shared" si="60"/>
        <v/>
      </c>
      <c r="W625" s="142" t="str">
        <f t="shared" si="61"/>
        <v/>
      </c>
      <c r="X625" s="142" t="str">
        <f t="shared" si="62"/>
        <v/>
      </c>
      <c r="Y625" s="142" t="str">
        <f t="shared" si="63"/>
        <v/>
      </c>
      <c r="Z625" s="142" t="str">
        <f t="shared" si="59"/>
        <v/>
      </c>
      <c r="AA625" s="104" t="str">
        <f t="shared" si="58"/>
        <v/>
      </c>
    </row>
    <row r="626" spans="22:27" x14ac:dyDescent="0.25">
      <c r="V626" s="142" t="str">
        <f t="shared" si="60"/>
        <v/>
      </c>
      <c r="W626" s="142" t="str">
        <f t="shared" si="61"/>
        <v/>
      </c>
      <c r="X626" s="142" t="str">
        <f t="shared" si="62"/>
        <v/>
      </c>
      <c r="Y626" s="142" t="str">
        <f t="shared" si="63"/>
        <v/>
      </c>
      <c r="Z626" s="142" t="str">
        <f t="shared" si="59"/>
        <v/>
      </c>
      <c r="AA626" s="104" t="str">
        <f t="shared" si="58"/>
        <v/>
      </c>
    </row>
    <row r="627" spans="22:27" x14ac:dyDescent="0.25">
      <c r="V627" s="142" t="str">
        <f t="shared" si="60"/>
        <v/>
      </c>
      <c r="W627" s="142" t="str">
        <f t="shared" si="61"/>
        <v/>
      </c>
      <c r="X627" s="142" t="str">
        <f t="shared" si="62"/>
        <v/>
      </c>
      <c r="Y627" s="142" t="str">
        <f t="shared" si="63"/>
        <v/>
      </c>
      <c r="Z627" s="142" t="str">
        <f t="shared" si="59"/>
        <v/>
      </c>
      <c r="AA627" s="104" t="str">
        <f t="shared" si="58"/>
        <v/>
      </c>
    </row>
    <row r="628" spans="22:27" x14ac:dyDescent="0.25">
      <c r="V628" s="142" t="str">
        <f t="shared" si="60"/>
        <v/>
      </c>
      <c r="W628" s="142" t="str">
        <f t="shared" si="61"/>
        <v/>
      </c>
      <c r="X628" s="142" t="str">
        <f t="shared" si="62"/>
        <v/>
      </c>
      <c r="Y628" s="142" t="str">
        <f t="shared" si="63"/>
        <v/>
      </c>
      <c r="Z628" s="142" t="str">
        <f t="shared" si="59"/>
        <v/>
      </c>
      <c r="AA628" s="104" t="str">
        <f t="shared" si="58"/>
        <v/>
      </c>
    </row>
    <row r="629" spans="22:27" x14ac:dyDescent="0.25">
      <c r="V629" s="142" t="str">
        <f t="shared" si="60"/>
        <v/>
      </c>
      <c r="W629" s="142" t="str">
        <f t="shared" si="61"/>
        <v/>
      </c>
      <c r="X629" s="142" t="str">
        <f t="shared" si="62"/>
        <v/>
      </c>
      <c r="Y629" s="142" t="str">
        <f t="shared" si="63"/>
        <v/>
      </c>
      <c r="Z629" s="142" t="str">
        <f t="shared" si="59"/>
        <v/>
      </c>
      <c r="AA629" s="104" t="str">
        <f t="shared" si="58"/>
        <v/>
      </c>
    </row>
    <row r="630" spans="22:27" x14ac:dyDescent="0.25">
      <c r="V630" s="142" t="str">
        <f t="shared" si="60"/>
        <v/>
      </c>
      <c r="W630" s="142" t="str">
        <f t="shared" si="61"/>
        <v/>
      </c>
      <c r="X630" s="142" t="str">
        <f t="shared" si="62"/>
        <v/>
      </c>
      <c r="Y630" s="142" t="str">
        <f t="shared" si="63"/>
        <v/>
      </c>
      <c r="Z630" s="142" t="str">
        <f t="shared" si="59"/>
        <v/>
      </c>
      <c r="AA630" s="104" t="str">
        <f t="shared" si="58"/>
        <v/>
      </c>
    </row>
    <row r="631" spans="22:27" x14ac:dyDescent="0.25">
      <c r="V631" s="142" t="str">
        <f t="shared" si="60"/>
        <v/>
      </c>
      <c r="W631" s="142" t="str">
        <f t="shared" si="61"/>
        <v/>
      </c>
      <c r="X631" s="142" t="str">
        <f t="shared" si="62"/>
        <v/>
      </c>
      <c r="Y631" s="142" t="str">
        <f t="shared" si="63"/>
        <v/>
      </c>
      <c r="Z631" s="142" t="str">
        <f t="shared" si="59"/>
        <v/>
      </c>
      <c r="AA631" s="104" t="str">
        <f t="shared" si="58"/>
        <v/>
      </c>
    </row>
    <row r="632" spans="22:27" x14ac:dyDescent="0.25">
      <c r="V632" s="142" t="str">
        <f t="shared" si="60"/>
        <v/>
      </c>
      <c r="W632" s="142" t="str">
        <f t="shared" si="61"/>
        <v/>
      </c>
      <c r="X632" s="142" t="str">
        <f t="shared" si="62"/>
        <v/>
      </c>
      <c r="Y632" s="142" t="str">
        <f t="shared" si="63"/>
        <v/>
      </c>
      <c r="Z632" s="142" t="str">
        <f t="shared" si="59"/>
        <v/>
      </c>
      <c r="AA632" s="104" t="str">
        <f t="shared" si="58"/>
        <v/>
      </c>
    </row>
    <row r="633" spans="22:27" x14ac:dyDescent="0.25">
      <c r="V633" s="142" t="str">
        <f t="shared" si="60"/>
        <v/>
      </c>
      <c r="W633" s="142" t="str">
        <f t="shared" si="61"/>
        <v/>
      </c>
      <c r="X633" s="142" t="str">
        <f t="shared" si="62"/>
        <v/>
      </c>
      <c r="Y633" s="142" t="str">
        <f t="shared" si="63"/>
        <v/>
      </c>
      <c r="Z633" s="142" t="str">
        <f t="shared" si="59"/>
        <v/>
      </c>
      <c r="AA633" s="104" t="str">
        <f t="shared" si="58"/>
        <v/>
      </c>
    </row>
    <row r="634" spans="22:27" x14ac:dyDescent="0.25">
      <c r="V634" s="142" t="str">
        <f t="shared" si="60"/>
        <v/>
      </c>
      <c r="W634" s="142" t="str">
        <f t="shared" si="61"/>
        <v/>
      </c>
      <c r="X634" s="142" t="str">
        <f t="shared" si="62"/>
        <v/>
      </c>
      <c r="Y634" s="142" t="str">
        <f t="shared" si="63"/>
        <v/>
      </c>
      <c r="Z634" s="142" t="str">
        <f t="shared" si="59"/>
        <v/>
      </c>
      <c r="AA634" s="104" t="str">
        <f t="shared" si="58"/>
        <v/>
      </c>
    </row>
    <row r="635" spans="22:27" x14ac:dyDescent="0.25">
      <c r="V635" s="142" t="str">
        <f t="shared" si="60"/>
        <v/>
      </c>
      <c r="W635" s="142" t="str">
        <f t="shared" si="61"/>
        <v/>
      </c>
      <c r="X635" s="142" t="str">
        <f t="shared" si="62"/>
        <v/>
      </c>
      <c r="Y635" s="142" t="str">
        <f t="shared" si="63"/>
        <v/>
      </c>
      <c r="Z635" s="142" t="str">
        <f t="shared" si="59"/>
        <v/>
      </c>
      <c r="AA635" s="104" t="str">
        <f t="shared" si="58"/>
        <v/>
      </c>
    </row>
    <row r="636" spans="22:27" x14ac:dyDescent="0.25">
      <c r="V636" s="142" t="str">
        <f t="shared" si="60"/>
        <v/>
      </c>
      <c r="W636" s="142" t="str">
        <f t="shared" si="61"/>
        <v/>
      </c>
      <c r="X636" s="142" t="str">
        <f t="shared" si="62"/>
        <v/>
      </c>
      <c r="Y636" s="142" t="str">
        <f t="shared" si="63"/>
        <v/>
      </c>
      <c r="Z636" s="142" t="str">
        <f t="shared" si="59"/>
        <v/>
      </c>
      <c r="AA636" s="104" t="str">
        <f t="shared" si="58"/>
        <v/>
      </c>
    </row>
    <row r="637" spans="22:27" x14ac:dyDescent="0.25">
      <c r="V637" s="142" t="str">
        <f t="shared" si="60"/>
        <v/>
      </c>
      <c r="W637" s="142" t="str">
        <f t="shared" si="61"/>
        <v/>
      </c>
      <c r="X637" s="142" t="str">
        <f t="shared" si="62"/>
        <v/>
      </c>
      <c r="Y637" s="142" t="str">
        <f t="shared" si="63"/>
        <v/>
      </c>
      <c r="Z637" s="142" t="str">
        <f t="shared" si="59"/>
        <v/>
      </c>
      <c r="AA637" s="104" t="str">
        <f t="shared" si="58"/>
        <v/>
      </c>
    </row>
    <row r="638" spans="22:27" x14ac:dyDescent="0.25">
      <c r="V638" s="142" t="str">
        <f t="shared" si="60"/>
        <v/>
      </c>
      <c r="W638" s="142" t="str">
        <f t="shared" si="61"/>
        <v/>
      </c>
      <c r="X638" s="142" t="str">
        <f t="shared" si="62"/>
        <v/>
      </c>
      <c r="Y638" s="142" t="str">
        <f t="shared" si="63"/>
        <v/>
      </c>
      <c r="Z638" s="142" t="str">
        <f t="shared" si="59"/>
        <v/>
      </c>
      <c r="AA638" s="104" t="str">
        <f t="shared" si="58"/>
        <v/>
      </c>
    </row>
    <row r="639" spans="22:27" x14ac:dyDescent="0.25">
      <c r="V639" s="142" t="str">
        <f t="shared" si="60"/>
        <v/>
      </c>
      <c r="W639" s="142" t="str">
        <f t="shared" si="61"/>
        <v/>
      </c>
      <c r="X639" s="142" t="str">
        <f t="shared" si="62"/>
        <v/>
      </c>
      <c r="Y639" s="142" t="str">
        <f t="shared" si="63"/>
        <v/>
      </c>
      <c r="Z639" s="142" t="str">
        <f t="shared" si="59"/>
        <v/>
      </c>
      <c r="AA639" s="104" t="str">
        <f t="shared" si="58"/>
        <v/>
      </c>
    </row>
    <row r="640" spans="22:27" x14ac:dyDescent="0.25">
      <c r="V640" s="142" t="str">
        <f t="shared" si="60"/>
        <v/>
      </c>
      <c r="W640" s="142" t="str">
        <f t="shared" si="61"/>
        <v/>
      </c>
      <c r="X640" s="142" t="str">
        <f t="shared" si="62"/>
        <v/>
      </c>
      <c r="Y640" s="142" t="str">
        <f t="shared" si="63"/>
        <v/>
      </c>
      <c r="Z640" s="142" t="str">
        <f t="shared" si="59"/>
        <v/>
      </c>
      <c r="AA640" s="104" t="str">
        <f t="shared" si="58"/>
        <v/>
      </c>
    </row>
    <row r="641" spans="22:27" x14ac:dyDescent="0.25">
      <c r="V641" s="142" t="str">
        <f t="shared" si="60"/>
        <v/>
      </c>
      <c r="W641" s="142" t="str">
        <f t="shared" si="61"/>
        <v/>
      </c>
      <c r="X641" s="142" t="str">
        <f t="shared" si="62"/>
        <v/>
      </c>
      <c r="Y641" s="142" t="str">
        <f t="shared" si="63"/>
        <v/>
      </c>
      <c r="Z641" s="142" t="str">
        <f t="shared" si="59"/>
        <v/>
      </c>
      <c r="AA641" s="104" t="str">
        <f t="shared" si="58"/>
        <v/>
      </c>
    </row>
    <row r="642" spans="22:27" x14ac:dyDescent="0.25">
      <c r="V642" s="142" t="str">
        <f t="shared" si="60"/>
        <v/>
      </c>
      <c r="W642" s="142" t="str">
        <f t="shared" si="61"/>
        <v/>
      </c>
      <c r="X642" s="142" t="str">
        <f t="shared" si="62"/>
        <v/>
      </c>
      <c r="Y642" s="142" t="str">
        <f t="shared" si="63"/>
        <v/>
      </c>
      <c r="Z642" s="142" t="str">
        <f t="shared" si="59"/>
        <v/>
      </c>
      <c r="AA642" s="104" t="str">
        <f t="shared" si="58"/>
        <v/>
      </c>
    </row>
    <row r="643" spans="22:27" x14ac:dyDescent="0.25">
      <c r="V643" s="142" t="str">
        <f t="shared" si="60"/>
        <v/>
      </c>
      <c r="W643" s="142" t="str">
        <f t="shared" si="61"/>
        <v/>
      </c>
      <c r="X643" s="142" t="str">
        <f t="shared" si="62"/>
        <v/>
      </c>
      <c r="Y643" s="142" t="str">
        <f t="shared" si="63"/>
        <v/>
      </c>
      <c r="Z643" s="142" t="str">
        <f t="shared" si="59"/>
        <v/>
      </c>
      <c r="AA643" s="104" t="str">
        <f t="shared" si="58"/>
        <v/>
      </c>
    </row>
    <row r="644" spans="22:27" x14ac:dyDescent="0.25">
      <c r="V644" s="142" t="str">
        <f t="shared" si="60"/>
        <v/>
      </c>
      <c r="W644" s="142" t="str">
        <f t="shared" si="61"/>
        <v/>
      </c>
      <c r="X644" s="142" t="str">
        <f t="shared" si="62"/>
        <v/>
      </c>
      <c r="Y644" s="142" t="str">
        <f t="shared" si="63"/>
        <v/>
      </c>
      <c r="Z644" s="142" t="str">
        <f t="shared" si="59"/>
        <v/>
      </c>
      <c r="AA644" s="104" t="str">
        <f t="shared" si="58"/>
        <v/>
      </c>
    </row>
    <row r="645" spans="22:27" x14ac:dyDescent="0.25">
      <c r="V645" s="142" t="str">
        <f t="shared" si="60"/>
        <v/>
      </c>
      <c r="W645" s="142" t="str">
        <f t="shared" si="61"/>
        <v/>
      </c>
      <c r="X645" s="142" t="str">
        <f t="shared" si="62"/>
        <v/>
      </c>
      <c r="Y645" s="142" t="str">
        <f t="shared" si="63"/>
        <v/>
      </c>
      <c r="Z645" s="142" t="str">
        <f t="shared" si="59"/>
        <v/>
      </c>
      <c r="AA645" s="104" t="str">
        <f t="shared" si="58"/>
        <v/>
      </c>
    </row>
    <row r="646" spans="22:27" x14ac:dyDescent="0.25">
      <c r="V646" s="142" t="str">
        <f t="shared" si="60"/>
        <v/>
      </c>
      <c r="W646" s="142" t="str">
        <f t="shared" si="61"/>
        <v/>
      </c>
      <c r="X646" s="142" t="str">
        <f t="shared" si="62"/>
        <v/>
      </c>
      <c r="Y646" s="142" t="str">
        <f t="shared" si="63"/>
        <v/>
      </c>
      <c r="Z646" s="142" t="str">
        <f t="shared" si="59"/>
        <v/>
      </c>
      <c r="AA646" s="104" t="str">
        <f t="shared" si="58"/>
        <v/>
      </c>
    </row>
    <row r="647" spans="22:27" x14ac:dyDescent="0.25">
      <c r="V647" s="142" t="str">
        <f t="shared" si="60"/>
        <v/>
      </c>
      <c r="W647" s="142" t="str">
        <f t="shared" si="61"/>
        <v/>
      </c>
      <c r="X647" s="142" t="str">
        <f t="shared" si="62"/>
        <v/>
      </c>
      <c r="Y647" s="142" t="str">
        <f t="shared" si="63"/>
        <v/>
      </c>
      <c r="Z647" s="142" t="str">
        <f t="shared" si="59"/>
        <v/>
      </c>
      <c r="AA647" s="104" t="str">
        <f t="shared" si="58"/>
        <v/>
      </c>
    </row>
    <row r="648" spans="22:27" x14ac:dyDescent="0.25">
      <c r="V648" s="142" t="str">
        <f t="shared" si="60"/>
        <v/>
      </c>
      <c r="W648" s="142" t="str">
        <f t="shared" si="61"/>
        <v/>
      </c>
      <c r="X648" s="142" t="str">
        <f t="shared" si="62"/>
        <v/>
      </c>
      <c r="Y648" s="142" t="str">
        <f t="shared" si="63"/>
        <v/>
      </c>
      <c r="Z648" s="142" t="str">
        <f t="shared" si="59"/>
        <v/>
      </c>
      <c r="AA648" s="104" t="str">
        <f t="shared" ref="AA648:AA711" si="64">IF(B648&lt;&gt;"",IF(COUNT(V648:Y648)&lt;4,termo_cursando,IF(Z648&gt;=meta_aprov,termo_aprovado,IF(Z648&lt;meta_recup,termo_reprovado,IF(T648="",termo_recup,termo_reprovado)))),"")</f>
        <v/>
      </c>
    </row>
    <row r="649" spans="22:27" x14ac:dyDescent="0.25">
      <c r="V649" s="142" t="str">
        <f t="shared" si="60"/>
        <v/>
      </c>
      <c r="W649" s="142" t="str">
        <f t="shared" si="61"/>
        <v/>
      </c>
      <c r="X649" s="142" t="str">
        <f t="shared" si="62"/>
        <v/>
      </c>
      <c r="Y649" s="142" t="str">
        <f t="shared" si="63"/>
        <v/>
      </c>
      <c r="Z649" s="142" t="str">
        <f t="shared" ref="Z649:Z712" si="65">IF(AND(SUM(V649:Y649)&gt;0,B649&lt;&gt;""),IF(T649&lt;&gt;"",IF(recup="SUBST",IF($T649&gt;ROUND(IF(media_final="MÉDIA",AVERAGE(V649:Y649),SUM(V649:Y649)),1),$T649,ROUND(IF(media_final="MÉDIA",AVERAGE(V649:Y649),SUM(V649:Y649)),1)),$T649+ROUND(IF(media_final="MÉDIA",AVERAGE(V649:Y649),SUM(V649:Y649)),1)),ROUND(IF(media_final="MÉDIA",AVERAGE(V649:Y649),SUM(V649:Y649)),1)),"")</f>
        <v/>
      </c>
      <c r="AA649" s="104" t="str">
        <f t="shared" si="64"/>
        <v/>
      </c>
    </row>
    <row r="650" spans="22:27" x14ac:dyDescent="0.25">
      <c r="V650" s="142" t="str">
        <f t="shared" si="60"/>
        <v/>
      </c>
      <c r="W650" s="142" t="str">
        <f t="shared" si="61"/>
        <v/>
      </c>
      <c r="X650" s="142" t="str">
        <f t="shared" si="62"/>
        <v/>
      </c>
      <c r="Y650" s="142" t="str">
        <f t="shared" si="63"/>
        <v/>
      </c>
      <c r="Z650" s="142" t="str">
        <f t="shared" si="65"/>
        <v/>
      </c>
      <c r="AA650" s="104" t="str">
        <f t="shared" si="64"/>
        <v/>
      </c>
    </row>
    <row r="651" spans="22:27" x14ac:dyDescent="0.25">
      <c r="V651" s="142" t="str">
        <f t="shared" si="60"/>
        <v/>
      </c>
      <c r="W651" s="142" t="str">
        <f t="shared" si="61"/>
        <v/>
      </c>
      <c r="X651" s="142" t="str">
        <f t="shared" si="62"/>
        <v/>
      </c>
      <c r="Y651" s="142" t="str">
        <f t="shared" si="63"/>
        <v/>
      </c>
      <c r="Z651" s="142" t="str">
        <f t="shared" si="65"/>
        <v/>
      </c>
      <c r="AA651" s="104" t="str">
        <f t="shared" si="64"/>
        <v/>
      </c>
    </row>
    <row r="652" spans="22:27" x14ac:dyDescent="0.25">
      <c r="V652" s="142" t="str">
        <f t="shared" si="60"/>
        <v/>
      </c>
      <c r="W652" s="142" t="str">
        <f t="shared" si="61"/>
        <v/>
      </c>
      <c r="X652" s="142" t="str">
        <f t="shared" si="62"/>
        <v/>
      </c>
      <c r="Y652" s="142" t="str">
        <f t="shared" si="63"/>
        <v/>
      </c>
      <c r="Z652" s="142" t="str">
        <f t="shared" si="65"/>
        <v/>
      </c>
      <c r="AA652" s="104" t="str">
        <f t="shared" si="64"/>
        <v/>
      </c>
    </row>
    <row r="653" spans="22:27" x14ac:dyDescent="0.25">
      <c r="V653" s="142" t="str">
        <f t="shared" si="60"/>
        <v/>
      </c>
      <c r="W653" s="142" t="str">
        <f t="shared" si="61"/>
        <v/>
      </c>
      <c r="X653" s="142" t="str">
        <f t="shared" si="62"/>
        <v/>
      </c>
      <c r="Y653" s="142" t="str">
        <f t="shared" si="63"/>
        <v/>
      </c>
      <c r="Z653" s="142" t="str">
        <f t="shared" si="65"/>
        <v/>
      </c>
      <c r="AA653" s="104" t="str">
        <f t="shared" si="64"/>
        <v/>
      </c>
    </row>
    <row r="654" spans="22:27" x14ac:dyDescent="0.25">
      <c r="V654" s="142" t="str">
        <f t="shared" si="60"/>
        <v/>
      </c>
      <c r="W654" s="142" t="str">
        <f t="shared" si="61"/>
        <v/>
      </c>
      <c r="X654" s="142" t="str">
        <f t="shared" si="62"/>
        <v/>
      </c>
      <c r="Y654" s="142" t="str">
        <f t="shared" si="63"/>
        <v/>
      </c>
      <c r="Z654" s="142" t="str">
        <f t="shared" si="65"/>
        <v/>
      </c>
      <c r="AA654" s="104" t="str">
        <f t="shared" si="64"/>
        <v/>
      </c>
    </row>
    <row r="655" spans="22:27" x14ac:dyDescent="0.25">
      <c r="V655" s="142" t="str">
        <f t="shared" si="60"/>
        <v/>
      </c>
      <c r="W655" s="142" t="str">
        <f t="shared" si="61"/>
        <v/>
      </c>
      <c r="X655" s="142" t="str">
        <f t="shared" si="62"/>
        <v/>
      </c>
      <c r="Y655" s="142" t="str">
        <f t="shared" si="63"/>
        <v/>
      </c>
      <c r="Z655" s="142" t="str">
        <f t="shared" si="65"/>
        <v/>
      </c>
      <c r="AA655" s="104" t="str">
        <f t="shared" si="64"/>
        <v/>
      </c>
    </row>
    <row r="656" spans="22:27" x14ac:dyDescent="0.25">
      <c r="V656" s="142" t="str">
        <f t="shared" si="60"/>
        <v/>
      </c>
      <c r="W656" s="142" t="str">
        <f t="shared" si="61"/>
        <v/>
      </c>
      <c r="X656" s="142" t="str">
        <f t="shared" si="62"/>
        <v/>
      </c>
      <c r="Y656" s="142" t="str">
        <f t="shared" si="63"/>
        <v/>
      </c>
      <c r="Z656" s="142" t="str">
        <f t="shared" si="65"/>
        <v/>
      </c>
      <c r="AA656" s="104" t="str">
        <f t="shared" si="64"/>
        <v/>
      </c>
    </row>
    <row r="657" spans="22:27" x14ac:dyDescent="0.25">
      <c r="V657" s="142" t="str">
        <f t="shared" si="60"/>
        <v/>
      </c>
      <c r="W657" s="142" t="str">
        <f t="shared" si="61"/>
        <v/>
      </c>
      <c r="X657" s="142" t="str">
        <f t="shared" si="62"/>
        <v/>
      </c>
      <c r="Y657" s="142" t="str">
        <f t="shared" si="63"/>
        <v/>
      </c>
      <c r="Z657" s="142" t="str">
        <f t="shared" si="65"/>
        <v/>
      </c>
      <c r="AA657" s="104" t="str">
        <f t="shared" si="64"/>
        <v/>
      </c>
    </row>
    <row r="658" spans="22:27" x14ac:dyDescent="0.25">
      <c r="V658" s="142" t="str">
        <f t="shared" si="60"/>
        <v/>
      </c>
      <c r="W658" s="142" t="str">
        <f t="shared" si="61"/>
        <v/>
      </c>
      <c r="X658" s="142" t="str">
        <f t="shared" si="62"/>
        <v/>
      </c>
      <c r="Y658" s="142" t="str">
        <f t="shared" si="63"/>
        <v/>
      </c>
      <c r="Z658" s="142" t="str">
        <f t="shared" si="65"/>
        <v/>
      </c>
      <c r="AA658" s="104" t="str">
        <f t="shared" si="64"/>
        <v/>
      </c>
    </row>
    <row r="659" spans="22:27" x14ac:dyDescent="0.25">
      <c r="V659" s="142" t="str">
        <f t="shared" si="60"/>
        <v/>
      </c>
      <c r="W659" s="142" t="str">
        <f t="shared" si="61"/>
        <v/>
      </c>
      <c r="X659" s="142" t="str">
        <f t="shared" si="62"/>
        <v/>
      </c>
      <c r="Y659" s="142" t="str">
        <f t="shared" si="63"/>
        <v/>
      </c>
      <c r="Z659" s="142" t="str">
        <f t="shared" si="65"/>
        <v/>
      </c>
      <c r="AA659" s="104" t="str">
        <f t="shared" si="64"/>
        <v/>
      </c>
    </row>
    <row r="660" spans="22:27" x14ac:dyDescent="0.25">
      <c r="V660" s="142" t="str">
        <f t="shared" si="60"/>
        <v/>
      </c>
      <c r="W660" s="142" t="str">
        <f t="shared" si="61"/>
        <v/>
      </c>
      <c r="X660" s="142" t="str">
        <f t="shared" si="62"/>
        <v/>
      </c>
      <c r="Y660" s="142" t="str">
        <f t="shared" si="63"/>
        <v/>
      </c>
      <c r="Z660" s="142" t="str">
        <f t="shared" si="65"/>
        <v/>
      </c>
      <c r="AA660" s="104" t="str">
        <f t="shared" si="64"/>
        <v/>
      </c>
    </row>
    <row r="661" spans="22:27" x14ac:dyDescent="0.25">
      <c r="V661" s="142" t="str">
        <f t="shared" si="60"/>
        <v/>
      </c>
      <c r="W661" s="142" t="str">
        <f t="shared" si="61"/>
        <v/>
      </c>
      <c r="X661" s="142" t="str">
        <f t="shared" si="62"/>
        <v/>
      </c>
      <c r="Y661" s="142" t="str">
        <f t="shared" si="63"/>
        <v/>
      </c>
      <c r="Z661" s="142" t="str">
        <f t="shared" si="65"/>
        <v/>
      </c>
      <c r="AA661" s="104" t="str">
        <f t="shared" si="64"/>
        <v/>
      </c>
    </row>
    <row r="662" spans="22:27" x14ac:dyDescent="0.25">
      <c r="V662" s="142" t="str">
        <f t="shared" si="60"/>
        <v/>
      </c>
      <c r="W662" s="142" t="str">
        <f t="shared" si="61"/>
        <v/>
      </c>
      <c r="X662" s="142" t="str">
        <f t="shared" si="62"/>
        <v/>
      </c>
      <c r="Y662" s="142" t="str">
        <f t="shared" si="63"/>
        <v/>
      </c>
      <c r="Z662" s="142" t="str">
        <f t="shared" si="65"/>
        <v/>
      </c>
      <c r="AA662" s="104" t="str">
        <f t="shared" si="64"/>
        <v/>
      </c>
    </row>
    <row r="663" spans="22:27" x14ac:dyDescent="0.25">
      <c r="V663" s="142" t="str">
        <f t="shared" si="60"/>
        <v/>
      </c>
      <c r="W663" s="142" t="str">
        <f t="shared" si="61"/>
        <v/>
      </c>
      <c r="X663" s="142" t="str">
        <f t="shared" si="62"/>
        <v/>
      </c>
      <c r="Y663" s="142" t="str">
        <f t="shared" si="63"/>
        <v/>
      </c>
      <c r="Z663" s="142" t="str">
        <f t="shared" si="65"/>
        <v/>
      </c>
      <c r="AA663" s="104" t="str">
        <f t="shared" si="64"/>
        <v/>
      </c>
    </row>
    <row r="664" spans="22:27" x14ac:dyDescent="0.25">
      <c r="V664" s="142" t="str">
        <f t="shared" ref="V664:V727" si="66">IF(AND(SUM(D664:G664)&gt;0,B664&lt;&gt;""),ROUND(IF(media_bi="MÉDIA",AVERAGE(D664:G664),SUM(D664:G664)),1),"")</f>
        <v/>
      </c>
      <c r="W664" s="142" t="str">
        <f t="shared" ref="W664:W727" si="67">IF(AND(SUM(H664:K664)&gt;0,B664&lt;&gt;""),ROUND(IF(media_bi="MÉDIA",AVERAGE(H664:K664),SUM(H664:K664)),1),"")</f>
        <v/>
      </c>
      <c r="X664" s="142" t="str">
        <f t="shared" ref="X664:X727" si="68">IF(AND(SUM(L664:O664)&gt;0,B664&lt;&gt;""),ROUND(IF(media_bi="MÉDIA",AVERAGE(L664:O664),SUM(L664:O664)),1),"")</f>
        <v/>
      </c>
      <c r="Y664" s="142" t="str">
        <f t="shared" ref="Y664:Y727" si="69">IF(AND(SUM(P664:S664)&gt;0,B664&lt;&gt;""),ROUND(IF(media_bi="MÉDIA",AVERAGE(P664:S664),SUM(P664:S664)),1),"")</f>
        <v/>
      </c>
      <c r="Z664" s="142" t="str">
        <f t="shared" si="65"/>
        <v/>
      </c>
      <c r="AA664" s="104" t="str">
        <f t="shared" si="64"/>
        <v/>
      </c>
    </row>
    <row r="665" spans="22:27" x14ac:dyDescent="0.25">
      <c r="V665" s="142" t="str">
        <f t="shared" si="66"/>
        <v/>
      </c>
      <c r="W665" s="142" t="str">
        <f t="shared" si="67"/>
        <v/>
      </c>
      <c r="X665" s="142" t="str">
        <f t="shared" si="68"/>
        <v/>
      </c>
      <c r="Y665" s="142" t="str">
        <f t="shared" si="69"/>
        <v/>
      </c>
      <c r="Z665" s="142" t="str">
        <f t="shared" si="65"/>
        <v/>
      </c>
      <c r="AA665" s="104" t="str">
        <f t="shared" si="64"/>
        <v/>
      </c>
    </row>
    <row r="666" spans="22:27" x14ac:dyDescent="0.25">
      <c r="V666" s="142" t="str">
        <f t="shared" si="66"/>
        <v/>
      </c>
      <c r="W666" s="142" t="str">
        <f t="shared" si="67"/>
        <v/>
      </c>
      <c r="X666" s="142" t="str">
        <f t="shared" si="68"/>
        <v/>
      </c>
      <c r="Y666" s="142" t="str">
        <f t="shared" si="69"/>
        <v/>
      </c>
      <c r="Z666" s="142" t="str">
        <f t="shared" si="65"/>
        <v/>
      </c>
      <c r="AA666" s="104" t="str">
        <f t="shared" si="64"/>
        <v/>
      </c>
    </row>
    <row r="667" spans="22:27" x14ac:dyDescent="0.25">
      <c r="V667" s="142" t="str">
        <f t="shared" si="66"/>
        <v/>
      </c>
      <c r="W667" s="142" t="str">
        <f t="shared" si="67"/>
        <v/>
      </c>
      <c r="X667" s="142" t="str">
        <f t="shared" si="68"/>
        <v/>
      </c>
      <c r="Y667" s="142" t="str">
        <f t="shared" si="69"/>
        <v/>
      </c>
      <c r="Z667" s="142" t="str">
        <f t="shared" si="65"/>
        <v/>
      </c>
      <c r="AA667" s="104" t="str">
        <f t="shared" si="64"/>
        <v/>
      </c>
    </row>
    <row r="668" spans="22:27" x14ac:dyDescent="0.25">
      <c r="V668" s="142" t="str">
        <f t="shared" si="66"/>
        <v/>
      </c>
      <c r="W668" s="142" t="str">
        <f t="shared" si="67"/>
        <v/>
      </c>
      <c r="X668" s="142" t="str">
        <f t="shared" si="68"/>
        <v/>
      </c>
      <c r="Y668" s="142" t="str">
        <f t="shared" si="69"/>
        <v/>
      </c>
      <c r="Z668" s="142" t="str">
        <f t="shared" si="65"/>
        <v/>
      </c>
      <c r="AA668" s="104" t="str">
        <f t="shared" si="64"/>
        <v/>
      </c>
    </row>
    <row r="669" spans="22:27" x14ac:dyDescent="0.25">
      <c r="V669" s="142" t="str">
        <f t="shared" si="66"/>
        <v/>
      </c>
      <c r="W669" s="142" t="str">
        <f t="shared" si="67"/>
        <v/>
      </c>
      <c r="X669" s="142" t="str">
        <f t="shared" si="68"/>
        <v/>
      </c>
      <c r="Y669" s="142" t="str">
        <f t="shared" si="69"/>
        <v/>
      </c>
      <c r="Z669" s="142" t="str">
        <f t="shared" si="65"/>
        <v/>
      </c>
      <c r="AA669" s="104" t="str">
        <f t="shared" si="64"/>
        <v/>
      </c>
    </row>
    <row r="670" spans="22:27" x14ac:dyDescent="0.25">
      <c r="V670" s="142" t="str">
        <f t="shared" si="66"/>
        <v/>
      </c>
      <c r="W670" s="142" t="str">
        <f t="shared" si="67"/>
        <v/>
      </c>
      <c r="X670" s="142" t="str">
        <f t="shared" si="68"/>
        <v/>
      </c>
      <c r="Y670" s="142" t="str">
        <f t="shared" si="69"/>
        <v/>
      </c>
      <c r="Z670" s="142" t="str">
        <f t="shared" si="65"/>
        <v/>
      </c>
      <c r="AA670" s="104" t="str">
        <f t="shared" si="64"/>
        <v/>
      </c>
    </row>
    <row r="671" spans="22:27" x14ac:dyDescent="0.25">
      <c r="V671" s="142" t="str">
        <f t="shared" si="66"/>
        <v/>
      </c>
      <c r="W671" s="142" t="str">
        <f t="shared" si="67"/>
        <v/>
      </c>
      <c r="X671" s="142" t="str">
        <f t="shared" si="68"/>
        <v/>
      </c>
      <c r="Y671" s="142" t="str">
        <f t="shared" si="69"/>
        <v/>
      </c>
      <c r="Z671" s="142" t="str">
        <f t="shared" si="65"/>
        <v/>
      </c>
      <c r="AA671" s="104" t="str">
        <f t="shared" si="64"/>
        <v/>
      </c>
    </row>
    <row r="672" spans="22:27" x14ac:dyDescent="0.25">
      <c r="V672" s="142" t="str">
        <f t="shared" si="66"/>
        <v/>
      </c>
      <c r="W672" s="142" t="str">
        <f t="shared" si="67"/>
        <v/>
      </c>
      <c r="X672" s="142" t="str">
        <f t="shared" si="68"/>
        <v/>
      </c>
      <c r="Y672" s="142" t="str">
        <f t="shared" si="69"/>
        <v/>
      </c>
      <c r="Z672" s="142" t="str">
        <f t="shared" si="65"/>
        <v/>
      </c>
      <c r="AA672" s="104" t="str">
        <f t="shared" si="64"/>
        <v/>
      </c>
    </row>
    <row r="673" spans="22:27" x14ac:dyDescent="0.25">
      <c r="V673" s="142" t="str">
        <f t="shared" si="66"/>
        <v/>
      </c>
      <c r="W673" s="142" t="str">
        <f t="shared" si="67"/>
        <v/>
      </c>
      <c r="X673" s="142" t="str">
        <f t="shared" si="68"/>
        <v/>
      </c>
      <c r="Y673" s="142" t="str">
        <f t="shared" si="69"/>
        <v/>
      </c>
      <c r="Z673" s="142" t="str">
        <f t="shared" si="65"/>
        <v/>
      </c>
      <c r="AA673" s="104" t="str">
        <f t="shared" si="64"/>
        <v/>
      </c>
    </row>
    <row r="674" spans="22:27" x14ac:dyDescent="0.25">
      <c r="V674" s="142" t="str">
        <f t="shared" si="66"/>
        <v/>
      </c>
      <c r="W674" s="142" t="str">
        <f t="shared" si="67"/>
        <v/>
      </c>
      <c r="X674" s="142" t="str">
        <f t="shared" si="68"/>
        <v/>
      </c>
      <c r="Y674" s="142" t="str">
        <f t="shared" si="69"/>
        <v/>
      </c>
      <c r="Z674" s="142" t="str">
        <f t="shared" si="65"/>
        <v/>
      </c>
      <c r="AA674" s="104" t="str">
        <f t="shared" si="64"/>
        <v/>
      </c>
    </row>
    <row r="675" spans="22:27" x14ac:dyDescent="0.25">
      <c r="V675" s="142" t="str">
        <f t="shared" si="66"/>
        <v/>
      </c>
      <c r="W675" s="142" t="str">
        <f t="shared" si="67"/>
        <v/>
      </c>
      <c r="X675" s="142" t="str">
        <f t="shared" si="68"/>
        <v/>
      </c>
      <c r="Y675" s="142" t="str">
        <f t="shared" si="69"/>
        <v/>
      </c>
      <c r="Z675" s="142" t="str">
        <f t="shared" si="65"/>
        <v/>
      </c>
      <c r="AA675" s="104" t="str">
        <f t="shared" si="64"/>
        <v/>
      </c>
    </row>
    <row r="676" spans="22:27" x14ac:dyDescent="0.25">
      <c r="V676" s="142" t="str">
        <f t="shared" si="66"/>
        <v/>
      </c>
      <c r="W676" s="142" t="str">
        <f t="shared" si="67"/>
        <v/>
      </c>
      <c r="X676" s="142" t="str">
        <f t="shared" si="68"/>
        <v/>
      </c>
      <c r="Y676" s="142" t="str">
        <f t="shared" si="69"/>
        <v/>
      </c>
      <c r="Z676" s="142" t="str">
        <f t="shared" si="65"/>
        <v/>
      </c>
      <c r="AA676" s="104" t="str">
        <f t="shared" si="64"/>
        <v/>
      </c>
    </row>
    <row r="677" spans="22:27" x14ac:dyDescent="0.25">
      <c r="V677" s="142" t="str">
        <f t="shared" si="66"/>
        <v/>
      </c>
      <c r="W677" s="142" t="str">
        <f t="shared" si="67"/>
        <v/>
      </c>
      <c r="X677" s="142" t="str">
        <f t="shared" si="68"/>
        <v/>
      </c>
      <c r="Y677" s="142" t="str">
        <f t="shared" si="69"/>
        <v/>
      </c>
      <c r="Z677" s="142" t="str">
        <f t="shared" si="65"/>
        <v/>
      </c>
      <c r="AA677" s="104" t="str">
        <f t="shared" si="64"/>
        <v/>
      </c>
    </row>
    <row r="678" spans="22:27" x14ac:dyDescent="0.25">
      <c r="V678" s="142" t="str">
        <f t="shared" si="66"/>
        <v/>
      </c>
      <c r="W678" s="142" t="str">
        <f t="shared" si="67"/>
        <v/>
      </c>
      <c r="X678" s="142" t="str">
        <f t="shared" si="68"/>
        <v/>
      </c>
      <c r="Y678" s="142" t="str">
        <f t="shared" si="69"/>
        <v/>
      </c>
      <c r="Z678" s="142" t="str">
        <f t="shared" si="65"/>
        <v/>
      </c>
      <c r="AA678" s="104" t="str">
        <f t="shared" si="64"/>
        <v/>
      </c>
    </row>
    <row r="679" spans="22:27" x14ac:dyDescent="0.25">
      <c r="V679" s="142" t="str">
        <f t="shared" si="66"/>
        <v/>
      </c>
      <c r="W679" s="142" t="str">
        <f t="shared" si="67"/>
        <v/>
      </c>
      <c r="X679" s="142" t="str">
        <f t="shared" si="68"/>
        <v/>
      </c>
      <c r="Y679" s="142" t="str">
        <f t="shared" si="69"/>
        <v/>
      </c>
      <c r="Z679" s="142" t="str">
        <f t="shared" si="65"/>
        <v/>
      </c>
      <c r="AA679" s="104" t="str">
        <f t="shared" si="64"/>
        <v/>
      </c>
    </row>
    <row r="680" spans="22:27" x14ac:dyDescent="0.25">
      <c r="V680" s="142" t="str">
        <f t="shared" si="66"/>
        <v/>
      </c>
      <c r="W680" s="142" t="str">
        <f t="shared" si="67"/>
        <v/>
      </c>
      <c r="X680" s="142" t="str">
        <f t="shared" si="68"/>
        <v/>
      </c>
      <c r="Y680" s="142" t="str">
        <f t="shared" si="69"/>
        <v/>
      </c>
      <c r="Z680" s="142" t="str">
        <f t="shared" si="65"/>
        <v/>
      </c>
      <c r="AA680" s="104" t="str">
        <f t="shared" si="64"/>
        <v/>
      </c>
    </row>
    <row r="681" spans="22:27" x14ac:dyDescent="0.25">
      <c r="V681" s="142" t="str">
        <f t="shared" si="66"/>
        <v/>
      </c>
      <c r="W681" s="142" t="str">
        <f t="shared" si="67"/>
        <v/>
      </c>
      <c r="X681" s="142" t="str">
        <f t="shared" si="68"/>
        <v/>
      </c>
      <c r="Y681" s="142" t="str">
        <f t="shared" si="69"/>
        <v/>
      </c>
      <c r="Z681" s="142" t="str">
        <f t="shared" si="65"/>
        <v/>
      </c>
      <c r="AA681" s="104" t="str">
        <f t="shared" si="64"/>
        <v/>
      </c>
    </row>
    <row r="682" spans="22:27" x14ac:dyDescent="0.25">
      <c r="V682" s="142" t="str">
        <f t="shared" si="66"/>
        <v/>
      </c>
      <c r="W682" s="142" t="str">
        <f t="shared" si="67"/>
        <v/>
      </c>
      <c r="X682" s="142" t="str">
        <f t="shared" si="68"/>
        <v/>
      </c>
      <c r="Y682" s="142" t="str">
        <f t="shared" si="69"/>
        <v/>
      </c>
      <c r="Z682" s="142" t="str">
        <f t="shared" si="65"/>
        <v/>
      </c>
      <c r="AA682" s="104" t="str">
        <f t="shared" si="64"/>
        <v/>
      </c>
    </row>
    <row r="683" spans="22:27" x14ac:dyDescent="0.25">
      <c r="V683" s="142" t="str">
        <f t="shared" si="66"/>
        <v/>
      </c>
      <c r="W683" s="142" t="str">
        <f t="shared" si="67"/>
        <v/>
      </c>
      <c r="X683" s="142" t="str">
        <f t="shared" si="68"/>
        <v/>
      </c>
      <c r="Y683" s="142" t="str">
        <f t="shared" si="69"/>
        <v/>
      </c>
      <c r="Z683" s="142" t="str">
        <f t="shared" si="65"/>
        <v/>
      </c>
      <c r="AA683" s="104" t="str">
        <f t="shared" si="64"/>
        <v/>
      </c>
    </row>
    <row r="684" spans="22:27" x14ac:dyDescent="0.25">
      <c r="V684" s="142" t="str">
        <f t="shared" si="66"/>
        <v/>
      </c>
      <c r="W684" s="142" t="str">
        <f t="shared" si="67"/>
        <v/>
      </c>
      <c r="X684" s="142" t="str">
        <f t="shared" si="68"/>
        <v/>
      </c>
      <c r="Y684" s="142" t="str">
        <f t="shared" si="69"/>
        <v/>
      </c>
      <c r="Z684" s="142" t="str">
        <f t="shared" si="65"/>
        <v/>
      </c>
      <c r="AA684" s="104" t="str">
        <f t="shared" si="64"/>
        <v/>
      </c>
    </row>
    <row r="685" spans="22:27" x14ac:dyDescent="0.25">
      <c r="V685" s="142" t="str">
        <f t="shared" si="66"/>
        <v/>
      </c>
      <c r="W685" s="142" t="str">
        <f t="shared" si="67"/>
        <v/>
      </c>
      <c r="X685" s="142" t="str">
        <f t="shared" si="68"/>
        <v/>
      </c>
      <c r="Y685" s="142" t="str">
        <f t="shared" si="69"/>
        <v/>
      </c>
      <c r="Z685" s="142" t="str">
        <f t="shared" si="65"/>
        <v/>
      </c>
      <c r="AA685" s="104" t="str">
        <f t="shared" si="64"/>
        <v/>
      </c>
    </row>
    <row r="686" spans="22:27" x14ac:dyDescent="0.25">
      <c r="V686" s="142" t="str">
        <f t="shared" si="66"/>
        <v/>
      </c>
      <c r="W686" s="142" t="str">
        <f t="shared" si="67"/>
        <v/>
      </c>
      <c r="X686" s="142" t="str">
        <f t="shared" si="68"/>
        <v/>
      </c>
      <c r="Y686" s="142" t="str">
        <f t="shared" si="69"/>
        <v/>
      </c>
      <c r="Z686" s="142" t="str">
        <f t="shared" si="65"/>
        <v/>
      </c>
      <c r="AA686" s="104" t="str">
        <f t="shared" si="64"/>
        <v/>
      </c>
    </row>
    <row r="687" spans="22:27" x14ac:dyDescent="0.25">
      <c r="V687" s="142" t="str">
        <f t="shared" si="66"/>
        <v/>
      </c>
      <c r="W687" s="142" t="str">
        <f t="shared" si="67"/>
        <v/>
      </c>
      <c r="X687" s="142" t="str">
        <f t="shared" si="68"/>
        <v/>
      </c>
      <c r="Y687" s="142" t="str">
        <f t="shared" si="69"/>
        <v/>
      </c>
      <c r="Z687" s="142" t="str">
        <f t="shared" si="65"/>
        <v/>
      </c>
      <c r="AA687" s="104" t="str">
        <f t="shared" si="64"/>
        <v/>
      </c>
    </row>
    <row r="688" spans="22:27" x14ac:dyDescent="0.25">
      <c r="V688" s="142" t="str">
        <f t="shared" si="66"/>
        <v/>
      </c>
      <c r="W688" s="142" t="str">
        <f t="shared" si="67"/>
        <v/>
      </c>
      <c r="X688" s="142" t="str">
        <f t="shared" si="68"/>
        <v/>
      </c>
      <c r="Y688" s="142" t="str">
        <f t="shared" si="69"/>
        <v/>
      </c>
      <c r="Z688" s="142" t="str">
        <f t="shared" si="65"/>
        <v/>
      </c>
      <c r="AA688" s="104" t="str">
        <f t="shared" si="64"/>
        <v/>
      </c>
    </row>
    <row r="689" spans="22:27" x14ac:dyDescent="0.25">
      <c r="V689" s="142" t="str">
        <f t="shared" si="66"/>
        <v/>
      </c>
      <c r="W689" s="142" t="str">
        <f t="shared" si="67"/>
        <v/>
      </c>
      <c r="X689" s="142" t="str">
        <f t="shared" si="68"/>
        <v/>
      </c>
      <c r="Y689" s="142" t="str">
        <f t="shared" si="69"/>
        <v/>
      </c>
      <c r="Z689" s="142" t="str">
        <f t="shared" si="65"/>
        <v/>
      </c>
      <c r="AA689" s="104" t="str">
        <f t="shared" si="64"/>
        <v/>
      </c>
    </row>
    <row r="690" spans="22:27" x14ac:dyDescent="0.25">
      <c r="V690" s="142" t="str">
        <f t="shared" si="66"/>
        <v/>
      </c>
      <c r="W690" s="142" t="str">
        <f t="shared" si="67"/>
        <v/>
      </c>
      <c r="X690" s="142" t="str">
        <f t="shared" si="68"/>
        <v/>
      </c>
      <c r="Y690" s="142" t="str">
        <f t="shared" si="69"/>
        <v/>
      </c>
      <c r="Z690" s="142" t="str">
        <f t="shared" si="65"/>
        <v/>
      </c>
      <c r="AA690" s="104" t="str">
        <f t="shared" si="64"/>
        <v/>
      </c>
    </row>
    <row r="691" spans="22:27" x14ac:dyDescent="0.25">
      <c r="V691" s="142" t="str">
        <f t="shared" si="66"/>
        <v/>
      </c>
      <c r="W691" s="142" t="str">
        <f t="shared" si="67"/>
        <v/>
      </c>
      <c r="X691" s="142" t="str">
        <f t="shared" si="68"/>
        <v/>
      </c>
      <c r="Y691" s="142" t="str">
        <f t="shared" si="69"/>
        <v/>
      </c>
      <c r="Z691" s="142" t="str">
        <f t="shared" si="65"/>
        <v/>
      </c>
      <c r="AA691" s="104" t="str">
        <f t="shared" si="64"/>
        <v/>
      </c>
    </row>
    <row r="692" spans="22:27" x14ac:dyDescent="0.25">
      <c r="V692" s="142" t="str">
        <f t="shared" si="66"/>
        <v/>
      </c>
      <c r="W692" s="142" t="str">
        <f t="shared" si="67"/>
        <v/>
      </c>
      <c r="X692" s="142" t="str">
        <f t="shared" si="68"/>
        <v/>
      </c>
      <c r="Y692" s="142" t="str">
        <f t="shared" si="69"/>
        <v/>
      </c>
      <c r="Z692" s="142" t="str">
        <f t="shared" si="65"/>
        <v/>
      </c>
      <c r="AA692" s="104" t="str">
        <f t="shared" si="64"/>
        <v/>
      </c>
    </row>
    <row r="693" spans="22:27" x14ac:dyDescent="0.25">
      <c r="V693" s="142" t="str">
        <f t="shared" si="66"/>
        <v/>
      </c>
      <c r="W693" s="142" t="str">
        <f t="shared" si="67"/>
        <v/>
      </c>
      <c r="X693" s="142" t="str">
        <f t="shared" si="68"/>
        <v/>
      </c>
      <c r="Y693" s="142" t="str">
        <f t="shared" si="69"/>
        <v/>
      </c>
      <c r="Z693" s="142" t="str">
        <f t="shared" si="65"/>
        <v/>
      </c>
      <c r="AA693" s="104" t="str">
        <f t="shared" si="64"/>
        <v/>
      </c>
    </row>
    <row r="694" spans="22:27" x14ac:dyDescent="0.25">
      <c r="V694" s="142" t="str">
        <f t="shared" si="66"/>
        <v/>
      </c>
      <c r="W694" s="142" t="str">
        <f t="shared" si="67"/>
        <v/>
      </c>
      <c r="X694" s="142" t="str">
        <f t="shared" si="68"/>
        <v/>
      </c>
      <c r="Y694" s="142" t="str">
        <f t="shared" si="69"/>
        <v/>
      </c>
      <c r="Z694" s="142" t="str">
        <f t="shared" si="65"/>
        <v/>
      </c>
      <c r="AA694" s="104" t="str">
        <f t="shared" si="64"/>
        <v/>
      </c>
    </row>
    <row r="695" spans="22:27" x14ac:dyDescent="0.25">
      <c r="V695" s="142" t="str">
        <f t="shared" si="66"/>
        <v/>
      </c>
      <c r="W695" s="142" t="str">
        <f t="shared" si="67"/>
        <v/>
      </c>
      <c r="X695" s="142" t="str">
        <f t="shared" si="68"/>
        <v/>
      </c>
      <c r="Y695" s="142" t="str">
        <f t="shared" si="69"/>
        <v/>
      </c>
      <c r="Z695" s="142" t="str">
        <f t="shared" si="65"/>
        <v/>
      </c>
      <c r="AA695" s="104" t="str">
        <f t="shared" si="64"/>
        <v/>
      </c>
    </row>
    <row r="696" spans="22:27" x14ac:dyDescent="0.25">
      <c r="V696" s="142" t="str">
        <f t="shared" si="66"/>
        <v/>
      </c>
      <c r="W696" s="142" t="str">
        <f t="shared" si="67"/>
        <v/>
      </c>
      <c r="X696" s="142" t="str">
        <f t="shared" si="68"/>
        <v/>
      </c>
      <c r="Y696" s="142" t="str">
        <f t="shared" si="69"/>
        <v/>
      </c>
      <c r="Z696" s="142" t="str">
        <f t="shared" si="65"/>
        <v/>
      </c>
      <c r="AA696" s="104" t="str">
        <f t="shared" si="64"/>
        <v/>
      </c>
    </row>
    <row r="697" spans="22:27" x14ac:dyDescent="0.25">
      <c r="V697" s="142" t="str">
        <f t="shared" si="66"/>
        <v/>
      </c>
      <c r="W697" s="142" t="str">
        <f t="shared" si="67"/>
        <v/>
      </c>
      <c r="X697" s="142" t="str">
        <f t="shared" si="68"/>
        <v/>
      </c>
      <c r="Y697" s="142" t="str">
        <f t="shared" si="69"/>
        <v/>
      </c>
      <c r="Z697" s="142" t="str">
        <f t="shared" si="65"/>
        <v/>
      </c>
      <c r="AA697" s="104" t="str">
        <f t="shared" si="64"/>
        <v/>
      </c>
    </row>
    <row r="698" spans="22:27" x14ac:dyDescent="0.25">
      <c r="V698" s="142" t="str">
        <f t="shared" si="66"/>
        <v/>
      </c>
      <c r="W698" s="142" t="str">
        <f t="shared" si="67"/>
        <v/>
      </c>
      <c r="X698" s="142" t="str">
        <f t="shared" si="68"/>
        <v/>
      </c>
      <c r="Y698" s="142" t="str">
        <f t="shared" si="69"/>
        <v/>
      </c>
      <c r="Z698" s="142" t="str">
        <f t="shared" si="65"/>
        <v/>
      </c>
      <c r="AA698" s="104" t="str">
        <f t="shared" si="64"/>
        <v/>
      </c>
    </row>
    <row r="699" spans="22:27" x14ac:dyDescent="0.25">
      <c r="V699" s="142" t="str">
        <f t="shared" si="66"/>
        <v/>
      </c>
      <c r="W699" s="142" t="str">
        <f t="shared" si="67"/>
        <v/>
      </c>
      <c r="X699" s="142" t="str">
        <f t="shared" si="68"/>
        <v/>
      </c>
      <c r="Y699" s="142" t="str">
        <f t="shared" si="69"/>
        <v/>
      </c>
      <c r="Z699" s="142" t="str">
        <f t="shared" si="65"/>
        <v/>
      </c>
      <c r="AA699" s="104" t="str">
        <f t="shared" si="64"/>
        <v/>
      </c>
    </row>
    <row r="700" spans="22:27" x14ac:dyDescent="0.25">
      <c r="V700" s="142" t="str">
        <f t="shared" si="66"/>
        <v/>
      </c>
      <c r="W700" s="142" t="str">
        <f t="shared" si="67"/>
        <v/>
      </c>
      <c r="X700" s="142" t="str">
        <f t="shared" si="68"/>
        <v/>
      </c>
      <c r="Y700" s="142" t="str">
        <f t="shared" si="69"/>
        <v/>
      </c>
      <c r="Z700" s="142" t="str">
        <f t="shared" si="65"/>
        <v/>
      </c>
      <c r="AA700" s="104" t="str">
        <f t="shared" si="64"/>
        <v/>
      </c>
    </row>
    <row r="701" spans="22:27" x14ac:dyDescent="0.25">
      <c r="V701" s="142" t="str">
        <f t="shared" si="66"/>
        <v/>
      </c>
      <c r="W701" s="142" t="str">
        <f t="shared" si="67"/>
        <v/>
      </c>
      <c r="X701" s="142" t="str">
        <f t="shared" si="68"/>
        <v/>
      </c>
      <c r="Y701" s="142" t="str">
        <f t="shared" si="69"/>
        <v/>
      </c>
      <c r="Z701" s="142" t="str">
        <f t="shared" si="65"/>
        <v/>
      </c>
      <c r="AA701" s="104" t="str">
        <f t="shared" si="64"/>
        <v/>
      </c>
    </row>
    <row r="702" spans="22:27" x14ac:dyDescent="0.25">
      <c r="V702" s="142" t="str">
        <f t="shared" si="66"/>
        <v/>
      </c>
      <c r="W702" s="142" t="str">
        <f t="shared" si="67"/>
        <v/>
      </c>
      <c r="X702" s="142" t="str">
        <f t="shared" si="68"/>
        <v/>
      </c>
      <c r="Y702" s="142" t="str">
        <f t="shared" si="69"/>
        <v/>
      </c>
      <c r="Z702" s="142" t="str">
        <f t="shared" si="65"/>
        <v/>
      </c>
      <c r="AA702" s="104" t="str">
        <f t="shared" si="64"/>
        <v/>
      </c>
    </row>
    <row r="703" spans="22:27" x14ac:dyDescent="0.25">
      <c r="V703" s="142" t="str">
        <f t="shared" si="66"/>
        <v/>
      </c>
      <c r="W703" s="142" t="str">
        <f t="shared" si="67"/>
        <v/>
      </c>
      <c r="X703" s="142" t="str">
        <f t="shared" si="68"/>
        <v/>
      </c>
      <c r="Y703" s="142" t="str">
        <f t="shared" si="69"/>
        <v/>
      </c>
      <c r="Z703" s="142" t="str">
        <f t="shared" si="65"/>
        <v/>
      </c>
      <c r="AA703" s="104" t="str">
        <f t="shared" si="64"/>
        <v/>
      </c>
    </row>
    <row r="704" spans="22:27" x14ac:dyDescent="0.25">
      <c r="V704" s="142" t="str">
        <f t="shared" si="66"/>
        <v/>
      </c>
      <c r="W704" s="142" t="str">
        <f t="shared" si="67"/>
        <v/>
      </c>
      <c r="X704" s="142" t="str">
        <f t="shared" si="68"/>
        <v/>
      </c>
      <c r="Y704" s="142" t="str">
        <f t="shared" si="69"/>
        <v/>
      </c>
      <c r="Z704" s="142" t="str">
        <f t="shared" si="65"/>
        <v/>
      </c>
      <c r="AA704" s="104" t="str">
        <f t="shared" si="64"/>
        <v/>
      </c>
    </row>
    <row r="705" spans="22:27" x14ac:dyDescent="0.25">
      <c r="V705" s="142" t="str">
        <f t="shared" si="66"/>
        <v/>
      </c>
      <c r="W705" s="142" t="str">
        <f t="shared" si="67"/>
        <v/>
      </c>
      <c r="X705" s="142" t="str">
        <f t="shared" si="68"/>
        <v/>
      </c>
      <c r="Y705" s="142" t="str">
        <f t="shared" si="69"/>
        <v/>
      </c>
      <c r="Z705" s="142" t="str">
        <f t="shared" si="65"/>
        <v/>
      </c>
      <c r="AA705" s="104" t="str">
        <f t="shared" si="64"/>
        <v/>
      </c>
    </row>
    <row r="706" spans="22:27" x14ac:dyDescent="0.25">
      <c r="V706" s="142" t="str">
        <f t="shared" si="66"/>
        <v/>
      </c>
      <c r="W706" s="142" t="str">
        <f t="shared" si="67"/>
        <v/>
      </c>
      <c r="X706" s="142" t="str">
        <f t="shared" si="68"/>
        <v/>
      </c>
      <c r="Y706" s="142" t="str">
        <f t="shared" si="69"/>
        <v/>
      </c>
      <c r="Z706" s="142" t="str">
        <f t="shared" si="65"/>
        <v/>
      </c>
      <c r="AA706" s="104" t="str">
        <f t="shared" si="64"/>
        <v/>
      </c>
    </row>
    <row r="707" spans="22:27" x14ac:dyDescent="0.25">
      <c r="V707" s="142" t="str">
        <f t="shared" si="66"/>
        <v/>
      </c>
      <c r="W707" s="142" t="str">
        <f t="shared" si="67"/>
        <v/>
      </c>
      <c r="X707" s="142" t="str">
        <f t="shared" si="68"/>
        <v/>
      </c>
      <c r="Y707" s="142" t="str">
        <f t="shared" si="69"/>
        <v/>
      </c>
      <c r="Z707" s="142" t="str">
        <f t="shared" si="65"/>
        <v/>
      </c>
      <c r="AA707" s="104" t="str">
        <f t="shared" si="64"/>
        <v/>
      </c>
    </row>
    <row r="708" spans="22:27" x14ac:dyDescent="0.25">
      <c r="V708" s="142" t="str">
        <f t="shared" si="66"/>
        <v/>
      </c>
      <c r="W708" s="142" t="str">
        <f t="shared" si="67"/>
        <v/>
      </c>
      <c r="X708" s="142" t="str">
        <f t="shared" si="68"/>
        <v/>
      </c>
      <c r="Y708" s="142" t="str">
        <f t="shared" si="69"/>
        <v/>
      </c>
      <c r="Z708" s="142" t="str">
        <f t="shared" si="65"/>
        <v/>
      </c>
      <c r="AA708" s="104" t="str">
        <f t="shared" si="64"/>
        <v/>
      </c>
    </row>
    <row r="709" spans="22:27" x14ac:dyDescent="0.25">
      <c r="V709" s="142" t="str">
        <f t="shared" si="66"/>
        <v/>
      </c>
      <c r="W709" s="142" t="str">
        <f t="shared" si="67"/>
        <v/>
      </c>
      <c r="X709" s="142" t="str">
        <f t="shared" si="68"/>
        <v/>
      </c>
      <c r="Y709" s="142" t="str">
        <f t="shared" si="69"/>
        <v/>
      </c>
      <c r="Z709" s="142" t="str">
        <f t="shared" si="65"/>
        <v/>
      </c>
      <c r="AA709" s="104" t="str">
        <f t="shared" si="64"/>
        <v/>
      </c>
    </row>
    <row r="710" spans="22:27" x14ac:dyDescent="0.25">
      <c r="V710" s="142" t="str">
        <f t="shared" si="66"/>
        <v/>
      </c>
      <c r="W710" s="142" t="str">
        <f t="shared" si="67"/>
        <v/>
      </c>
      <c r="X710" s="142" t="str">
        <f t="shared" si="68"/>
        <v/>
      </c>
      <c r="Y710" s="142" t="str">
        <f t="shared" si="69"/>
        <v/>
      </c>
      <c r="Z710" s="142" t="str">
        <f t="shared" si="65"/>
        <v/>
      </c>
      <c r="AA710" s="104" t="str">
        <f t="shared" si="64"/>
        <v/>
      </c>
    </row>
    <row r="711" spans="22:27" x14ac:dyDescent="0.25">
      <c r="V711" s="142" t="str">
        <f t="shared" si="66"/>
        <v/>
      </c>
      <c r="W711" s="142" t="str">
        <f t="shared" si="67"/>
        <v/>
      </c>
      <c r="X711" s="142" t="str">
        <f t="shared" si="68"/>
        <v/>
      </c>
      <c r="Y711" s="142" t="str">
        <f t="shared" si="69"/>
        <v/>
      </c>
      <c r="Z711" s="142" t="str">
        <f t="shared" si="65"/>
        <v/>
      </c>
      <c r="AA711" s="104" t="str">
        <f t="shared" si="64"/>
        <v/>
      </c>
    </row>
    <row r="712" spans="22:27" x14ac:dyDescent="0.25">
      <c r="V712" s="142" t="str">
        <f t="shared" si="66"/>
        <v/>
      </c>
      <c r="W712" s="142" t="str">
        <f t="shared" si="67"/>
        <v/>
      </c>
      <c r="X712" s="142" t="str">
        <f t="shared" si="68"/>
        <v/>
      </c>
      <c r="Y712" s="142" t="str">
        <f t="shared" si="69"/>
        <v/>
      </c>
      <c r="Z712" s="142" t="str">
        <f t="shared" si="65"/>
        <v/>
      </c>
      <c r="AA712" s="104" t="str">
        <f t="shared" ref="AA712:AA775" si="70">IF(B712&lt;&gt;"",IF(COUNT(V712:Y712)&lt;4,termo_cursando,IF(Z712&gt;=meta_aprov,termo_aprovado,IF(Z712&lt;meta_recup,termo_reprovado,IF(T712="",termo_recup,termo_reprovado)))),"")</f>
        <v/>
      </c>
    </row>
    <row r="713" spans="22:27" x14ac:dyDescent="0.25">
      <c r="V713" s="142" t="str">
        <f t="shared" si="66"/>
        <v/>
      </c>
      <c r="W713" s="142" t="str">
        <f t="shared" si="67"/>
        <v/>
      </c>
      <c r="X713" s="142" t="str">
        <f t="shared" si="68"/>
        <v/>
      </c>
      <c r="Y713" s="142" t="str">
        <f t="shared" si="69"/>
        <v/>
      </c>
      <c r="Z713" s="142" t="str">
        <f t="shared" ref="Z713:Z776" si="71">IF(AND(SUM(V713:Y713)&gt;0,B713&lt;&gt;""),IF(T713&lt;&gt;"",IF(recup="SUBST",IF($T713&gt;ROUND(IF(media_final="MÉDIA",AVERAGE(V713:Y713),SUM(V713:Y713)),1),$T713,ROUND(IF(media_final="MÉDIA",AVERAGE(V713:Y713),SUM(V713:Y713)),1)),$T713+ROUND(IF(media_final="MÉDIA",AVERAGE(V713:Y713),SUM(V713:Y713)),1)),ROUND(IF(media_final="MÉDIA",AVERAGE(V713:Y713),SUM(V713:Y713)),1)),"")</f>
        <v/>
      </c>
      <c r="AA713" s="104" t="str">
        <f t="shared" si="70"/>
        <v/>
      </c>
    </row>
    <row r="714" spans="22:27" x14ac:dyDescent="0.25">
      <c r="V714" s="142" t="str">
        <f t="shared" si="66"/>
        <v/>
      </c>
      <c r="W714" s="142" t="str">
        <f t="shared" si="67"/>
        <v/>
      </c>
      <c r="X714" s="142" t="str">
        <f t="shared" si="68"/>
        <v/>
      </c>
      <c r="Y714" s="142" t="str">
        <f t="shared" si="69"/>
        <v/>
      </c>
      <c r="Z714" s="142" t="str">
        <f t="shared" si="71"/>
        <v/>
      </c>
      <c r="AA714" s="104" t="str">
        <f t="shared" si="70"/>
        <v/>
      </c>
    </row>
    <row r="715" spans="22:27" x14ac:dyDescent="0.25">
      <c r="V715" s="142" t="str">
        <f t="shared" si="66"/>
        <v/>
      </c>
      <c r="W715" s="142" t="str">
        <f t="shared" si="67"/>
        <v/>
      </c>
      <c r="X715" s="142" t="str">
        <f t="shared" si="68"/>
        <v/>
      </c>
      <c r="Y715" s="142" t="str">
        <f t="shared" si="69"/>
        <v/>
      </c>
      <c r="Z715" s="142" t="str">
        <f t="shared" si="71"/>
        <v/>
      </c>
      <c r="AA715" s="104" t="str">
        <f t="shared" si="70"/>
        <v/>
      </c>
    </row>
    <row r="716" spans="22:27" x14ac:dyDescent="0.25">
      <c r="V716" s="142" t="str">
        <f t="shared" si="66"/>
        <v/>
      </c>
      <c r="W716" s="142" t="str">
        <f t="shared" si="67"/>
        <v/>
      </c>
      <c r="X716" s="142" t="str">
        <f t="shared" si="68"/>
        <v/>
      </c>
      <c r="Y716" s="142" t="str">
        <f t="shared" si="69"/>
        <v/>
      </c>
      <c r="Z716" s="142" t="str">
        <f t="shared" si="71"/>
        <v/>
      </c>
      <c r="AA716" s="104" t="str">
        <f t="shared" si="70"/>
        <v/>
      </c>
    </row>
    <row r="717" spans="22:27" x14ac:dyDescent="0.25">
      <c r="V717" s="142" t="str">
        <f t="shared" si="66"/>
        <v/>
      </c>
      <c r="W717" s="142" t="str">
        <f t="shared" si="67"/>
        <v/>
      </c>
      <c r="X717" s="142" t="str">
        <f t="shared" si="68"/>
        <v/>
      </c>
      <c r="Y717" s="142" t="str">
        <f t="shared" si="69"/>
        <v/>
      </c>
      <c r="Z717" s="142" t="str">
        <f t="shared" si="71"/>
        <v/>
      </c>
      <c r="AA717" s="104" t="str">
        <f t="shared" si="70"/>
        <v/>
      </c>
    </row>
    <row r="718" spans="22:27" x14ac:dyDescent="0.25">
      <c r="V718" s="142" t="str">
        <f t="shared" si="66"/>
        <v/>
      </c>
      <c r="W718" s="142" t="str">
        <f t="shared" si="67"/>
        <v/>
      </c>
      <c r="X718" s="142" t="str">
        <f t="shared" si="68"/>
        <v/>
      </c>
      <c r="Y718" s="142" t="str">
        <f t="shared" si="69"/>
        <v/>
      </c>
      <c r="Z718" s="142" t="str">
        <f t="shared" si="71"/>
        <v/>
      </c>
      <c r="AA718" s="104" t="str">
        <f t="shared" si="70"/>
        <v/>
      </c>
    </row>
    <row r="719" spans="22:27" x14ac:dyDescent="0.25">
      <c r="V719" s="142" t="str">
        <f t="shared" si="66"/>
        <v/>
      </c>
      <c r="W719" s="142" t="str">
        <f t="shared" si="67"/>
        <v/>
      </c>
      <c r="X719" s="142" t="str">
        <f t="shared" si="68"/>
        <v/>
      </c>
      <c r="Y719" s="142" t="str">
        <f t="shared" si="69"/>
        <v/>
      </c>
      <c r="Z719" s="142" t="str">
        <f t="shared" si="71"/>
        <v/>
      </c>
      <c r="AA719" s="104" t="str">
        <f t="shared" si="70"/>
        <v/>
      </c>
    </row>
    <row r="720" spans="22:27" x14ac:dyDescent="0.25">
      <c r="V720" s="142" t="str">
        <f t="shared" si="66"/>
        <v/>
      </c>
      <c r="W720" s="142" t="str">
        <f t="shared" si="67"/>
        <v/>
      </c>
      <c r="X720" s="142" t="str">
        <f t="shared" si="68"/>
        <v/>
      </c>
      <c r="Y720" s="142" t="str">
        <f t="shared" si="69"/>
        <v/>
      </c>
      <c r="Z720" s="142" t="str">
        <f t="shared" si="71"/>
        <v/>
      </c>
      <c r="AA720" s="104" t="str">
        <f t="shared" si="70"/>
        <v/>
      </c>
    </row>
    <row r="721" spans="22:27" x14ac:dyDescent="0.25">
      <c r="V721" s="142" t="str">
        <f t="shared" si="66"/>
        <v/>
      </c>
      <c r="W721" s="142" t="str">
        <f t="shared" si="67"/>
        <v/>
      </c>
      <c r="X721" s="142" t="str">
        <f t="shared" si="68"/>
        <v/>
      </c>
      <c r="Y721" s="142" t="str">
        <f t="shared" si="69"/>
        <v/>
      </c>
      <c r="Z721" s="142" t="str">
        <f t="shared" si="71"/>
        <v/>
      </c>
      <c r="AA721" s="104" t="str">
        <f t="shared" si="70"/>
        <v/>
      </c>
    </row>
    <row r="722" spans="22:27" x14ac:dyDescent="0.25">
      <c r="V722" s="142" t="str">
        <f t="shared" si="66"/>
        <v/>
      </c>
      <c r="W722" s="142" t="str">
        <f t="shared" si="67"/>
        <v/>
      </c>
      <c r="X722" s="142" t="str">
        <f t="shared" si="68"/>
        <v/>
      </c>
      <c r="Y722" s="142" t="str">
        <f t="shared" si="69"/>
        <v/>
      </c>
      <c r="Z722" s="142" t="str">
        <f t="shared" si="71"/>
        <v/>
      </c>
      <c r="AA722" s="104" t="str">
        <f t="shared" si="70"/>
        <v/>
      </c>
    </row>
    <row r="723" spans="22:27" x14ac:dyDescent="0.25">
      <c r="V723" s="142" t="str">
        <f t="shared" si="66"/>
        <v/>
      </c>
      <c r="W723" s="142" t="str">
        <f t="shared" si="67"/>
        <v/>
      </c>
      <c r="X723" s="142" t="str">
        <f t="shared" si="68"/>
        <v/>
      </c>
      <c r="Y723" s="142" t="str">
        <f t="shared" si="69"/>
        <v/>
      </c>
      <c r="Z723" s="142" t="str">
        <f t="shared" si="71"/>
        <v/>
      </c>
      <c r="AA723" s="104" t="str">
        <f t="shared" si="70"/>
        <v/>
      </c>
    </row>
    <row r="724" spans="22:27" x14ac:dyDescent="0.25">
      <c r="V724" s="142" t="str">
        <f t="shared" si="66"/>
        <v/>
      </c>
      <c r="W724" s="142" t="str">
        <f t="shared" si="67"/>
        <v/>
      </c>
      <c r="X724" s="142" t="str">
        <f t="shared" si="68"/>
        <v/>
      </c>
      <c r="Y724" s="142" t="str">
        <f t="shared" si="69"/>
        <v/>
      </c>
      <c r="Z724" s="142" t="str">
        <f t="shared" si="71"/>
        <v/>
      </c>
      <c r="AA724" s="104" t="str">
        <f t="shared" si="70"/>
        <v/>
      </c>
    </row>
    <row r="725" spans="22:27" x14ac:dyDescent="0.25">
      <c r="V725" s="142" t="str">
        <f t="shared" si="66"/>
        <v/>
      </c>
      <c r="W725" s="142" t="str">
        <f t="shared" si="67"/>
        <v/>
      </c>
      <c r="X725" s="142" t="str">
        <f t="shared" si="68"/>
        <v/>
      </c>
      <c r="Y725" s="142" t="str">
        <f t="shared" si="69"/>
        <v/>
      </c>
      <c r="Z725" s="142" t="str">
        <f t="shared" si="71"/>
        <v/>
      </c>
      <c r="AA725" s="104" t="str">
        <f t="shared" si="70"/>
        <v/>
      </c>
    </row>
    <row r="726" spans="22:27" x14ac:dyDescent="0.25">
      <c r="V726" s="142" t="str">
        <f t="shared" si="66"/>
        <v/>
      </c>
      <c r="W726" s="142" t="str">
        <f t="shared" si="67"/>
        <v/>
      </c>
      <c r="X726" s="142" t="str">
        <f t="shared" si="68"/>
        <v/>
      </c>
      <c r="Y726" s="142" t="str">
        <f t="shared" si="69"/>
        <v/>
      </c>
      <c r="Z726" s="142" t="str">
        <f t="shared" si="71"/>
        <v/>
      </c>
      <c r="AA726" s="104" t="str">
        <f t="shared" si="70"/>
        <v/>
      </c>
    </row>
    <row r="727" spans="22:27" x14ac:dyDescent="0.25">
      <c r="V727" s="142" t="str">
        <f t="shared" si="66"/>
        <v/>
      </c>
      <c r="W727" s="142" t="str">
        <f t="shared" si="67"/>
        <v/>
      </c>
      <c r="X727" s="142" t="str">
        <f t="shared" si="68"/>
        <v/>
      </c>
      <c r="Y727" s="142" t="str">
        <f t="shared" si="69"/>
        <v/>
      </c>
      <c r="Z727" s="142" t="str">
        <f t="shared" si="71"/>
        <v/>
      </c>
      <c r="AA727" s="104" t="str">
        <f t="shared" si="70"/>
        <v/>
      </c>
    </row>
    <row r="728" spans="22:27" x14ac:dyDescent="0.25">
      <c r="V728" s="142" t="str">
        <f t="shared" ref="V728:V791" si="72">IF(AND(SUM(D728:G728)&gt;0,B728&lt;&gt;""),ROUND(IF(media_bi="MÉDIA",AVERAGE(D728:G728),SUM(D728:G728)),1),"")</f>
        <v/>
      </c>
      <c r="W728" s="142" t="str">
        <f t="shared" ref="W728:W791" si="73">IF(AND(SUM(H728:K728)&gt;0,B728&lt;&gt;""),ROUND(IF(media_bi="MÉDIA",AVERAGE(H728:K728),SUM(H728:K728)),1),"")</f>
        <v/>
      </c>
      <c r="X728" s="142" t="str">
        <f t="shared" ref="X728:X791" si="74">IF(AND(SUM(L728:O728)&gt;0,B728&lt;&gt;""),ROUND(IF(media_bi="MÉDIA",AVERAGE(L728:O728),SUM(L728:O728)),1),"")</f>
        <v/>
      </c>
      <c r="Y728" s="142" t="str">
        <f t="shared" ref="Y728:Y791" si="75">IF(AND(SUM(P728:S728)&gt;0,B728&lt;&gt;""),ROUND(IF(media_bi="MÉDIA",AVERAGE(P728:S728),SUM(P728:S728)),1),"")</f>
        <v/>
      </c>
      <c r="Z728" s="142" t="str">
        <f t="shared" si="71"/>
        <v/>
      </c>
      <c r="AA728" s="104" t="str">
        <f t="shared" si="70"/>
        <v/>
      </c>
    </row>
    <row r="729" spans="22:27" x14ac:dyDescent="0.25">
      <c r="V729" s="142" t="str">
        <f t="shared" si="72"/>
        <v/>
      </c>
      <c r="W729" s="142" t="str">
        <f t="shared" si="73"/>
        <v/>
      </c>
      <c r="X729" s="142" t="str">
        <f t="shared" si="74"/>
        <v/>
      </c>
      <c r="Y729" s="142" t="str">
        <f t="shared" si="75"/>
        <v/>
      </c>
      <c r="Z729" s="142" t="str">
        <f t="shared" si="71"/>
        <v/>
      </c>
      <c r="AA729" s="104" t="str">
        <f t="shared" si="70"/>
        <v/>
      </c>
    </row>
    <row r="730" spans="22:27" x14ac:dyDescent="0.25">
      <c r="V730" s="142" t="str">
        <f t="shared" si="72"/>
        <v/>
      </c>
      <c r="W730" s="142" t="str">
        <f t="shared" si="73"/>
        <v/>
      </c>
      <c r="X730" s="142" t="str">
        <f t="shared" si="74"/>
        <v/>
      </c>
      <c r="Y730" s="142" t="str">
        <f t="shared" si="75"/>
        <v/>
      </c>
      <c r="Z730" s="142" t="str">
        <f t="shared" si="71"/>
        <v/>
      </c>
      <c r="AA730" s="104" t="str">
        <f t="shared" si="70"/>
        <v/>
      </c>
    </row>
    <row r="731" spans="22:27" x14ac:dyDescent="0.25">
      <c r="V731" s="142" t="str">
        <f t="shared" si="72"/>
        <v/>
      </c>
      <c r="W731" s="142" t="str">
        <f t="shared" si="73"/>
        <v/>
      </c>
      <c r="X731" s="142" t="str">
        <f t="shared" si="74"/>
        <v/>
      </c>
      <c r="Y731" s="142" t="str">
        <f t="shared" si="75"/>
        <v/>
      </c>
      <c r="Z731" s="142" t="str">
        <f t="shared" si="71"/>
        <v/>
      </c>
      <c r="AA731" s="104" t="str">
        <f t="shared" si="70"/>
        <v/>
      </c>
    </row>
    <row r="732" spans="22:27" x14ac:dyDescent="0.25">
      <c r="V732" s="142" t="str">
        <f t="shared" si="72"/>
        <v/>
      </c>
      <c r="W732" s="142" t="str">
        <f t="shared" si="73"/>
        <v/>
      </c>
      <c r="X732" s="142" t="str">
        <f t="shared" si="74"/>
        <v/>
      </c>
      <c r="Y732" s="142" t="str">
        <f t="shared" si="75"/>
        <v/>
      </c>
      <c r="Z732" s="142" t="str">
        <f t="shared" si="71"/>
        <v/>
      </c>
      <c r="AA732" s="104" t="str">
        <f t="shared" si="70"/>
        <v/>
      </c>
    </row>
    <row r="733" spans="22:27" x14ac:dyDescent="0.25">
      <c r="V733" s="142" t="str">
        <f t="shared" si="72"/>
        <v/>
      </c>
      <c r="W733" s="142" t="str">
        <f t="shared" si="73"/>
        <v/>
      </c>
      <c r="X733" s="142" t="str">
        <f t="shared" si="74"/>
        <v/>
      </c>
      <c r="Y733" s="142" t="str">
        <f t="shared" si="75"/>
        <v/>
      </c>
      <c r="Z733" s="142" t="str">
        <f t="shared" si="71"/>
        <v/>
      </c>
      <c r="AA733" s="104" t="str">
        <f t="shared" si="70"/>
        <v/>
      </c>
    </row>
    <row r="734" spans="22:27" x14ac:dyDescent="0.25">
      <c r="V734" s="142" t="str">
        <f t="shared" si="72"/>
        <v/>
      </c>
      <c r="W734" s="142" t="str">
        <f t="shared" si="73"/>
        <v/>
      </c>
      <c r="X734" s="142" t="str">
        <f t="shared" si="74"/>
        <v/>
      </c>
      <c r="Y734" s="142" t="str">
        <f t="shared" si="75"/>
        <v/>
      </c>
      <c r="Z734" s="142" t="str">
        <f t="shared" si="71"/>
        <v/>
      </c>
      <c r="AA734" s="104" t="str">
        <f t="shared" si="70"/>
        <v/>
      </c>
    </row>
    <row r="735" spans="22:27" x14ac:dyDescent="0.25">
      <c r="V735" s="142" t="str">
        <f t="shared" si="72"/>
        <v/>
      </c>
      <c r="W735" s="142" t="str">
        <f t="shared" si="73"/>
        <v/>
      </c>
      <c r="X735" s="142" t="str">
        <f t="shared" si="74"/>
        <v/>
      </c>
      <c r="Y735" s="142" t="str">
        <f t="shared" si="75"/>
        <v/>
      </c>
      <c r="Z735" s="142" t="str">
        <f t="shared" si="71"/>
        <v/>
      </c>
      <c r="AA735" s="104" t="str">
        <f t="shared" si="70"/>
        <v/>
      </c>
    </row>
    <row r="736" spans="22:27" x14ac:dyDescent="0.25">
      <c r="V736" s="142" t="str">
        <f t="shared" si="72"/>
        <v/>
      </c>
      <c r="W736" s="142" t="str">
        <f t="shared" si="73"/>
        <v/>
      </c>
      <c r="X736" s="142" t="str">
        <f t="shared" si="74"/>
        <v/>
      </c>
      <c r="Y736" s="142" t="str">
        <f t="shared" si="75"/>
        <v/>
      </c>
      <c r="Z736" s="142" t="str">
        <f t="shared" si="71"/>
        <v/>
      </c>
      <c r="AA736" s="104" t="str">
        <f t="shared" si="70"/>
        <v/>
      </c>
    </row>
    <row r="737" spans="22:27" x14ac:dyDescent="0.25">
      <c r="V737" s="142" t="str">
        <f t="shared" si="72"/>
        <v/>
      </c>
      <c r="W737" s="142" t="str">
        <f t="shared" si="73"/>
        <v/>
      </c>
      <c r="X737" s="142" t="str">
        <f t="shared" si="74"/>
        <v/>
      </c>
      <c r="Y737" s="142" t="str">
        <f t="shared" si="75"/>
        <v/>
      </c>
      <c r="Z737" s="142" t="str">
        <f t="shared" si="71"/>
        <v/>
      </c>
      <c r="AA737" s="104" t="str">
        <f t="shared" si="70"/>
        <v/>
      </c>
    </row>
    <row r="738" spans="22:27" x14ac:dyDescent="0.25">
      <c r="V738" s="142" t="str">
        <f t="shared" si="72"/>
        <v/>
      </c>
      <c r="W738" s="142" t="str">
        <f t="shared" si="73"/>
        <v/>
      </c>
      <c r="X738" s="142" t="str">
        <f t="shared" si="74"/>
        <v/>
      </c>
      <c r="Y738" s="142" t="str">
        <f t="shared" si="75"/>
        <v/>
      </c>
      <c r="Z738" s="142" t="str">
        <f t="shared" si="71"/>
        <v/>
      </c>
      <c r="AA738" s="104" t="str">
        <f t="shared" si="70"/>
        <v/>
      </c>
    </row>
    <row r="739" spans="22:27" x14ac:dyDescent="0.25">
      <c r="V739" s="142" t="str">
        <f t="shared" si="72"/>
        <v/>
      </c>
      <c r="W739" s="142" t="str">
        <f t="shared" si="73"/>
        <v/>
      </c>
      <c r="X739" s="142" t="str">
        <f t="shared" si="74"/>
        <v/>
      </c>
      <c r="Y739" s="142" t="str">
        <f t="shared" si="75"/>
        <v/>
      </c>
      <c r="Z739" s="142" t="str">
        <f t="shared" si="71"/>
        <v/>
      </c>
      <c r="AA739" s="104" t="str">
        <f t="shared" si="70"/>
        <v/>
      </c>
    </row>
    <row r="740" spans="22:27" x14ac:dyDescent="0.25">
      <c r="V740" s="142" t="str">
        <f t="shared" si="72"/>
        <v/>
      </c>
      <c r="W740" s="142" t="str">
        <f t="shared" si="73"/>
        <v/>
      </c>
      <c r="X740" s="142" t="str">
        <f t="shared" si="74"/>
        <v/>
      </c>
      <c r="Y740" s="142" t="str">
        <f t="shared" si="75"/>
        <v/>
      </c>
      <c r="Z740" s="142" t="str">
        <f t="shared" si="71"/>
        <v/>
      </c>
      <c r="AA740" s="104" t="str">
        <f t="shared" si="70"/>
        <v/>
      </c>
    </row>
    <row r="741" spans="22:27" x14ac:dyDescent="0.25">
      <c r="V741" s="142" t="str">
        <f t="shared" si="72"/>
        <v/>
      </c>
      <c r="W741" s="142" t="str">
        <f t="shared" si="73"/>
        <v/>
      </c>
      <c r="X741" s="142" t="str">
        <f t="shared" si="74"/>
        <v/>
      </c>
      <c r="Y741" s="142" t="str">
        <f t="shared" si="75"/>
        <v/>
      </c>
      <c r="Z741" s="142" t="str">
        <f t="shared" si="71"/>
        <v/>
      </c>
      <c r="AA741" s="104" t="str">
        <f t="shared" si="70"/>
        <v/>
      </c>
    </row>
    <row r="742" spans="22:27" x14ac:dyDescent="0.25">
      <c r="V742" s="142" t="str">
        <f t="shared" si="72"/>
        <v/>
      </c>
      <c r="W742" s="142" t="str">
        <f t="shared" si="73"/>
        <v/>
      </c>
      <c r="X742" s="142" t="str">
        <f t="shared" si="74"/>
        <v/>
      </c>
      <c r="Y742" s="142" t="str">
        <f t="shared" si="75"/>
        <v/>
      </c>
      <c r="Z742" s="142" t="str">
        <f t="shared" si="71"/>
        <v/>
      </c>
      <c r="AA742" s="104" t="str">
        <f t="shared" si="70"/>
        <v/>
      </c>
    </row>
    <row r="743" spans="22:27" x14ac:dyDescent="0.25">
      <c r="V743" s="142" t="str">
        <f t="shared" si="72"/>
        <v/>
      </c>
      <c r="W743" s="142" t="str">
        <f t="shared" si="73"/>
        <v/>
      </c>
      <c r="X743" s="142" t="str">
        <f t="shared" si="74"/>
        <v/>
      </c>
      <c r="Y743" s="142" t="str">
        <f t="shared" si="75"/>
        <v/>
      </c>
      <c r="Z743" s="142" t="str">
        <f t="shared" si="71"/>
        <v/>
      </c>
      <c r="AA743" s="104" t="str">
        <f t="shared" si="70"/>
        <v/>
      </c>
    </row>
    <row r="744" spans="22:27" x14ac:dyDescent="0.25">
      <c r="V744" s="142" t="str">
        <f t="shared" si="72"/>
        <v/>
      </c>
      <c r="W744" s="142" t="str">
        <f t="shared" si="73"/>
        <v/>
      </c>
      <c r="X744" s="142" t="str">
        <f t="shared" si="74"/>
        <v/>
      </c>
      <c r="Y744" s="142" t="str">
        <f t="shared" si="75"/>
        <v/>
      </c>
      <c r="Z744" s="142" t="str">
        <f t="shared" si="71"/>
        <v/>
      </c>
      <c r="AA744" s="104" t="str">
        <f t="shared" si="70"/>
        <v/>
      </c>
    </row>
    <row r="745" spans="22:27" x14ac:dyDescent="0.25">
      <c r="V745" s="142" t="str">
        <f t="shared" si="72"/>
        <v/>
      </c>
      <c r="W745" s="142" t="str">
        <f t="shared" si="73"/>
        <v/>
      </c>
      <c r="X745" s="142" t="str">
        <f t="shared" si="74"/>
        <v/>
      </c>
      <c r="Y745" s="142" t="str">
        <f t="shared" si="75"/>
        <v/>
      </c>
      <c r="Z745" s="142" t="str">
        <f t="shared" si="71"/>
        <v/>
      </c>
      <c r="AA745" s="104" t="str">
        <f t="shared" si="70"/>
        <v/>
      </c>
    </row>
    <row r="746" spans="22:27" x14ac:dyDescent="0.25">
      <c r="V746" s="142" t="str">
        <f t="shared" si="72"/>
        <v/>
      </c>
      <c r="W746" s="142" t="str">
        <f t="shared" si="73"/>
        <v/>
      </c>
      <c r="X746" s="142" t="str">
        <f t="shared" si="74"/>
        <v/>
      </c>
      <c r="Y746" s="142" t="str">
        <f t="shared" si="75"/>
        <v/>
      </c>
      <c r="Z746" s="142" t="str">
        <f t="shared" si="71"/>
        <v/>
      </c>
      <c r="AA746" s="104" t="str">
        <f t="shared" si="70"/>
        <v/>
      </c>
    </row>
    <row r="747" spans="22:27" x14ac:dyDescent="0.25">
      <c r="V747" s="142" t="str">
        <f t="shared" si="72"/>
        <v/>
      </c>
      <c r="W747" s="142" t="str">
        <f t="shared" si="73"/>
        <v/>
      </c>
      <c r="X747" s="142" t="str">
        <f t="shared" si="74"/>
        <v/>
      </c>
      <c r="Y747" s="142" t="str">
        <f t="shared" si="75"/>
        <v/>
      </c>
      <c r="Z747" s="142" t="str">
        <f t="shared" si="71"/>
        <v/>
      </c>
      <c r="AA747" s="104" t="str">
        <f t="shared" si="70"/>
        <v/>
      </c>
    </row>
    <row r="748" spans="22:27" x14ac:dyDescent="0.25">
      <c r="V748" s="142" t="str">
        <f t="shared" si="72"/>
        <v/>
      </c>
      <c r="W748" s="142" t="str">
        <f t="shared" si="73"/>
        <v/>
      </c>
      <c r="X748" s="142" t="str">
        <f t="shared" si="74"/>
        <v/>
      </c>
      <c r="Y748" s="142" t="str">
        <f t="shared" si="75"/>
        <v/>
      </c>
      <c r="Z748" s="142" t="str">
        <f t="shared" si="71"/>
        <v/>
      </c>
      <c r="AA748" s="104" t="str">
        <f t="shared" si="70"/>
        <v/>
      </c>
    </row>
    <row r="749" spans="22:27" x14ac:dyDescent="0.25">
      <c r="V749" s="142" t="str">
        <f t="shared" si="72"/>
        <v/>
      </c>
      <c r="W749" s="142" t="str">
        <f t="shared" si="73"/>
        <v/>
      </c>
      <c r="X749" s="142" t="str">
        <f t="shared" si="74"/>
        <v/>
      </c>
      <c r="Y749" s="142" t="str">
        <f t="shared" si="75"/>
        <v/>
      </c>
      <c r="Z749" s="142" t="str">
        <f t="shared" si="71"/>
        <v/>
      </c>
      <c r="AA749" s="104" t="str">
        <f t="shared" si="70"/>
        <v/>
      </c>
    </row>
    <row r="750" spans="22:27" x14ac:dyDescent="0.25">
      <c r="V750" s="142" t="str">
        <f t="shared" si="72"/>
        <v/>
      </c>
      <c r="W750" s="142" t="str">
        <f t="shared" si="73"/>
        <v/>
      </c>
      <c r="X750" s="142" t="str">
        <f t="shared" si="74"/>
        <v/>
      </c>
      <c r="Y750" s="142" t="str">
        <f t="shared" si="75"/>
        <v/>
      </c>
      <c r="Z750" s="142" t="str">
        <f t="shared" si="71"/>
        <v/>
      </c>
      <c r="AA750" s="104" t="str">
        <f t="shared" si="70"/>
        <v/>
      </c>
    </row>
    <row r="751" spans="22:27" x14ac:dyDescent="0.25">
      <c r="V751" s="142" t="str">
        <f t="shared" si="72"/>
        <v/>
      </c>
      <c r="W751" s="142" t="str">
        <f t="shared" si="73"/>
        <v/>
      </c>
      <c r="X751" s="142" t="str">
        <f t="shared" si="74"/>
        <v/>
      </c>
      <c r="Y751" s="142" t="str">
        <f t="shared" si="75"/>
        <v/>
      </c>
      <c r="Z751" s="142" t="str">
        <f t="shared" si="71"/>
        <v/>
      </c>
      <c r="AA751" s="104" t="str">
        <f t="shared" si="70"/>
        <v/>
      </c>
    </row>
    <row r="752" spans="22:27" x14ac:dyDescent="0.25">
      <c r="V752" s="142" t="str">
        <f t="shared" si="72"/>
        <v/>
      </c>
      <c r="W752" s="142" t="str">
        <f t="shared" si="73"/>
        <v/>
      </c>
      <c r="X752" s="142" t="str">
        <f t="shared" si="74"/>
        <v/>
      </c>
      <c r="Y752" s="142" t="str">
        <f t="shared" si="75"/>
        <v/>
      </c>
      <c r="Z752" s="142" t="str">
        <f t="shared" si="71"/>
        <v/>
      </c>
      <c r="AA752" s="104" t="str">
        <f t="shared" si="70"/>
        <v/>
      </c>
    </row>
    <row r="753" spans="22:27" x14ac:dyDescent="0.25">
      <c r="V753" s="142" t="str">
        <f t="shared" si="72"/>
        <v/>
      </c>
      <c r="W753" s="142" t="str">
        <f t="shared" si="73"/>
        <v/>
      </c>
      <c r="X753" s="142" t="str">
        <f t="shared" si="74"/>
        <v/>
      </c>
      <c r="Y753" s="142" t="str">
        <f t="shared" si="75"/>
        <v/>
      </c>
      <c r="Z753" s="142" t="str">
        <f t="shared" si="71"/>
        <v/>
      </c>
      <c r="AA753" s="104" t="str">
        <f t="shared" si="70"/>
        <v/>
      </c>
    </row>
    <row r="754" spans="22:27" x14ac:dyDescent="0.25">
      <c r="V754" s="142" t="str">
        <f t="shared" si="72"/>
        <v/>
      </c>
      <c r="W754" s="142" t="str">
        <f t="shared" si="73"/>
        <v/>
      </c>
      <c r="X754" s="142" t="str">
        <f t="shared" si="74"/>
        <v/>
      </c>
      <c r="Y754" s="142" t="str">
        <f t="shared" si="75"/>
        <v/>
      </c>
      <c r="Z754" s="142" t="str">
        <f t="shared" si="71"/>
        <v/>
      </c>
      <c r="AA754" s="104" t="str">
        <f t="shared" si="70"/>
        <v/>
      </c>
    </row>
    <row r="755" spans="22:27" x14ac:dyDescent="0.25">
      <c r="V755" s="142" t="str">
        <f t="shared" si="72"/>
        <v/>
      </c>
      <c r="W755" s="142" t="str">
        <f t="shared" si="73"/>
        <v/>
      </c>
      <c r="X755" s="142" t="str">
        <f t="shared" si="74"/>
        <v/>
      </c>
      <c r="Y755" s="142" t="str">
        <f t="shared" si="75"/>
        <v/>
      </c>
      <c r="Z755" s="142" t="str">
        <f t="shared" si="71"/>
        <v/>
      </c>
      <c r="AA755" s="104" t="str">
        <f t="shared" si="70"/>
        <v/>
      </c>
    </row>
    <row r="756" spans="22:27" x14ac:dyDescent="0.25">
      <c r="V756" s="142" t="str">
        <f t="shared" si="72"/>
        <v/>
      </c>
      <c r="W756" s="142" t="str">
        <f t="shared" si="73"/>
        <v/>
      </c>
      <c r="X756" s="142" t="str">
        <f t="shared" si="74"/>
        <v/>
      </c>
      <c r="Y756" s="142" t="str">
        <f t="shared" si="75"/>
        <v/>
      </c>
      <c r="Z756" s="142" t="str">
        <f t="shared" si="71"/>
        <v/>
      </c>
      <c r="AA756" s="104" t="str">
        <f t="shared" si="70"/>
        <v/>
      </c>
    </row>
    <row r="757" spans="22:27" x14ac:dyDescent="0.25">
      <c r="V757" s="142" t="str">
        <f t="shared" si="72"/>
        <v/>
      </c>
      <c r="W757" s="142" t="str">
        <f t="shared" si="73"/>
        <v/>
      </c>
      <c r="X757" s="142" t="str">
        <f t="shared" si="74"/>
        <v/>
      </c>
      <c r="Y757" s="142" t="str">
        <f t="shared" si="75"/>
        <v/>
      </c>
      <c r="Z757" s="142" t="str">
        <f t="shared" si="71"/>
        <v/>
      </c>
      <c r="AA757" s="104" t="str">
        <f t="shared" si="70"/>
        <v/>
      </c>
    </row>
    <row r="758" spans="22:27" x14ac:dyDescent="0.25">
      <c r="V758" s="142" t="str">
        <f t="shared" si="72"/>
        <v/>
      </c>
      <c r="W758" s="142" t="str">
        <f t="shared" si="73"/>
        <v/>
      </c>
      <c r="X758" s="142" t="str">
        <f t="shared" si="74"/>
        <v/>
      </c>
      <c r="Y758" s="142" t="str">
        <f t="shared" si="75"/>
        <v/>
      </c>
      <c r="Z758" s="142" t="str">
        <f t="shared" si="71"/>
        <v/>
      </c>
      <c r="AA758" s="104" t="str">
        <f t="shared" si="70"/>
        <v/>
      </c>
    </row>
    <row r="759" spans="22:27" x14ac:dyDescent="0.25">
      <c r="V759" s="142" t="str">
        <f t="shared" si="72"/>
        <v/>
      </c>
      <c r="W759" s="142" t="str">
        <f t="shared" si="73"/>
        <v/>
      </c>
      <c r="X759" s="142" t="str">
        <f t="shared" si="74"/>
        <v/>
      </c>
      <c r="Y759" s="142" t="str">
        <f t="shared" si="75"/>
        <v/>
      </c>
      <c r="Z759" s="142" t="str">
        <f t="shared" si="71"/>
        <v/>
      </c>
      <c r="AA759" s="104" t="str">
        <f t="shared" si="70"/>
        <v/>
      </c>
    </row>
    <row r="760" spans="22:27" x14ac:dyDescent="0.25">
      <c r="V760" s="142" t="str">
        <f t="shared" si="72"/>
        <v/>
      </c>
      <c r="W760" s="142" t="str">
        <f t="shared" si="73"/>
        <v/>
      </c>
      <c r="X760" s="142" t="str">
        <f t="shared" si="74"/>
        <v/>
      </c>
      <c r="Y760" s="142" t="str">
        <f t="shared" si="75"/>
        <v/>
      </c>
      <c r="Z760" s="142" t="str">
        <f t="shared" si="71"/>
        <v/>
      </c>
      <c r="AA760" s="104" t="str">
        <f t="shared" si="70"/>
        <v/>
      </c>
    </row>
    <row r="761" spans="22:27" x14ac:dyDescent="0.25">
      <c r="V761" s="142" t="str">
        <f t="shared" si="72"/>
        <v/>
      </c>
      <c r="W761" s="142" t="str">
        <f t="shared" si="73"/>
        <v/>
      </c>
      <c r="X761" s="142" t="str">
        <f t="shared" si="74"/>
        <v/>
      </c>
      <c r="Y761" s="142" t="str">
        <f t="shared" si="75"/>
        <v/>
      </c>
      <c r="Z761" s="142" t="str">
        <f t="shared" si="71"/>
        <v/>
      </c>
      <c r="AA761" s="104" t="str">
        <f t="shared" si="70"/>
        <v/>
      </c>
    </row>
    <row r="762" spans="22:27" x14ac:dyDescent="0.25">
      <c r="V762" s="142" t="str">
        <f t="shared" si="72"/>
        <v/>
      </c>
      <c r="W762" s="142" t="str">
        <f t="shared" si="73"/>
        <v/>
      </c>
      <c r="X762" s="142" t="str">
        <f t="shared" si="74"/>
        <v/>
      </c>
      <c r="Y762" s="142" t="str">
        <f t="shared" si="75"/>
        <v/>
      </c>
      <c r="Z762" s="142" t="str">
        <f t="shared" si="71"/>
        <v/>
      </c>
      <c r="AA762" s="104" t="str">
        <f t="shared" si="70"/>
        <v/>
      </c>
    </row>
    <row r="763" spans="22:27" x14ac:dyDescent="0.25">
      <c r="V763" s="142" t="str">
        <f t="shared" si="72"/>
        <v/>
      </c>
      <c r="W763" s="142" t="str">
        <f t="shared" si="73"/>
        <v/>
      </c>
      <c r="X763" s="142" t="str">
        <f t="shared" si="74"/>
        <v/>
      </c>
      <c r="Y763" s="142" t="str">
        <f t="shared" si="75"/>
        <v/>
      </c>
      <c r="Z763" s="142" t="str">
        <f t="shared" si="71"/>
        <v/>
      </c>
      <c r="AA763" s="104" t="str">
        <f t="shared" si="70"/>
        <v/>
      </c>
    </row>
    <row r="764" spans="22:27" x14ac:dyDescent="0.25">
      <c r="V764" s="142" t="str">
        <f t="shared" si="72"/>
        <v/>
      </c>
      <c r="W764" s="142" t="str">
        <f t="shared" si="73"/>
        <v/>
      </c>
      <c r="X764" s="142" t="str">
        <f t="shared" si="74"/>
        <v/>
      </c>
      <c r="Y764" s="142" t="str">
        <f t="shared" si="75"/>
        <v/>
      </c>
      <c r="Z764" s="142" t="str">
        <f t="shared" si="71"/>
        <v/>
      </c>
      <c r="AA764" s="104" t="str">
        <f t="shared" si="70"/>
        <v/>
      </c>
    </row>
    <row r="765" spans="22:27" x14ac:dyDescent="0.25">
      <c r="V765" s="142" t="str">
        <f t="shared" si="72"/>
        <v/>
      </c>
      <c r="W765" s="142" t="str">
        <f t="shared" si="73"/>
        <v/>
      </c>
      <c r="X765" s="142" t="str">
        <f t="shared" si="74"/>
        <v/>
      </c>
      <c r="Y765" s="142" t="str">
        <f t="shared" si="75"/>
        <v/>
      </c>
      <c r="Z765" s="142" t="str">
        <f t="shared" si="71"/>
        <v/>
      </c>
      <c r="AA765" s="104" t="str">
        <f t="shared" si="70"/>
        <v/>
      </c>
    </row>
    <row r="766" spans="22:27" x14ac:dyDescent="0.25">
      <c r="V766" s="142" t="str">
        <f t="shared" si="72"/>
        <v/>
      </c>
      <c r="W766" s="142" t="str">
        <f t="shared" si="73"/>
        <v/>
      </c>
      <c r="X766" s="142" t="str">
        <f t="shared" si="74"/>
        <v/>
      </c>
      <c r="Y766" s="142" t="str">
        <f t="shared" si="75"/>
        <v/>
      </c>
      <c r="Z766" s="142" t="str">
        <f t="shared" si="71"/>
        <v/>
      </c>
      <c r="AA766" s="104" t="str">
        <f t="shared" si="70"/>
        <v/>
      </c>
    </row>
    <row r="767" spans="22:27" x14ac:dyDescent="0.25">
      <c r="V767" s="142" t="str">
        <f t="shared" si="72"/>
        <v/>
      </c>
      <c r="W767" s="142" t="str">
        <f t="shared" si="73"/>
        <v/>
      </c>
      <c r="X767" s="142" t="str">
        <f t="shared" si="74"/>
        <v/>
      </c>
      <c r="Y767" s="142" t="str">
        <f t="shared" si="75"/>
        <v/>
      </c>
      <c r="Z767" s="142" t="str">
        <f t="shared" si="71"/>
        <v/>
      </c>
      <c r="AA767" s="104" t="str">
        <f t="shared" si="70"/>
        <v/>
      </c>
    </row>
    <row r="768" spans="22:27" x14ac:dyDescent="0.25">
      <c r="V768" s="142" t="str">
        <f t="shared" si="72"/>
        <v/>
      </c>
      <c r="W768" s="142" t="str">
        <f t="shared" si="73"/>
        <v/>
      </c>
      <c r="X768" s="142" t="str">
        <f t="shared" si="74"/>
        <v/>
      </c>
      <c r="Y768" s="142" t="str">
        <f t="shared" si="75"/>
        <v/>
      </c>
      <c r="Z768" s="142" t="str">
        <f t="shared" si="71"/>
        <v/>
      </c>
      <c r="AA768" s="104" t="str">
        <f t="shared" si="70"/>
        <v/>
      </c>
    </row>
    <row r="769" spans="22:27" x14ac:dyDescent="0.25">
      <c r="V769" s="142" t="str">
        <f t="shared" si="72"/>
        <v/>
      </c>
      <c r="W769" s="142" t="str">
        <f t="shared" si="73"/>
        <v/>
      </c>
      <c r="X769" s="142" t="str">
        <f t="shared" si="74"/>
        <v/>
      </c>
      <c r="Y769" s="142" t="str">
        <f t="shared" si="75"/>
        <v/>
      </c>
      <c r="Z769" s="142" t="str">
        <f t="shared" si="71"/>
        <v/>
      </c>
      <c r="AA769" s="104" t="str">
        <f t="shared" si="70"/>
        <v/>
      </c>
    </row>
    <row r="770" spans="22:27" x14ac:dyDescent="0.25">
      <c r="V770" s="142" t="str">
        <f t="shared" si="72"/>
        <v/>
      </c>
      <c r="W770" s="142" t="str">
        <f t="shared" si="73"/>
        <v/>
      </c>
      <c r="X770" s="142" t="str">
        <f t="shared" si="74"/>
        <v/>
      </c>
      <c r="Y770" s="142" t="str">
        <f t="shared" si="75"/>
        <v/>
      </c>
      <c r="Z770" s="142" t="str">
        <f t="shared" si="71"/>
        <v/>
      </c>
      <c r="AA770" s="104" t="str">
        <f t="shared" si="70"/>
        <v/>
      </c>
    </row>
    <row r="771" spans="22:27" x14ac:dyDescent="0.25">
      <c r="V771" s="142" t="str">
        <f t="shared" si="72"/>
        <v/>
      </c>
      <c r="W771" s="142" t="str">
        <f t="shared" si="73"/>
        <v/>
      </c>
      <c r="X771" s="142" t="str">
        <f t="shared" si="74"/>
        <v/>
      </c>
      <c r="Y771" s="142" t="str">
        <f t="shared" si="75"/>
        <v/>
      </c>
      <c r="Z771" s="142" t="str">
        <f t="shared" si="71"/>
        <v/>
      </c>
      <c r="AA771" s="104" t="str">
        <f t="shared" si="70"/>
        <v/>
      </c>
    </row>
    <row r="772" spans="22:27" x14ac:dyDescent="0.25">
      <c r="V772" s="142" t="str">
        <f t="shared" si="72"/>
        <v/>
      </c>
      <c r="W772" s="142" t="str">
        <f t="shared" si="73"/>
        <v/>
      </c>
      <c r="X772" s="142" t="str">
        <f t="shared" si="74"/>
        <v/>
      </c>
      <c r="Y772" s="142" t="str">
        <f t="shared" si="75"/>
        <v/>
      </c>
      <c r="Z772" s="142" t="str">
        <f t="shared" si="71"/>
        <v/>
      </c>
      <c r="AA772" s="104" t="str">
        <f t="shared" si="70"/>
        <v/>
      </c>
    </row>
    <row r="773" spans="22:27" x14ac:dyDescent="0.25">
      <c r="V773" s="142" t="str">
        <f t="shared" si="72"/>
        <v/>
      </c>
      <c r="W773" s="142" t="str">
        <f t="shared" si="73"/>
        <v/>
      </c>
      <c r="X773" s="142" t="str">
        <f t="shared" si="74"/>
        <v/>
      </c>
      <c r="Y773" s="142" t="str">
        <f t="shared" si="75"/>
        <v/>
      </c>
      <c r="Z773" s="142" t="str">
        <f t="shared" si="71"/>
        <v/>
      </c>
      <c r="AA773" s="104" t="str">
        <f t="shared" si="70"/>
        <v/>
      </c>
    </row>
    <row r="774" spans="22:27" x14ac:dyDescent="0.25">
      <c r="V774" s="142" t="str">
        <f t="shared" si="72"/>
        <v/>
      </c>
      <c r="W774" s="142" t="str">
        <f t="shared" si="73"/>
        <v/>
      </c>
      <c r="X774" s="142" t="str">
        <f t="shared" si="74"/>
        <v/>
      </c>
      <c r="Y774" s="142" t="str">
        <f t="shared" si="75"/>
        <v/>
      </c>
      <c r="Z774" s="142" t="str">
        <f t="shared" si="71"/>
        <v/>
      </c>
      <c r="AA774" s="104" t="str">
        <f t="shared" si="70"/>
        <v/>
      </c>
    </row>
    <row r="775" spans="22:27" x14ac:dyDescent="0.25">
      <c r="V775" s="142" t="str">
        <f t="shared" si="72"/>
        <v/>
      </c>
      <c r="W775" s="142" t="str">
        <f t="shared" si="73"/>
        <v/>
      </c>
      <c r="X775" s="142" t="str">
        <f t="shared" si="74"/>
        <v/>
      </c>
      <c r="Y775" s="142" t="str">
        <f t="shared" si="75"/>
        <v/>
      </c>
      <c r="Z775" s="142" t="str">
        <f t="shared" si="71"/>
        <v/>
      </c>
      <c r="AA775" s="104" t="str">
        <f t="shared" si="70"/>
        <v/>
      </c>
    </row>
    <row r="776" spans="22:27" x14ac:dyDescent="0.25">
      <c r="V776" s="142" t="str">
        <f t="shared" si="72"/>
        <v/>
      </c>
      <c r="W776" s="142" t="str">
        <f t="shared" si="73"/>
        <v/>
      </c>
      <c r="X776" s="142" t="str">
        <f t="shared" si="74"/>
        <v/>
      </c>
      <c r="Y776" s="142" t="str">
        <f t="shared" si="75"/>
        <v/>
      </c>
      <c r="Z776" s="142" t="str">
        <f t="shared" si="71"/>
        <v/>
      </c>
      <c r="AA776" s="104" t="str">
        <f t="shared" ref="AA776:AA839" si="76">IF(B776&lt;&gt;"",IF(COUNT(V776:Y776)&lt;4,termo_cursando,IF(Z776&gt;=meta_aprov,termo_aprovado,IF(Z776&lt;meta_recup,termo_reprovado,IF(T776="",termo_recup,termo_reprovado)))),"")</f>
        <v/>
      </c>
    </row>
    <row r="777" spans="22:27" x14ac:dyDescent="0.25">
      <c r="V777" s="142" t="str">
        <f t="shared" si="72"/>
        <v/>
      </c>
      <c r="W777" s="142" t="str">
        <f t="shared" si="73"/>
        <v/>
      </c>
      <c r="X777" s="142" t="str">
        <f t="shared" si="74"/>
        <v/>
      </c>
      <c r="Y777" s="142" t="str">
        <f t="shared" si="75"/>
        <v/>
      </c>
      <c r="Z777" s="142" t="str">
        <f t="shared" ref="Z777:Z840" si="77">IF(AND(SUM(V777:Y777)&gt;0,B777&lt;&gt;""),IF(T777&lt;&gt;"",IF(recup="SUBST",IF($T777&gt;ROUND(IF(media_final="MÉDIA",AVERAGE(V777:Y777),SUM(V777:Y777)),1),$T777,ROUND(IF(media_final="MÉDIA",AVERAGE(V777:Y777),SUM(V777:Y777)),1)),$T777+ROUND(IF(media_final="MÉDIA",AVERAGE(V777:Y777),SUM(V777:Y777)),1)),ROUND(IF(media_final="MÉDIA",AVERAGE(V777:Y777),SUM(V777:Y777)),1)),"")</f>
        <v/>
      </c>
      <c r="AA777" s="104" t="str">
        <f t="shared" si="76"/>
        <v/>
      </c>
    </row>
    <row r="778" spans="22:27" x14ac:dyDescent="0.25">
      <c r="V778" s="142" t="str">
        <f t="shared" si="72"/>
        <v/>
      </c>
      <c r="W778" s="142" t="str">
        <f t="shared" si="73"/>
        <v/>
      </c>
      <c r="X778" s="142" t="str">
        <f t="shared" si="74"/>
        <v/>
      </c>
      <c r="Y778" s="142" t="str">
        <f t="shared" si="75"/>
        <v/>
      </c>
      <c r="Z778" s="142" t="str">
        <f t="shared" si="77"/>
        <v/>
      </c>
      <c r="AA778" s="104" t="str">
        <f t="shared" si="76"/>
        <v/>
      </c>
    </row>
    <row r="779" spans="22:27" x14ac:dyDescent="0.25">
      <c r="V779" s="142" t="str">
        <f t="shared" si="72"/>
        <v/>
      </c>
      <c r="W779" s="142" t="str">
        <f t="shared" si="73"/>
        <v/>
      </c>
      <c r="X779" s="142" t="str">
        <f t="shared" si="74"/>
        <v/>
      </c>
      <c r="Y779" s="142" t="str">
        <f t="shared" si="75"/>
        <v/>
      </c>
      <c r="Z779" s="142" t="str">
        <f t="shared" si="77"/>
        <v/>
      </c>
      <c r="AA779" s="104" t="str">
        <f t="shared" si="76"/>
        <v/>
      </c>
    </row>
    <row r="780" spans="22:27" x14ac:dyDescent="0.25">
      <c r="V780" s="142" t="str">
        <f t="shared" si="72"/>
        <v/>
      </c>
      <c r="W780" s="142" t="str">
        <f t="shared" si="73"/>
        <v/>
      </c>
      <c r="X780" s="142" t="str">
        <f t="shared" si="74"/>
        <v/>
      </c>
      <c r="Y780" s="142" t="str">
        <f t="shared" si="75"/>
        <v/>
      </c>
      <c r="Z780" s="142" t="str">
        <f t="shared" si="77"/>
        <v/>
      </c>
      <c r="AA780" s="104" t="str">
        <f t="shared" si="76"/>
        <v/>
      </c>
    </row>
    <row r="781" spans="22:27" x14ac:dyDescent="0.25">
      <c r="V781" s="142" t="str">
        <f t="shared" si="72"/>
        <v/>
      </c>
      <c r="W781" s="142" t="str">
        <f t="shared" si="73"/>
        <v/>
      </c>
      <c r="X781" s="142" t="str">
        <f t="shared" si="74"/>
        <v/>
      </c>
      <c r="Y781" s="142" t="str">
        <f t="shared" si="75"/>
        <v/>
      </c>
      <c r="Z781" s="142" t="str">
        <f t="shared" si="77"/>
        <v/>
      </c>
      <c r="AA781" s="104" t="str">
        <f t="shared" si="76"/>
        <v/>
      </c>
    </row>
    <row r="782" spans="22:27" x14ac:dyDescent="0.25">
      <c r="V782" s="142" t="str">
        <f t="shared" si="72"/>
        <v/>
      </c>
      <c r="W782" s="142" t="str">
        <f t="shared" si="73"/>
        <v/>
      </c>
      <c r="X782" s="142" t="str">
        <f t="shared" si="74"/>
        <v/>
      </c>
      <c r="Y782" s="142" t="str">
        <f t="shared" si="75"/>
        <v/>
      </c>
      <c r="Z782" s="142" t="str">
        <f t="shared" si="77"/>
        <v/>
      </c>
      <c r="AA782" s="104" t="str">
        <f t="shared" si="76"/>
        <v/>
      </c>
    </row>
    <row r="783" spans="22:27" x14ac:dyDescent="0.25">
      <c r="V783" s="142" t="str">
        <f t="shared" si="72"/>
        <v/>
      </c>
      <c r="W783" s="142" t="str">
        <f t="shared" si="73"/>
        <v/>
      </c>
      <c r="X783" s="142" t="str">
        <f t="shared" si="74"/>
        <v/>
      </c>
      <c r="Y783" s="142" t="str">
        <f t="shared" si="75"/>
        <v/>
      </c>
      <c r="Z783" s="142" t="str">
        <f t="shared" si="77"/>
        <v/>
      </c>
      <c r="AA783" s="104" t="str">
        <f t="shared" si="76"/>
        <v/>
      </c>
    </row>
    <row r="784" spans="22:27" x14ac:dyDescent="0.25">
      <c r="V784" s="142" t="str">
        <f t="shared" si="72"/>
        <v/>
      </c>
      <c r="W784" s="142" t="str">
        <f t="shared" si="73"/>
        <v/>
      </c>
      <c r="X784" s="142" t="str">
        <f t="shared" si="74"/>
        <v/>
      </c>
      <c r="Y784" s="142" t="str">
        <f t="shared" si="75"/>
        <v/>
      </c>
      <c r="Z784" s="142" t="str">
        <f t="shared" si="77"/>
        <v/>
      </c>
      <c r="AA784" s="104" t="str">
        <f t="shared" si="76"/>
        <v/>
      </c>
    </row>
    <row r="785" spans="22:27" x14ac:dyDescent="0.25">
      <c r="V785" s="142" t="str">
        <f t="shared" si="72"/>
        <v/>
      </c>
      <c r="W785" s="142" t="str">
        <f t="shared" si="73"/>
        <v/>
      </c>
      <c r="X785" s="142" t="str">
        <f t="shared" si="74"/>
        <v/>
      </c>
      <c r="Y785" s="142" t="str">
        <f t="shared" si="75"/>
        <v/>
      </c>
      <c r="Z785" s="142" t="str">
        <f t="shared" si="77"/>
        <v/>
      </c>
      <c r="AA785" s="104" t="str">
        <f t="shared" si="76"/>
        <v/>
      </c>
    </row>
    <row r="786" spans="22:27" x14ac:dyDescent="0.25">
      <c r="V786" s="142" t="str">
        <f t="shared" si="72"/>
        <v/>
      </c>
      <c r="W786" s="142" t="str">
        <f t="shared" si="73"/>
        <v/>
      </c>
      <c r="X786" s="142" t="str">
        <f t="shared" si="74"/>
        <v/>
      </c>
      <c r="Y786" s="142" t="str">
        <f t="shared" si="75"/>
        <v/>
      </c>
      <c r="Z786" s="142" t="str">
        <f t="shared" si="77"/>
        <v/>
      </c>
      <c r="AA786" s="104" t="str">
        <f t="shared" si="76"/>
        <v/>
      </c>
    </row>
    <row r="787" spans="22:27" x14ac:dyDescent="0.25">
      <c r="V787" s="142" t="str">
        <f t="shared" si="72"/>
        <v/>
      </c>
      <c r="W787" s="142" t="str">
        <f t="shared" si="73"/>
        <v/>
      </c>
      <c r="X787" s="142" t="str">
        <f t="shared" si="74"/>
        <v/>
      </c>
      <c r="Y787" s="142" t="str">
        <f t="shared" si="75"/>
        <v/>
      </c>
      <c r="Z787" s="142" t="str">
        <f t="shared" si="77"/>
        <v/>
      </c>
      <c r="AA787" s="104" t="str">
        <f t="shared" si="76"/>
        <v/>
      </c>
    </row>
    <row r="788" spans="22:27" x14ac:dyDescent="0.25">
      <c r="V788" s="142" t="str">
        <f t="shared" si="72"/>
        <v/>
      </c>
      <c r="W788" s="142" t="str">
        <f t="shared" si="73"/>
        <v/>
      </c>
      <c r="X788" s="142" t="str">
        <f t="shared" si="74"/>
        <v/>
      </c>
      <c r="Y788" s="142" t="str">
        <f t="shared" si="75"/>
        <v/>
      </c>
      <c r="Z788" s="142" t="str">
        <f t="shared" si="77"/>
        <v/>
      </c>
      <c r="AA788" s="104" t="str">
        <f t="shared" si="76"/>
        <v/>
      </c>
    </row>
    <row r="789" spans="22:27" x14ac:dyDescent="0.25">
      <c r="V789" s="142" t="str">
        <f t="shared" si="72"/>
        <v/>
      </c>
      <c r="W789" s="142" t="str">
        <f t="shared" si="73"/>
        <v/>
      </c>
      <c r="X789" s="142" t="str">
        <f t="shared" si="74"/>
        <v/>
      </c>
      <c r="Y789" s="142" t="str">
        <f t="shared" si="75"/>
        <v/>
      </c>
      <c r="Z789" s="142" t="str">
        <f t="shared" si="77"/>
        <v/>
      </c>
      <c r="AA789" s="104" t="str">
        <f t="shared" si="76"/>
        <v/>
      </c>
    </row>
    <row r="790" spans="22:27" x14ac:dyDescent="0.25">
      <c r="V790" s="142" t="str">
        <f t="shared" si="72"/>
        <v/>
      </c>
      <c r="W790" s="142" t="str">
        <f t="shared" si="73"/>
        <v/>
      </c>
      <c r="X790" s="142" t="str">
        <f t="shared" si="74"/>
        <v/>
      </c>
      <c r="Y790" s="142" t="str">
        <f t="shared" si="75"/>
        <v/>
      </c>
      <c r="Z790" s="142" t="str">
        <f t="shared" si="77"/>
        <v/>
      </c>
      <c r="AA790" s="104" t="str">
        <f t="shared" si="76"/>
        <v/>
      </c>
    </row>
    <row r="791" spans="22:27" x14ac:dyDescent="0.25">
      <c r="V791" s="142" t="str">
        <f t="shared" si="72"/>
        <v/>
      </c>
      <c r="W791" s="142" t="str">
        <f t="shared" si="73"/>
        <v/>
      </c>
      <c r="X791" s="142" t="str">
        <f t="shared" si="74"/>
        <v/>
      </c>
      <c r="Y791" s="142" t="str">
        <f t="shared" si="75"/>
        <v/>
      </c>
      <c r="Z791" s="142" t="str">
        <f t="shared" si="77"/>
        <v/>
      </c>
      <c r="AA791" s="104" t="str">
        <f t="shared" si="76"/>
        <v/>
      </c>
    </row>
    <row r="792" spans="22:27" x14ac:dyDescent="0.25">
      <c r="V792" s="142" t="str">
        <f t="shared" ref="V792:V855" si="78">IF(AND(SUM(D792:G792)&gt;0,B792&lt;&gt;""),ROUND(IF(media_bi="MÉDIA",AVERAGE(D792:G792),SUM(D792:G792)),1),"")</f>
        <v/>
      </c>
      <c r="W792" s="142" t="str">
        <f t="shared" ref="W792:W855" si="79">IF(AND(SUM(H792:K792)&gt;0,B792&lt;&gt;""),ROUND(IF(media_bi="MÉDIA",AVERAGE(H792:K792),SUM(H792:K792)),1),"")</f>
        <v/>
      </c>
      <c r="X792" s="142" t="str">
        <f t="shared" ref="X792:X855" si="80">IF(AND(SUM(L792:O792)&gt;0,B792&lt;&gt;""),ROUND(IF(media_bi="MÉDIA",AVERAGE(L792:O792),SUM(L792:O792)),1),"")</f>
        <v/>
      </c>
      <c r="Y792" s="142" t="str">
        <f t="shared" ref="Y792:Y855" si="81">IF(AND(SUM(P792:S792)&gt;0,B792&lt;&gt;""),ROUND(IF(media_bi="MÉDIA",AVERAGE(P792:S792),SUM(P792:S792)),1),"")</f>
        <v/>
      </c>
      <c r="Z792" s="142" t="str">
        <f t="shared" si="77"/>
        <v/>
      </c>
      <c r="AA792" s="104" t="str">
        <f t="shared" si="76"/>
        <v/>
      </c>
    </row>
    <row r="793" spans="22:27" x14ac:dyDescent="0.25">
      <c r="V793" s="142" t="str">
        <f t="shared" si="78"/>
        <v/>
      </c>
      <c r="W793" s="142" t="str">
        <f t="shared" si="79"/>
        <v/>
      </c>
      <c r="X793" s="142" t="str">
        <f t="shared" si="80"/>
        <v/>
      </c>
      <c r="Y793" s="142" t="str">
        <f t="shared" si="81"/>
        <v/>
      </c>
      <c r="Z793" s="142" t="str">
        <f t="shared" si="77"/>
        <v/>
      </c>
      <c r="AA793" s="104" t="str">
        <f t="shared" si="76"/>
        <v/>
      </c>
    </row>
    <row r="794" spans="22:27" x14ac:dyDescent="0.25">
      <c r="V794" s="142" t="str">
        <f t="shared" si="78"/>
        <v/>
      </c>
      <c r="W794" s="142" t="str">
        <f t="shared" si="79"/>
        <v/>
      </c>
      <c r="X794" s="142" t="str">
        <f t="shared" si="80"/>
        <v/>
      </c>
      <c r="Y794" s="142" t="str">
        <f t="shared" si="81"/>
        <v/>
      </c>
      <c r="Z794" s="142" t="str">
        <f t="shared" si="77"/>
        <v/>
      </c>
      <c r="AA794" s="104" t="str">
        <f t="shared" si="76"/>
        <v/>
      </c>
    </row>
    <row r="795" spans="22:27" x14ac:dyDescent="0.25">
      <c r="V795" s="142" t="str">
        <f t="shared" si="78"/>
        <v/>
      </c>
      <c r="W795" s="142" t="str">
        <f t="shared" si="79"/>
        <v/>
      </c>
      <c r="X795" s="142" t="str">
        <f t="shared" si="80"/>
        <v/>
      </c>
      <c r="Y795" s="142" t="str">
        <f t="shared" si="81"/>
        <v/>
      </c>
      <c r="Z795" s="142" t="str">
        <f t="shared" si="77"/>
        <v/>
      </c>
      <c r="AA795" s="104" t="str">
        <f t="shared" si="76"/>
        <v/>
      </c>
    </row>
    <row r="796" spans="22:27" x14ac:dyDescent="0.25">
      <c r="V796" s="142" t="str">
        <f t="shared" si="78"/>
        <v/>
      </c>
      <c r="W796" s="142" t="str">
        <f t="shared" si="79"/>
        <v/>
      </c>
      <c r="X796" s="142" t="str">
        <f t="shared" si="80"/>
        <v/>
      </c>
      <c r="Y796" s="142" t="str">
        <f t="shared" si="81"/>
        <v/>
      </c>
      <c r="Z796" s="142" t="str">
        <f t="shared" si="77"/>
        <v/>
      </c>
      <c r="AA796" s="104" t="str">
        <f t="shared" si="76"/>
        <v/>
      </c>
    </row>
    <row r="797" spans="22:27" x14ac:dyDescent="0.25">
      <c r="V797" s="142" t="str">
        <f t="shared" si="78"/>
        <v/>
      </c>
      <c r="W797" s="142" t="str">
        <f t="shared" si="79"/>
        <v/>
      </c>
      <c r="X797" s="142" t="str">
        <f t="shared" si="80"/>
        <v/>
      </c>
      <c r="Y797" s="142" t="str">
        <f t="shared" si="81"/>
        <v/>
      </c>
      <c r="Z797" s="142" t="str">
        <f t="shared" si="77"/>
        <v/>
      </c>
      <c r="AA797" s="104" t="str">
        <f t="shared" si="76"/>
        <v/>
      </c>
    </row>
    <row r="798" spans="22:27" x14ac:dyDescent="0.25">
      <c r="V798" s="142" t="str">
        <f t="shared" si="78"/>
        <v/>
      </c>
      <c r="W798" s="142" t="str">
        <f t="shared" si="79"/>
        <v/>
      </c>
      <c r="X798" s="142" t="str">
        <f t="shared" si="80"/>
        <v/>
      </c>
      <c r="Y798" s="142" t="str">
        <f t="shared" si="81"/>
        <v/>
      </c>
      <c r="Z798" s="142" t="str">
        <f t="shared" si="77"/>
        <v/>
      </c>
      <c r="AA798" s="104" t="str">
        <f t="shared" si="76"/>
        <v/>
      </c>
    </row>
    <row r="799" spans="22:27" x14ac:dyDescent="0.25">
      <c r="V799" s="142" t="str">
        <f t="shared" si="78"/>
        <v/>
      </c>
      <c r="W799" s="142" t="str">
        <f t="shared" si="79"/>
        <v/>
      </c>
      <c r="X799" s="142" t="str">
        <f t="shared" si="80"/>
        <v/>
      </c>
      <c r="Y799" s="142" t="str">
        <f t="shared" si="81"/>
        <v/>
      </c>
      <c r="Z799" s="142" t="str">
        <f t="shared" si="77"/>
        <v/>
      </c>
      <c r="AA799" s="104" t="str">
        <f t="shared" si="76"/>
        <v/>
      </c>
    </row>
    <row r="800" spans="22:27" x14ac:dyDescent="0.25">
      <c r="V800" s="142" t="str">
        <f t="shared" si="78"/>
        <v/>
      </c>
      <c r="W800" s="142" t="str">
        <f t="shared" si="79"/>
        <v/>
      </c>
      <c r="X800" s="142" t="str">
        <f t="shared" si="80"/>
        <v/>
      </c>
      <c r="Y800" s="142" t="str">
        <f t="shared" si="81"/>
        <v/>
      </c>
      <c r="Z800" s="142" t="str">
        <f t="shared" si="77"/>
        <v/>
      </c>
      <c r="AA800" s="104" t="str">
        <f t="shared" si="76"/>
        <v/>
      </c>
    </row>
    <row r="801" spans="22:27" x14ac:dyDescent="0.25">
      <c r="V801" s="142" t="str">
        <f t="shared" si="78"/>
        <v/>
      </c>
      <c r="W801" s="142" t="str">
        <f t="shared" si="79"/>
        <v/>
      </c>
      <c r="X801" s="142" t="str">
        <f t="shared" si="80"/>
        <v/>
      </c>
      <c r="Y801" s="142" t="str">
        <f t="shared" si="81"/>
        <v/>
      </c>
      <c r="Z801" s="142" t="str">
        <f t="shared" si="77"/>
        <v/>
      </c>
      <c r="AA801" s="104" t="str">
        <f t="shared" si="76"/>
        <v/>
      </c>
    </row>
    <row r="802" spans="22:27" x14ac:dyDescent="0.25">
      <c r="V802" s="142" t="str">
        <f t="shared" si="78"/>
        <v/>
      </c>
      <c r="W802" s="142" t="str">
        <f t="shared" si="79"/>
        <v/>
      </c>
      <c r="X802" s="142" t="str">
        <f t="shared" si="80"/>
        <v/>
      </c>
      <c r="Y802" s="142" t="str">
        <f t="shared" si="81"/>
        <v/>
      </c>
      <c r="Z802" s="142" t="str">
        <f t="shared" si="77"/>
        <v/>
      </c>
      <c r="AA802" s="104" t="str">
        <f t="shared" si="76"/>
        <v/>
      </c>
    </row>
    <row r="803" spans="22:27" x14ac:dyDescent="0.25">
      <c r="V803" s="142" t="str">
        <f t="shared" si="78"/>
        <v/>
      </c>
      <c r="W803" s="142" t="str">
        <f t="shared" si="79"/>
        <v/>
      </c>
      <c r="X803" s="142" t="str">
        <f t="shared" si="80"/>
        <v/>
      </c>
      <c r="Y803" s="142" t="str">
        <f t="shared" si="81"/>
        <v/>
      </c>
      <c r="Z803" s="142" t="str">
        <f t="shared" si="77"/>
        <v/>
      </c>
      <c r="AA803" s="104" t="str">
        <f t="shared" si="76"/>
        <v/>
      </c>
    </row>
    <row r="804" spans="22:27" x14ac:dyDescent="0.25">
      <c r="V804" s="142" t="str">
        <f t="shared" si="78"/>
        <v/>
      </c>
      <c r="W804" s="142" t="str">
        <f t="shared" si="79"/>
        <v/>
      </c>
      <c r="X804" s="142" t="str">
        <f t="shared" si="80"/>
        <v/>
      </c>
      <c r="Y804" s="142" t="str">
        <f t="shared" si="81"/>
        <v/>
      </c>
      <c r="Z804" s="142" t="str">
        <f t="shared" si="77"/>
        <v/>
      </c>
      <c r="AA804" s="104" t="str">
        <f t="shared" si="76"/>
        <v/>
      </c>
    </row>
    <row r="805" spans="22:27" x14ac:dyDescent="0.25">
      <c r="V805" s="142" t="str">
        <f t="shared" si="78"/>
        <v/>
      </c>
      <c r="W805" s="142" t="str">
        <f t="shared" si="79"/>
        <v/>
      </c>
      <c r="X805" s="142" t="str">
        <f t="shared" si="80"/>
        <v/>
      </c>
      <c r="Y805" s="142" t="str">
        <f t="shared" si="81"/>
        <v/>
      </c>
      <c r="Z805" s="142" t="str">
        <f t="shared" si="77"/>
        <v/>
      </c>
      <c r="AA805" s="104" t="str">
        <f t="shared" si="76"/>
        <v/>
      </c>
    </row>
    <row r="806" spans="22:27" x14ac:dyDescent="0.25">
      <c r="V806" s="142" t="str">
        <f t="shared" si="78"/>
        <v/>
      </c>
      <c r="W806" s="142" t="str">
        <f t="shared" si="79"/>
        <v/>
      </c>
      <c r="X806" s="142" t="str">
        <f t="shared" si="80"/>
        <v/>
      </c>
      <c r="Y806" s="142" t="str">
        <f t="shared" si="81"/>
        <v/>
      </c>
      <c r="Z806" s="142" t="str">
        <f t="shared" si="77"/>
        <v/>
      </c>
      <c r="AA806" s="104" t="str">
        <f t="shared" si="76"/>
        <v/>
      </c>
    </row>
    <row r="807" spans="22:27" x14ac:dyDescent="0.25">
      <c r="V807" s="142" t="str">
        <f t="shared" si="78"/>
        <v/>
      </c>
      <c r="W807" s="142" t="str">
        <f t="shared" si="79"/>
        <v/>
      </c>
      <c r="X807" s="142" t="str">
        <f t="shared" si="80"/>
        <v/>
      </c>
      <c r="Y807" s="142" t="str">
        <f t="shared" si="81"/>
        <v/>
      </c>
      <c r="Z807" s="142" t="str">
        <f t="shared" si="77"/>
        <v/>
      </c>
      <c r="AA807" s="104" t="str">
        <f t="shared" si="76"/>
        <v/>
      </c>
    </row>
    <row r="808" spans="22:27" x14ac:dyDescent="0.25">
      <c r="V808" s="142" t="str">
        <f t="shared" si="78"/>
        <v/>
      </c>
      <c r="W808" s="142" t="str">
        <f t="shared" si="79"/>
        <v/>
      </c>
      <c r="X808" s="142" t="str">
        <f t="shared" si="80"/>
        <v/>
      </c>
      <c r="Y808" s="142" t="str">
        <f t="shared" si="81"/>
        <v/>
      </c>
      <c r="Z808" s="142" t="str">
        <f t="shared" si="77"/>
        <v/>
      </c>
      <c r="AA808" s="104" t="str">
        <f t="shared" si="76"/>
        <v/>
      </c>
    </row>
    <row r="809" spans="22:27" x14ac:dyDescent="0.25">
      <c r="V809" s="142" t="str">
        <f t="shared" si="78"/>
        <v/>
      </c>
      <c r="W809" s="142" t="str">
        <f t="shared" si="79"/>
        <v/>
      </c>
      <c r="X809" s="142" t="str">
        <f t="shared" si="80"/>
        <v/>
      </c>
      <c r="Y809" s="142" t="str">
        <f t="shared" si="81"/>
        <v/>
      </c>
      <c r="Z809" s="142" t="str">
        <f t="shared" si="77"/>
        <v/>
      </c>
      <c r="AA809" s="104" t="str">
        <f t="shared" si="76"/>
        <v/>
      </c>
    </row>
    <row r="810" spans="22:27" x14ac:dyDescent="0.25">
      <c r="V810" s="142" t="str">
        <f t="shared" si="78"/>
        <v/>
      </c>
      <c r="W810" s="142" t="str">
        <f t="shared" si="79"/>
        <v/>
      </c>
      <c r="X810" s="142" t="str">
        <f t="shared" si="80"/>
        <v/>
      </c>
      <c r="Y810" s="142" t="str">
        <f t="shared" si="81"/>
        <v/>
      </c>
      <c r="Z810" s="142" t="str">
        <f t="shared" si="77"/>
        <v/>
      </c>
      <c r="AA810" s="104" t="str">
        <f t="shared" si="76"/>
        <v/>
      </c>
    </row>
    <row r="811" spans="22:27" x14ac:dyDescent="0.25">
      <c r="V811" s="142" t="str">
        <f t="shared" si="78"/>
        <v/>
      </c>
      <c r="W811" s="142" t="str">
        <f t="shared" si="79"/>
        <v/>
      </c>
      <c r="X811" s="142" t="str">
        <f t="shared" si="80"/>
        <v/>
      </c>
      <c r="Y811" s="142" t="str">
        <f t="shared" si="81"/>
        <v/>
      </c>
      <c r="Z811" s="142" t="str">
        <f t="shared" si="77"/>
        <v/>
      </c>
      <c r="AA811" s="104" t="str">
        <f t="shared" si="76"/>
        <v/>
      </c>
    </row>
    <row r="812" spans="22:27" x14ac:dyDescent="0.25">
      <c r="V812" s="142" t="str">
        <f t="shared" si="78"/>
        <v/>
      </c>
      <c r="W812" s="142" t="str">
        <f t="shared" si="79"/>
        <v/>
      </c>
      <c r="X812" s="142" t="str">
        <f t="shared" si="80"/>
        <v/>
      </c>
      <c r="Y812" s="142" t="str">
        <f t="shared" si="81"/>
        <v/>
      </c>
      <c r="Z812" s="142" t="str">
        <f t="shared" si="77"/>
        <v/>
      </c>
      <c r="AA812" s="104" t="str">
        <f t="shared" si="76"/>
        <v/>
      </c>
    </row>
    <row r="813" spans="22:27" x14ac:dyDescent="0.25">
      <c r="V813" s="142" t="str">
        <f t="shared" si="78"/>
        <v/>
      </c>
      <c r="W813" s="142" t="str">
        <f t="shared" si="79"/>
        <v/>
      </c>
      <c r="X813" s="142" t="str">
        <f t="shared" si="80"/>
        <v/>
      </c>
      <c r="Y813" s="142" t="str">
        <f t="shared" si="81"/>
        <v/>
      </c>
      <c r="Z813" s="142" t="str">
        <f t="shared" si="77"/>
        <v/>
      </c>
      <c r="AA813" s="104" t="str">
        <f t="shared" si="76"/>
        <v/>
      </c>
    </row>
    <row r="814" spans="22:27" x14ac:dyDescent="0.25">
      <c r="V814" s="142" t="str">
        <f t="shared" si="78"/>
        <v/>
      </c>
      <c r="W814" s="142" t="str">
        <f t="shared" si="79"/>
        <v/>
      </c>
      <c r="X814" s="142" t="str">
        <f t="shared" si="80"/>
        <v/>
      </c>
      <c r="Y814" s="142" t="str">
        <f t="shared" si="81"/>
        <v/>
      </c>
      <c r="Z814" s="142" t="str">
        <f t="shared" si="77"/>
        <v/>
      </c>
      <c r="AA814" s="104" t="str">
        <f t="shared" si="76"/>
        <v/>
      </c>
    </row>
    <row r="815" spans="22:27" x14ac:dyDescent="0.25">
      <c r="V815" s="142" t="str">
        <f t="shared" si="78"/>
        <v/>
      </c>
      <c r="W815" s="142" t="str">
        <f t="shared" si="79"/>
        <v/>
      </c>
      <c r="X815" s="142" t="str">
        <f t="shared" si="80"/>
        <v/>
      </c>
      <c r="Y815" s="142" t="str">
        <f t="shared" si="81"/>
        <v/>
      </c>
      <c r="Z815" s="142" t="str">
        <f t="shared" si="77"/>
        <v/>
      </c>
      <c r="AA815" s="104" t="str">
        <f t="shared" si="76"/>
        <v/>
      </c>
    </row>
    <row r="816" spans="22:27" x14ac:dyDescent="0.25">
      <c r="V816" s="142" t="str">
        <f t="shared" si="78"/>
        <v/>
      </c>
      <c r="W816" s="142" t="str">
        <f t="shared" si="79"/>
        <v/>
      </c>
      <c r="X816" s="142" t="str">
        <f t="shared" si="80"/>
        <v/>
      </c>
      <c r="Y816" s="142" t="str">
        <f t="shared" si="81"/>
        <v/>
      </c>
      <c r="Z816" s="142" t="str">
        <f t="shared" si="77"/>
        <v/>
      </c>
      <c r="AA816" s="104" t="str">
        <f t="shared" si="76"/>
        <v/>
      </c>
    </row>
    <row r="817" spans="22:27" x14ac:dyDescent="0.25">
      <c r="V817" s="142" t="str">
        <f t="shared" si="78"/>
        <v/>
      </c>
      <c r="W817" s="142" t="str">
        <f t="shared" si="79"/>
        <v/>
      </c>
      <c r="X817" s="142" t="str">
        <f t="shared" si="80"/>
        <v/>
      </c>
      <c r="Y817" s="142" t="str">
        <f t="shared" si="81"/>
        <v/>
      </c>
      <c r="Z817" s="142" t="str">
        <f t="shared" si="77"/>
        <v/>
      </c>
      <c r="AA817" s="104" t="str">
        <f t="shared" si="76"/>
        <v/>
      </c>
    </row>
    <row r="818" spans="22:27" x14ac:dyDescent="0.25">
      <c r="V818" s="142" t="str">
        <f t="shared" si="78"/>
        <v/>
      </c>
      <c r="W818" s="142" t="str">
        <f t="shared" si="79"/>
        <v/>
      </c>
      <c r="X818" s="142" t="str">
        <f t="shared" si="80"/>
        <v/>
      </c>
      <c r="Y818" s="142" t="str">
        <f t="shared" si="81"/>
        <v/>
      </c>
      <c r="Z818" s="142" t="str">
        <f t="shared" si="77"/>
        <v/>
      </c>
      <c r="AA818" s="104" t="str">
        <f t="shared" si="76"/>
        <v/>
      </c>
    </row>
    <row r="819" spans="22:27" x14ac:dyDescent="0.25">
      <c r="V819" s="142" t="str">
        <f t="shared" si="78"/>
        <v/>
      </c>
      <c r="W819" s="142" t="str">
        <f t="shared" si="79"/>
        <v/>
      </c>
      <c r="X819" s="142" t="str">
        <f t="shared" si="80"/>
        <v/>
      </c>
      <c r="Y819" s="142" t="str">
        <f t="shared" si="81"/>
        <v/>
      </c>
      <c r="Z819" s="142" t="str">
        <f t="shared" si="77"/>
        <v/>
      </c>
      <c r="AA819" s="104" t="str">
        <f t="shared" si="76"/>
        <v/>
      </c>
    </row>
    <row r="820" spans="22:27" x14ac:dyDescent="0.25">
      <c r="V820" s="142" t="str">
        <f t="shared" si="78"/>
        <v/>
      </c>
      <c r="W820" s="142" t="str">
        <f t="shared" si="79"/>
        <v/>
      </c>
      <c r="X820" s="142" t="str">
        <f t="shared" si="80"/>
        <v/>
      </c>
      <c r="Y820" s="142" t="str">
        <f t="shared" si="81"/>
        <v/>
      </c>
      <c r="Z820" s="142" t="str">
        <f t="shared" si="77"/>
        <v/>
      </c>
      <c r="AA820" s="104" t="str">
        <f t="shared" si="76"/>
        <v/>
      </c>
    </row>
    <row r="821" spans="22:27" x14ac:dyDescent="0.25">
      <c r="V821" s="142" t="str">
        <f t="shared" si="78"/>
        <v/>
      </c>
      <c r="W821" s="142" t="str">
        <f t="shared" si="79"/>
        <v/>
      </c>
      <c r="X821" s="142" t="str">
        <f t="shared" si="80"/>
        <v/>
      </c>
      <c r="Y821" s="142" t="str">
        <f t="shared" si="81"/>
        <v/>
      </c>
      <c r="Z821" s="142" t="str">
        <f t="shared" si="77"/>
        <v/>
      </c>
      <c r="AA821" s="104" t="str">
        <f t="shared" si="76"/>
        <v/>
      </c>
    </row>
    <row r="822" spans="22:27" x14ac:dyDescent="0.25">
      <c r="V822" s="142" t="str">
        <f t="shared" si="78"/>
        <v/>
      </c>
      <c r="W822" s="142" t="str">
        <f t="shared" si="79"/>
        <v/>
      </c>
      <c r="X822" s="142" t="str">
        <f t="shared" si="80"/>
        <v/>
      </c>
      <c r="Y822" s="142" t="str">
        <f t="shared" si="81"/>
        <v/>
      </c>
      <c r="Z822" s="142" t="str">
        <f t="shared" si="77"/>
        <v/>
      </c>
      <c r="AA822" s="104" t="str">
        <f t="shared" si="76"/>
        <v/>
      </c>
    </row>
    <row r="823" spans="22:27" x14ac:dyDescent="0.25">
      <c r="V823" s="142" t="str">
        <f t="shared" si="78"/>
        <v/>
      </c>
      <c r="W823" s="142" t="str">
        <f t="shared" si="79"/>
        <v/>
      </c>
      <c r="X823" s="142" t="str">
        <f t="shared" si="80"/>
        <v/>
      </c>
      <c r="Y823" s="142" t="str">
        <f t="shared" si="81"/>
        <v/>
      </c>
      <c r="Z823" s="142" t="str">
        <f t="shared" si="77"/>
        <v/>
      </c>
      <c r="AA823" s="104" t="str">
        <f t="shared" si="76"/>
        <v/>
      </c>
    </row>
    <row r="824" spans="22:27" x14ac:dyDescent="0.25">
      <c r="V824" s="142" t="str">
        <f t="shared" si="78"/>
        <v/>
      </c>
      <c r="W824" s="142" t="str">
        <f t="shared" si="79"/>
        <v/>
      </c>
      <c r="X824" s="142" t="str">
        <f t="shared" si="80"/>
        <v/>
      </c>
      <c r="Y824" s="142" t="str">
        <f t="shared" si="81"/>
        <v/>
      </c>
      <c r="Z824" s="142" t="str">
        <f t="shared" si="77"/>
        <v/>
      </c>
      <c r="AA824" s="104" t="str">
        <f t="shared" si="76"/>
        <v/>
      </c>
    </row>
    <row r="825" spans="22:27" x14ac:dyDescent="0.25">
      <c r="V825" s="142" t="str">
        <f t="shared" si="78"/>
        <v/>
      </c>
      <c r="W825" s="142" t="str">
        <f t="shared" si="79"/>
        <v/>
      </c>
      <c r="X825" s="142" t="str">
        <f t="shared" si="80"/>
        <v/>
      </c>
      <c r="Y825" s="142" t="str">
        <f t="shared" si="81"/>
        <v/>
      </c>
      <c r="Z825" s="142" t="str">
        <f t="shared" si="77"/>
        <v/>
      </c>
      <c r="AA825" s="104" t="str">
        <f t="shared" si="76"/>
        <v/>
      </c>
    </row>
    <row r="826" spans="22:27" x14ac:dyDescent="0.25">
      <c r="V826" s="142" t="str">
        <f t="shared" si="78"/>
        <v/>
      </c>
      <c r="W826" s="142" t="str">
        <f t="shared" si="79"/>
        <v/>
      </c>
      <c r="X826" s="142" t="str">
        <f t="shared" si="80"/>
        <v/>
      </c>
      <c r="Y826" s="142" t="str">
        <f t="shared" si="81"/>
        <v/>
      </c>
      <c r="Z826" s="142" t="str">
        <f t="shared" si="77"/>
        <v/>
      </c>
      <c r="AA826" s="104" t="str">
        <f t="shared" si="76"/>
        <v/>
      </c>
    </row>
    <row r="827" spans="22:27" x14ac:dyDescent="0.25">
      <c r="V827" s="142" t="str">
        <f t="shared" si="78"/>
        <v/>
      </c>
      <c r="W827" s="142" t="str">
        <f t="shared" si="79"/>
        <v/>
      </c>
      <c r="X827" s="142" t="str">
        <f t="shared" si="80"/>
        <v/>
      </c>
      <c r="Y827" s="142" t="str">
        <f t="shared" si="81"/>
        <v/>
      </c>
      <c r="Z827" s="142" t="str">
        <f t="shared" si="77"/>
        <v/>
      </c>
      <c r="AA827" s="104" t="str">
        <f t="shared" si="76"/>
        <v/>
      </c>
    </row>
    <row r="828" spans="22:27" x14ac:dyDescent="0.25">
      <c r="V828" s="142" t="str">
        <f t="shared" si="78"/>
        <v/>
      </c>
      <c r="W828" s="142" t="str">
        <f t="shared" si="79"/>
        <v/>
      </c>
      <c r="X828" s="142" t="str">
        <f t="shared" si="80"/>
        <v/>
      </c>
      <c r="Y828" s="142" t="str">
        <f t="shared" si="81"/>
        <v/>
      </c>
      <c r="Z828" s="142" t="str">
        <f t="shared" si="77"/>
        <v/>
      </c>
      <c r="AA828" s="104" t="str">
        <f t="shared" si="76"/>
        <v/>
      </c>
    </row>
    <row r="829" spans="22:27" x14ac:dyDescent="0.25">
      <c r="V829" s="142" t="str">
        <f t="shared" si="78"/>
        <v/>
      </c>
      <c r="W829" s="142" t="str">
        <f t="shared" si="79"/>
        <v/>
      </c>
      <c r="X829" s="142" t="str">
        <f t="shared" si="80"/>
        <v/>
      </c>
      <c r="Y829" s="142" t="str">
        <f t="shared" si="81"/>
        <v/>
      </c>
      <c r="Z829" s="142" t="str">
        <f t="shared" si="77"/>
        <v/>
      </c>
      <c r="AA829" s="104" t="str">
        <f t="shared" si="76"/>
        <v/>
      </c>
    </row>
    <row r="830" spans="22:27" x14ac:dyDescent="0.25">
      <c r="V830" s="142" t="str">
        <f t="shared" si="78"/>
        <v/>
      </c>
      <c r="W830" s="142" t="str">
        <f t="shared" si="79"/>
        <v/>
      </c>
      <c r="X830" s="142" t="str">
        <f t="shared" si="80"/>
        <v/>
      </c>
      <c r="Y830" s="142" t="str">
        <f t="shared" si="81"/>
        <v/>
      </c>
      <c r="Z830" s="142" t="str">
        <f t="shared" si="77"/>
        <v/>
      </c>
      <c r="AA830" s="104" t="str">
        <f t="shared" si="76"/>
        <v/>
      </c>
    </row>
    <row r="831" spans="22:27" x14ac:dyDescent="0.25">
      <c r="V831" s="142" t="str">
        <f t="shared" si="78"/>
        <v/>
      </c>
      <c r="W831" s="142" t="str">
        <f t="shared" si="79"/>
        <v/>
      </c>
      <c r="X831" s="142" t="str">
        <f t="shared" si="80"/>
        <v/>
      </c>
      <c r="Y831" s="142" t="str">
        <f t="shared" si="81"/>
        <v/>
      </c>
      <c r="Z831" s="142" t="str">
        <f t="shared" si="77"/>
        <v/>
      </c>
      <c r="AA831" s="104" t="str">
        <f t="shared" si="76"/>
        <v/>
      </c>
    </row>
    <row r="832" spans="22:27" x14ac:dyDescent="0.25">
      <c r="V832" s="142" t="str">
        <f t="shared" si="78"/>
        <v/>
      </c>
      <c r="W832" s="142" t="str">
        <f t="shared" si="79"/>
        <v/>
      </c>
      <c r="X832" s="142" t="str">
        <f t="shared" si="80"/>
        <v/>
      </c>
      <c r="Y832" s="142" t="str">
        <f t="shared" si="81"/>
        <v/>
      </c>
      <c r="Z832" s="142" t="str">
        <f t="shared" si="77"/>
        <v/>
      </c>
      <c r="AA832" s="104" t="str">
        <f t="shared" si="76"/>
        <v/>
      </c>
    </row>
    <row r="833" spans="22:27" x14ac:dyDescent="0.25">
      <c r="V833" s="142" t="str">
        <f t="shared" si="78"/>
        <v/>
      </c>
      <c r="W833" s="142" t="str">
        <f t="shared" si="79"/>
        <v/>
      </c>
      <c r="X833" s="142" t="str">
        <f t="shared" si="80"/>
        <v/>
      </c>
      <c r="Y833" s="142" t="str">
        <f t="shared" si="81"/>
        <v/>
      </c>
      <c r="Z833" s="142" t="str">
        <f t="shared" si="77"/>
        <v/>
      </c>
      <c r="AA833" s="104" t="str">
        <f t="shared" si="76"/>
        <v/>
      </c>
    </row>
    <row r="834" spans="22:27" x14ac:dyDescent="0.25">
      <c r="V834" s="142" t="str">
        <f t="shared" si="78"/>
        <v/>
      </c>
      <c r="W834" s="142" t="str">
        <f t="shared" si="79"/>
        <v/>
      </c>
      <c r="X834" s="142" t="str">
        <f t="shared" si="80"/>
        <v/>
      </c>
      <c r="Y834" s="142" t="str">
        <f t="shared" si="81"/>
        <v/>
      </c>
      <c r="Z834" s="142" t="str">
        <f t="shared" si="77"/>
        <v/>
      </c>
      <c r="AA834" s="104" t="str">
        <f t="shared" si="76"/>
        <v/>
      </c>
    </row>
    <row r="835" spans="22:27" x14ac:dyDescent="0.25">
      <c r="V835" s="142" t="str">
        <f t="shared" si="78"/>
        <v/>
      </c>
      <c r="W835" s="142" t="str">
        <f t="shared" si="79"/>
        <v/>
      </c>
      <c r="X835" s="142" t="str">
        <f t="shared" si="80"/>
        <v/>
      </c>
      <c r="Y835" s="142" t="str">
        <f t="shared" si="81"/>
        <v/>
      </c>
      <c r="Z835" s="142" t="str">
        <f t="shared" si="77"/>
        <v/>
      </c>
      <c r="AA835" s="104" t="str">
        <f t="shared" si="76"/>
        <v/>
      </c>
    </row>
    <row r="836" spans="22:27" x14ac:dyDescent="0.25">
      <c r="V836" s="142" t="str">
        <f t="shared" si="78"/>
        <v/>
      </c>
      <c r="W836" s="142" t="str">
        <f t="shared" si="79"/>
        <v/>
      </c>
      <c r="X836" s="142" t="str">
        <f t="shared" si="80"/>
        <v/>
      </c>
      <c r="Y836" s="142" t="str">
        <f t="shared" si="81"/>
        <v/>
      </c>
      <c r="Z836" s="142" t="str">
        <f t="shared" si="77"/>
        <v/>
      </c>
      <c r="AA836" s="104" t="str">
        <f t="shared" si="76"/>
        <v/>
      </c>
    </row>
    <row r="837" spans="22:27" x14ac:dyDescent="0.25">
      <c r="V837" s="142" t="str">
        <f t="shared" si="78"/>
        <v/>
      </c>
      <c r="W837" s="142" t="str">
        <f t="shared" si="79"/>
        <v/>
      </c>
      <c r="X837" s="142" t="str">
        <f t="shared" si="80"/>
        <v/>
      </c>
      <c r="Y837" s="142" t="str">
        <f t="shared" si="81"/>
        <v/>
      </c>
      <c r="Z837" s="142" t="str">
        <f t="shared" si="77"/>
        <v/>
      </c>
      <c r="AA837" s="104" t="str">
        <f t="shared" si="76"/>
        <v/>
      </c>
    </row>
    <row r="838" spans="22:27" x14ac:dyDescent="0.25">
      <c r="V838" s="142" t="str">
        <f t="shared" si="78"/>
        <v/>
      </c>
      <c r="W838" s="142" t="str">
        <f t="shared" si="79"/>
        <v/>
      </c>
      <c r="X838" s="142" t="str">
        <f t="shared" si="80"/>
        <v/>
      </c>
      <c r="Y838" s="142" t="str">
        <f t="shared" si="81"/>
        <v/>
      </c>
      <c r="Z838" s="142" t="str">
        <f t="shared" si="77"/>
        <v/>
      </c>
      <c r="AA838" s="104" t="str">
        <f t="shared" si="76"/>
        <v/>
      </c>
    </row>
    <row r="839" spans="22:27" x14ac:dyDescent="0.25">
      <c r="V839" s="142" t="str">
        <f t="shared" si="78"/>
        <v/>
      </c>
      <c r="W839" s="142" t="str">
        <f t="shared" si="79"/>
        <v/>
      </c>
      <c r="X839" s="142" t="str">
        <f t="shared" si="80"/>
        <v/>
      </c>
      <c r="Y839" s="142" t="str">
        <f t="shared" si="81"/>
        <v/>
      </c>
      <c r="Z839" s="142" t="str">
        <f t="shared" si="77"/>
        <v/>
      </c>
      <c r="AA839" s="104" t="str">
        <f t="shared" si="76"/>
        <v/>
      </c>
    </row>
    <row r="840" spans="22:27" x14ac:dyDescent="0.25">
      <c r="V840" s="142" t="str">
        <f t="shared" si="78"/>
        <v/>
      </c>
      <c r="W840" s="142" t="str">
        <f t="shared" si="79"/>
        <v/>
      </c>
      <c r="X840" s="142" t="str">
        <f t="shared" si="80"/>
        <v/>
      </c>
      <c r="Y840" s="142" t="str">
        <f t="shared" si="81"/>
        <v/>
      </c>
      <c r="Z840" s="142" t="str">
        <f t="shared" si="77"/>
        <v/>
      </c>
      <c r="AA840" s="104" t="str">
        <f t="shared" ref="AA840:AA903" si="82">IF(B840&lt;&gt;"",IF(COUNT(V840:Y840)&lt;4,termo_cursando,IF(Z840&gt;=meta_aprov,termo_aprovado,IF(Z840&lt;meta_recup,termo_reprovado,IF(T840="",termo_recup,termo_reprovado)))),"")</f>
        <v/>
      </c>
    </row>
    <row r="841" spans="22:27" x14ac:dyDescent="0.25">
      <c r="V841" s="142" t="str">
        <f t="shared" si="78"/>
        <v/>
      </c>
      <c r="W841" s="142" t="str">
        <f t="shared" si="79"/>
        <v/>
      </c>
      <c r="X841" s="142" t="str">
        <f t="shared" si="80"/>
        <v/>
      </c>
      <c r="Y841" s="142" t="str">
        <f t="shared" si="81"/>
        <v/>
      </c>
      <c r="Z841" s="142" t="str">
        <f t="shared" ref="Z841:Z904" si="83">IF(AND(SUM(V841:Y841)&gt;0,B841&lt;&gt;""),IF(T841&lt;&gt;"",IF(recup="SUBST",IF($T841&gt;ROUND(IF(media_final="MÉDIA",AVERAGE(V841:Y841),SUM(V841:Y841)),1),$T841,ROUND(IF(media_final="MÉDIA",AVERAGE(V841:Y841),SUM(V841:Y841)),1)),$T841+ROUND(IF(media_final="MÉDIA",AVERAGE(V841:Y841),SUM(V841:Y841)),1)),ROUND(IF(media_final="MÉDIA",AVERAGE(V841:Y841),SUM(V841:Y841)),1)),"")</f>
        <v/>
      </c>
      <c r="AA841" s="104" t="str">
        <f t="shared" si="82"/>
        <v/>
      </c>
    </row>
    <row r="842" spans="22:27" x14ac:dyDescent="0.25">
      <c r="V842" s="142" t="str">
        <f t="shared" si="78"/>
        <v/>
      </c>
      <c r="W842" s="142" t="str">
        <f t="shared" si="79"/>
        <v/>
      </c>
      <c r="X842" s="142" t="str">
        <f t="shared" si="80"/>
        <v/>
      </c>
      <c r="Y842" s="142" t="str">
        <f t="shared" si="81"/>
        <v/>
      </c>
      <c r="Z842" s="142" t="str">
        <f t="shared" si="83"/>
        <v/>
      </c>
      <c r="AA842" s="104" t="str">
        <f t="shared" si="82"/>
        <v/>
      </c>
    </row>
    <row r="843" spans="22:27" x14ac:dyDescent="0.25">
      <c r="V843" s="142" t="str">
        <f t="shared" si="78"/>
        <v/>
      </c>
      <c r="W843" s="142" t="str">
        <f t="shared" si="79"/>
        <v/>
      </c>
      <c r="X843" s="142" t="str">
        <f t="shared" si="80"/>
        <v/>
      </c>
      <c r="Y843" s="142" t="str">
        <f t="shared" si="81"/>
        <v/>
      </c>
      <c r="Z843" s="142" t="str">
        <f t="shared" si="83"/>
        <v/>
      </c>
      <c r="AA843" s="104" t="str">
        <f t="shared" si="82"/>
        <v/>
      </c>
    </row>
    <row r="844" spans="22:27" x14ac:dyDescent="0.25">
      <c r="V844" s="142" t="str">
        <f t="shared" si="78"/>
        <v/>
      </c>
      <c r="W844" s="142" t="str">
        <f t="shared" si="79"/>
        <v/>
      </c>
      <c r="X844" s="142" t="str">
        <f t="shared" si="80"/>
        <v/>
      </c>
      <c r="Y844" s="142" t="str">
        <f t="shared" si="81"/>
        <v/>
      </c>
      <c r="Z844" s="142" t="str">
        <f t="shared" si="83"/>
        <v/>
      </c>
      <c r="AA844" s="104" t="str">
        <f t="shared" si="82"/>
        <v/>
      </c>
    </row>
    <row r="845" spans="22:27" x14ac:dyDescent="0.25">
      <c r="V845" s="142" t="str">
        <f t="shared" si="78"/>
        <v/>
      </c>
      <c r="W845" s="142" t="str">
        <f t="shared" si="79"/>
        <v/>
      </c>
      <c r="X845" s="142" t="str">
        <f t="shared" si="80"/>
        <v/>
      </c>
      <c r="Y845" s="142" t="str">
        <f t="shared" si="81"/>
        <v/>
      </c>
      <c r="Z845" s="142" t="str">
        <f t="shared" si="83"/>
        <v/>
      </c>
      <c r="AA845" s="104" t="str">
        <f t="shared" si="82"/>
        <v/>
      </c>
    </row>
    <row r="846" spans="22:27" x14ac:dyDescent="0.25">
      <c r="V846" s="142" t="str">
        <f t="shared" si="78"/>
        <v/>
      </c>
      <c r="W846" s="142" t="str">
        <f t="shared" si="79"/>
        <v/>
      </c>
      <c r="X846" s="142" t="str">
        <f t="shared" si="80"/>
        <v/>
      </c>
      <c r="Y846" s="142" t="str">
        <f t="shared" si="81"/>
        <v/>
      </c>
      <c r="Z846" s="142" t="str">
        <f t="shared" si="83"/>
        <v/>
      </c>
      <c r="AA846" s="104" t="str">
        <f t="shared" si="82"/>
        <v/>
      </c>
    </row>
    <row r="847" spans="22:27" x14ac:dyDescent="0.25">
      <c r="V847" s="142" t="str">
        <f t="shared" si="78"/>
        <v/>
      </c>
      <c r="W847" s="142" t="str">
        <f t="shared" si="79"/>
        <v/>
      </c>
      <c r="X847" s="142" t="str">
        <f t="shared" si="80"/>
        <v/>
      </c>
      <c r="Y847" s="142" t="str">
        <f t="shared" si="81"/>
        <v/>
      </c>
      <c r="Z847" s="142" t="str">
        <f t="shared" si="83"/>
        <v/>
      </c>
      <c r="AA847" s="104" t="str">
        <f t="shared" si="82"/>
        <v/>
      </c>
    </row>
    <row r="848" spans="22:27" x14ac:dyDescent="0.25">
      <c r="V848" s="142" t="str">
        <f t="shared" si="78"/>
        <v/>
      </c>
      <c r="W848" s="142" t="str">
        <f t="shared" si="79"/>
        <v/>
      </c>
      <c r="X848" s="142" t="str">
        <f t="shared" si="80"/>
        <v/>
      </c>
      <c r="Y848" s="142" t="str">
        <f t="shared" si="81"/>
        <v/>
      </c>
      <c r="Z848" s="142" t="str">
        <f t="shared" si="83"/>
        <v/>
      </c>
      <c r="AA848" s="104" t="str">
        <f t="shared" si="82"/>
        <v/>
      </c>
    </row>
    <row r="849" spans="22:27" x14ac:dyDescent="0.25">
      <c r="V849" s="142" t="str">
        <f t="shared" si="78"/>
        <v/>
      </c>
      <c r="W849" s="142" t="str">
        <f t="shared" si="79"/>
        <v/>
      </c>
      <c r="X849" s="142" t="str">
        <f t="shared" si="80"/>
        <v/>
      </c>
      <c r="Y849" s="142" t="str">
        <f t="shared" si="81"/>
        <v/>
      </c>
      <c r="Z849" s="142" t="str">
        <f t="shared" si="83"/>
        <v/>
      </c>
      <c r="AA849" s="104" t="str">
        <f t="shared" si="82"/>
        <v/>
      </c>
    </row>
    <row r="850" spans="22:27" x14ac:dyDescent="0.25">
      <c r="V850" s="142" t="str">
        <f t="shared" si="78"/>
        <v/>
      </c>
      <c r="W850" s="142" t="str">
        <f t="shared" si="79"/>
        <v/>
      </c>
      <c r="X850" s="142" t="str">
        <f t="shared" si="80"/>
        <v/>
      </c>
      <c r="Y850" s="142" t="str">
        <f t="shared" si="81"/>
        <v/>
      </c>
      <c r="Z850" s="142" t="str">
        <f t="shared" si="83"/>
        <v/>
      </c>
      <c r="AA850" s="104" t="str">
        <f t="shared" si="82"/>
        <v/>
      </c>
    </row>
    <row r="851" spans="22:27" x14ac:dyDescent="0.25">
      <c r="V851" s="142" t="str">
        <f t="shared" si="78"/>
        <v/>
      </c>
      <c r="W851" s="142" t="str">
        <f t="shared" si="79"/>
        <v/>
      </c>
      <c r="X851" s="142" t="str">
        <f t="shared" si="80"/>
        <v/>
      </c>
      <c r="Y851" s="142" t="str">
        <f t="shared" si="81"/>
        <v/>
      </c>
      <c r="Z851" s="142" t="str">
        <f t="shared" si="83"/>
        <v/>
      </c>
      <c r="AA851" s="104" t="str">
        <f t="shared" si="82"/>
        <v/>
      </c>
    </row>
    <row r="852" spans="22:27" x14ac:dyDescent="0.25">
      <c r="V852" s="142" t="str">
        <f t="shared" si="78"/>
        <v/>
      </c>
      <c r="W852" s="142" t="str">
        <f t="shared" si="79"/>
        <v/>
      </c>
      <c r="X852" s="142" t="str">
        <f t="shared" si="80"/>
        <v/>
      </c>
      <c r="Y852" s="142" t="str">
        <f t="shared" si="81"/>
        <v/>
      </c>
      <c r="Z852" s="142" t="str">
        <f t="shared" si="83"/>
        <v/>
      </c>
      <c r="AA852" s="104" t="str">
        <f t="shared" si="82"/>
        <v/>
      </c>
    </row>
    <row r="853" spans="22:27" x14ac:dyDescent="0.25">
      <c r="V853" s="142" t="str">
        <f t="shared" si="78"/>
        <v/>
      </c>
      <c r="W853" s="142" t="str">
        <f t="shared" si="79"/>
        <v/>
      </c>
      <c r="X853" s="142" t="str">
        <f t="shared" si="80"/>
        <v/>
      </c>
      <c r="Y853" s="142" t="str">
        <f t="shared" si="81"/>
        <v/>
      </c>
      <c r="Z853" s="142" t="str">
        <f t="shared" si="83"/>
        <v/>
      </c>
      <c r="AA853" s="104" t="str">
        <f t="shared" si="82"/>
        <v/>
      </c>
    </row>
    <row r="854" spans="22:27" x14ac:dyDescent="0.25">
      <c r="V854" s="142" t="str">
        <f t="shared" si="78"/>
        <v/>
      </c>
      <c r="W854" s="142" t="str">
        <f t="shared" si="79"/>
        <v/>
      </c>
      <c r="X854" s="142" t="str">
        <f t="shared" si="80"/>
        <v/>
      </c>
      <c r="Y854" s="142" t="str">
        <f t="shared" si="81"/>
        <v/>
      </c>
      <c r="Z854" s="142" t="str">
        <f t="shared" si="83"/>
        <v/>
      </c>
      <c r="AA854" s="104" t="str">
        <f t="shared" si="82"/>
        <v/>
      </c>
    </row>
    <row r="855" spans="22:27" x14ac:dyDescent="0.25">
      <c r="V855" s="142" t="str">
        <f t="shared" si="78"/>
        <v/>
      </c>
      <c r="W855" s="142" t="str">
        <f t="shared" si="79"/>
        <v/>
      </c>
      <c r="X855" s="142" t="str">
        <f t="shared" si="80"/>
        <v/>
      </c>
      <c r="Y855" s="142" t="str">
        <f t="shared" si="81"/>
        <v/>
      </c>
      <c r="Z855" s="142" t="str">
        <f t="shared" si="83"/>
        <v/>
      </c>
      <c r="AA855" s="104" t="str">
        <f t="shared" si="82"/>
        <v/>
      </c>
    </row>
    <row r="856" spans="22:27" x14ac:dyDescent="0.25">
      <c r="V856" s="142" t="str">
        <f t="shared" ref="V856:V919" si="84">IF(AND(SUM(D856:G856)&gt;0,B856&lt;&gt;""),ROUND(IF(media_bi="MÉDIA",AVERAGE(D856:G856),SUM(D856:G856)),1),"")</f>
        <v/>
      </c>
      <c r="W856" s="142" t="str">
        <f t="shared" ref="W856:W919" si="85">IF(AND(SUM(H856:K856)&gt;0,B856&lt;&gt;""),ROUND(IF(media_bi="MÉDIA",AVERAGE(H856:K856),SUM(H856:K856)),1),"")</f>
        <v/>
      </c>
      <c r="X856" s="142" t="str">
        <f t="shared" ref="X856:X919" si="86">IF(AND(SUM(L856:O856)&gt;0,B856&lt;&gt;""),ROUND(IF(media_bi="MÉDIA",AVERAGE(L856:O856),SUM(L856:O856)),1),"")</f>
        <v/>
      </c>
      <c r="Y856" s="142" t="str">
        <f t="shared" ref="Y856:Y919" si="87">IF(AND(SUM(P856:S856)&gt;0,B856&lt;&gt;""),ROUND(IF(media_bi="MÉDIA",AVERAGE(P856:S856),SUM(P856:S856)),1),"")</f>
        <v/>
      </c>
      <c r="Z856" s="142" t="str">
        <f t="shared" si="83"/>
        <v/>
      </c>
      <c r="AA856" s="104" t="str">
        <f t="shared" si="82"/>
        <v/>
      </c>
    </row>
    <row r="857" spans="22:27" x14ac:dyDescent="0.25">
      <c r="V857" s="142" t="str">
        <f t="shared" si="84"/>
        <v/>
      </c>
      <c r="W857" s="142" t="str">
        <f t="shared" si="85"/>
        <v/>
      </c>
      <c r="X857" s="142" t="str">
        <f t="shared" si="86"/>
        <v/>
      </c>
      <c r="Y857" s="142" t="str">
        <f t="shared" si="87"/>
        <v/>
      </c>
      <c r="Z857" s="142" t="str">
        <f t="shared" si="83"/>
        <v/>
      </c>
      <c r="AA857" s="104" t="str">
        <f t="shared" si="82"/>
        <v/>
      </c>
    </row>
    <row r="858" spans="22:27" x14ac:dyDescent="0.25">
      <c r="V858" s="142" t="str">
        <f t="shared" si="84"/>
        <v/>
      </c>
      <c r="W858" s="142" t="str">
        <f t="shared" si="85"/>
        <v/>
      </c>
      <c r="X858" s="142" t="str">
        <f t="shared" si="86"/>
        <v/>
      </c>
      <c r="Y858" s="142" t="str">
        <f t="shared" si="87"/>
        <v/>
      </c>
      <c r="Z858" s="142" t="str">
        <f t="shared" si="83"/>
        <v/>
      </c>
      <c r="AA858" s="104" t="str">
        <f t="shared" si="82"/>
        <v/>
      </c>
    </row>
    <row r="859" spans="22:27" x14ac:dyDescent="0.25">
      <c r="V859" s="142" t="str">
        <f t="shared" si="84"/>
        <v/>
      </c>
      <c r="W859" s="142" t="str">
        <f t="shared" si="85"/>
        <v/>
      </c>
      <c r="X859" s="142" t="str">
        <f t="shared" si="86"/>
        <v/>
      </c>
      <c r="Y859" s="142" t="str">
        <f t="shared" si="87"/>
        <v/>
      </c>
      <c r="Z859" s="142" t="str">
        <f t="shared" si="83"/>
        <v/>
      </c>
      <c r="AA859" s="104" t="str">
        <f t="shared" si="82"/>
        <v/>
      </c>
    </row>
    <row r="860" spans="22:27" x14ac:dyDescent="0.25">
      <c r="V860" s="142" t="str">
        <f t="shared" si="84"/>
        <v/>
      </c>
      <c r="W860" s="142" t="str">
        <f t="shared" si="85"/>
        <v/>
      </c>
      <c r="X860" s="142" t="str">
        <f t="shared" si="86"/>
        <v/>
      </c>
      <c r="Y860" s="142" t="str">
        <f t="shared" si="87"/>
        <v/>
      </c>
      <c r="Z860" s="142" t="str">
        <f t="shared" si="83"/>
        <v/>
      </c>
      <c r="AA860" s="104" t="str">
        <f t="shared" si="82"/>
        <v/>
      </c>
    </row>
    <row r="861" spans="22:27" x14ac:dyDescent="0.25">
      <c r="V861" s="142" t="str">
        <f t="shared" si="84"/>
        <v/>
      </c>
      <c r="W861" s="142" t="str">
        <f t="shared" si="85"/>
        <v/>
      </c>
      <c r="X861" s="142" t="str">
        <f t="shared" si="86"/>
        <v/>
      </c>
      <c r="Y861" s="142" t="str">
        <f t="shared" si="87"/>
        <v/>
      </c>
      <c r="Z861" s="142" t="str">
        <f t="shared" si="83"/>
        <v/>
      </c>
      <c r="AA861" s="104" t="str">
        <f t="shared" si="82"/>
        <v/>
      </c>
    </row>
    <row r="862" spans="22:27" x14ac:dyDescent="0.25">
      <c r="V862" s="142" t="str">
        <f t="shared" si="84"/>
        <v/>
      </c>
      <c r="W862" s="142" t="str">
        <f t="shared" si="85"/>
        <v/>
      </c>
      <c r="X862" s="142" t="str">
        <f t="shared" si="86"/>
        <v/>
      </c>
      <c r="Y862" s="142" t="str">
        <f t="shared" si="87"/>
        <v/>
      </c>
      <c r="Z862" s="142" t="str">
        <f t="shared" si="83"/>
        <v/>
      </c>
      <c r="AA862" s="104" t="str">
        <f t="shared" si="82"/>
        <v/>
      </c>
    </row>
    <row r="863" spans="22:27" x14ac:dyDescent="0.25">
      <c r="V863" s="142" t="str">
        <f t="shared" si="84"/>
        <v/>
      </c>
      <c r="W863" s="142" t="str">
        <f t="shared" si="85"/>
        <v/>
      </c>
      <c r="X863" s="142" t="str">
        <f t="shared" si="86"/>
        <v/>
      </c>
      <c r="Y863" s="142" t="str">
        <f t="shared" si="87"/>
        <v/>
      </c>
      <c r="Z863" s="142" t="str">
        <f t="shared" si="83"/>
        <v/>
      </c>
      <c r="AA863" s="104" t="str">
        <f t="shared" si="82"/>
        <v/>
      </c>
    </row>
    <row r="864" spans="22:27" x14ac:dyDescent="0.25">
      <c r="V864" s="142" t="str">
        <f t="shared" si="84"/>
        <v/>
      </c>
      <c r="W864" s="142" t="str">
        <f t="shared" si="85"/>
        <v/>
      </c>
      <c r="X864" s="142" t="str">
        <f t="shared" si="86"/>
        <v/>
      </c>
      <c r="Y864" s="142" t="str">
        <f t="shared" si="87"/>
        <v/>
      </c>
      <c r="Z864" s="142" t="str">
        <f t="shared" si="83"/>
        <v/>
      </c>
      <c r="AA864" s="104" t="str">
        <f t="shared" si="82"/>
        <v/>
      </c>
    </row>
    <row r="865" spans="22:27" x14ac:dyDescent="0.25">
      <c r="V865" s="142" t="str">
        <f t="shared" si="84"/>
        <v/>
      </c>
      <c r="W865" s="142" t="str">
        <f t="shared" si="85"/>
        <v/>
      </c>
      <c r="X865" s="142" t="str">
        <f t="shared" si="86"/>
        <v/>
      </c>
      <c r="Y865" s="142" t="str">
        <f t="shared" si="87"/>
        <v/>
      </c>
      <c r="Z865" s="142" t="str">
        <f t="shared" si="83"/>
        <v/>
      </c>
      <c r="AA865" s="104" t="str">
        <f t="shared" si="82"/>
        <v/>
      </c>
    </row>
    <row r="866" spans="22:27" x14ac:dyDescent="0.25">
      <c r="V866" s="142" t="str">
        <f t="shared" si="84"/>
        <v/>
      </c>
      <c r="W866" s="142" t="str">
        <f t="shared" si="85"/>
        <v/>
      </c>
      <c r="X866" s="142" t="str">
        <f t="shared" si="86"/>
        <v/>
      </c>
      <c r="Y866" s="142" t="str">
        <f t="shared" si="87"/>
        <v/>
      </c>
      <c r="Z866" s="142" t="str">
        <f t="shared" si="83"/>
        <v/>
      </c>
      <c r="AA866" s="104" t="str">
        <f t="shared" si="82"/>
        <v/>
      </c>
    </row>
    <row r="867" spans="22:27" x14ac:dyDescent="0.25">
      <c r="V867" s="142" t="str">
        <f t="shared" si="84"/>
        <v/>
      </c>
      <c r="W867" s="142" t="str">
        <f t="shared" si="85"/>
        <v/>
      </c>
      <c r="X867" s="142" t="str">
        <f t="shared" si="86"/>
        <v/>
      </c>
      <c r="Y867" s="142" t="str">
        <f t="shared" si="87"/>
        <v/>
      </c>
      <c r="Z867" s="142" t="str">
        <f t="shared" si="83"/>
        <v/>
      </c>
      <c r="AA867" s="104" t="str">
        <f t="shared" si="82"/>
        <v/>
      </c>
    </row>
    <row r="868" spans="22:27" x14ac:dyDescent="0.25">
      <c r="V868" s="142" t="str">
        <f t="shared" si="84"/>
        <v/>
      </c>
      <c r="W868" s="142" t="str">
        <f t="shared" si="85"/>
        <v/>
      </c>
      <c r="X868" s="142" t="str">
        <f t="shared" si="86"/>
        <v/>
      </c>
      <c r="Y868" s="142" t="str">
        <f t="shared" si="87"/>
        <v/>
      </c>
      <c r="Z868" s="142" t="str">
        <f t="shared" si="83"/>
        <v/>
      </c>
      <c r="AA868" s="104" t="str">
        <f t="shared" si="82"/>
        <v/>
      </c>
    </row>
    <row r="869" spans="22:27" x14ac:dyDescent="0.25">
      <c r="V869" s="142" t="str">
        <f t="shared" si="84"/>
        <v/>
      </c>
      <c r="W869" s="142" t="str">
        <f t="shared" si="85"/>
        <v/>
      </c>
      <c r="X869" s="142" t="str">
        <f t="shared" si="86"/>
        <v/>
      </c>
      <c r="Y869" s="142" t="str">
        <f t="shared" si="87"/>
        <v/>
      </c>
      <c r="Z869" s="142" t="str">
        <f t="shared" si="83"/>
        <v/>
      </c>
      <c r="AA869" s="104" t="str">
        <f t="shared" si="82"/>
        <v/>
      </c>
    </row>
    <row r="870" spans="22:27" x14ac:dyDescent="0.25">
      <c r="V870" s="142" t="str">
        <f t="shared" si="84"/>
        <v/>
      </c>
      <c r="W870" s="142" t="str">
        <f t="shared" si="85"/>
        <v/>
      </c>
      <c r="X870" s="142" t="str">
        <f t="shared" si="86"/>
        <v/>
      </c>
      <c r="Y870" s="142" t="str">
        <f t="shared" si="87"/>
        <v/>
      </c>
      <c r="Z870" s="142" t="str">
        <f t="shared" si="83"/>
        <v/>
      </c>
      <c r="AA870" s="104" t="str">
        <f t="shared" si="82"/>
        <v/>
      </c>
    </row>
    <row r="871" spans="22:27" x14ac:dyDescent="0.25">
      <c r="V871" s="142" t="str">
        <f t="shared" si="84"/>
        <v/>
      </c>
      <c r="W871" s="142" t="str">
        <f t="shared" si="85"/>
        <v/>
      </c>
      <c r="X871" s="142" t="str">
        <f t="shared" si="86"/>
        <v/>
      </c>
      <c r="Y871" s="142" t="str">
        <f t="shared" si="87"/>
        <v/>
      </c>
      <c r="Z871" s="142" t="str">
        <f t="shared" si="83"/>
        <v/>
      </c>
      <c r="AA871" s="104" t="str">
        <f t="shared" si="82"/>
        <v/>
      </c>
    </row>
    <row r="872" spans="22:27" x14ac:dyDescent="0.25">
      <c r="V872" s="142" t="str">
        <f t="shared" si="84"/>
        <v/>
      </c>
      <c r="W872" s="142" t="str">
        <f t="shared" si="85"/>
        <v/>
      </c>
      <c r="X872" s="142" t="str">
        <f t="shared" si="86"/>
        <v/>
      </c>
      <c r="Y872" s="142" t="str">
        <f t="shared" si="87"/>
        <v/>
      </c>
      <c r="Z872" s="142" t="str">
        <f t="shared" si="83"/>
        <v/>
      </c>
      <c r="AA872" s="104" t="str">
        <f t="shared" si="82"/>
        <v/>
      </c>
    </row>
    <row r="873" spans="22:27" x14ac:dyDescent="0.25">
      <c r="V873" s="142" t="str">
        <f t="shared" si="84"/>
        <v/>
      </c>
      <c r="W873" s="142" t="str">
        <f t="shared" si="85"/>
        <v/>
      </c>
      <c r="X873" s="142" t="str">
        <f t="shared" si="86"/>
        <v/>
      </c>
      <c r="Y873" s="142" t="str">
        <f t="shared" si="87"/>
        <v/>
      </c>
      <c r="Z873" s="142" t="str">
        <f t="shared" si="83"/>
        <v/>
      </c>
      <c r="AA873" s="104" t="str">
        <f t="shared" si="82"/>
        <v/>
      </c>
    </row>
    <row r="874" spans="22:27" x14ac:dyDescent="0.25">
      <c r="V874" s="142" t="str">
        <f t="shared" si="84"/>
        <v/>
      </c>
      <c r="W874" s="142" t="str">
        <f t="shared" si="85"/>
        <v/>
      </c>
      <c r="X874" s="142" t="str">
        <f t="shared" si="86"/>
        <v/>
      </c>
      <c r="Y874" s="142" t="str">
        <f t="shared" si="87"/>
        <v/>
      </c>
      <c r="Z874" s="142" t="str">
        <f t="shared" si="83"/>
        <v/>
      </c>
      <c r="AA874" s="104" t="str">
        <f t="shared" si="82"/>
        <v/>
      </c>
    </row>
    <row r="875" spans="22:27" x14ac:dyDescent="0.25">
      <c r="V875" s="142" t="str">
        <f t="shared" si="84"/>
        <v/>
      </c>
      <c r="W875" s="142" t="str">
        <f t="shared" si="85"/>
        <v/>
      </c>
      <c r="X875" s="142" t="str">
        <f t="shared" si="86"/>
        <v/>
      </c>
      <c r="Y875" s="142" t="str">
        <f t="shared" si="87"/>
        <v/>
      </c>
      <c r="Z875" s="142" t="str">
        <f t="shared" si="83"/>
        <v/>
      </c>
      <c r="AA875" s="104" t="str">
        <f t="shared" si="82"/>
        <v/>
      </c>
    </row>
    <row r="876" spans="22:27" x14ac:dyDescent="0.25">
      <c r="V876" s="142" t="str">
        <f t="shared" si="84"/>
        <v/>
      </c>
      <c r="W876" s="142" t="str">
        <f t="shared" si="85"/>
        <v/>
      </c>
      <c r="X876" s="142" t="str">
        <f t="shared" si="86"/>
        <v/>
      </c>
      <c r="Y876" s="142" t="str">
        <f t="shared" si="87"/>
        <v/>
      </c>
      <c r="Z876" s="142" t="str">
        <f t="shared" si="83"/>
        <v/>
      </c>
      <c r="AA876" s="104" t="str">
        <f t="shared" si="82"/>
        <v/>
      </c>
    </row>
    <row r="877" spans="22:27" x14ac:dyDescent="0.25">
      <c r="V877" s="142" t="str">
        <f t="shared" si="84"/>
        <v/>
      </c>
      <c r="W877" s="142" t="str">
        <f t="shared" si="85"/>
        <v/>
      </c>
      <c r="X877" s="142" t="str">
        <f t="shared" si="86"/>
        <v/>
      </c>
      <c r="Y877" s="142" t="str">
        <f t="shared" si="87"/>
        <v/>
      </c>
      <c r="Z877" s="142" t="str">
        <f t="shared" si="83"/>
        <v/>
      </c>
      <c r="AA877" s="104" t="str">
        <f t="shared" si="82"/>
        <v/>
      </c>
    </row>
    <row r="878" spans="22:27" x14ac:dyDescent="0.25">
      <c r="V878" s="142" t="str">
        <f t="shared" si="84"/>
        <v/>
      </c>
      <c r="W878" s="142" t="str">
        <f t="shared" si="85"/>
        <v/>
      </c>
      <c r="X878" s="142" t="str">
        <f t="shared" si="86"/>
        <v/>
      </c>
      <c r="Y878" s="142" t="str">
        <f t="shared" si="87"/>
        <v/>
      </c>
      <c r="Z878" s="142" t="str">
        <f t="shared" si="83"/>
        <v/>
      </c>
      <c r="AA878" s="104" t="str">
        <f t="shared" si="82"/>
        <v/>
      </c>
    </row>
    <row r="879" spans="22:27" x14ac:dyDescent="0.25">
      <c r="V879" s="142" t="str">
        <f t="shared" si="84"/>
        <v/>
      </c>
      <c r="W879" s="142" t="str">
        <f t="shared" si="85"/>
        <v/>
      </c>
      <c r="X879" s="142" t="str">
        <f t="shared" si="86"/>
        <v/>
      </c>
      <c r="Y879" s="142" t="str">
        <f t="shared" si="87"/>
        <v/>
      </c>
      <c r="Z879" s="142" t="str">
        <f t="shared" si="83"/>
        <v/>
      </c>
      <c r="AA879" s="104" t="str">
        <f t="shared" si="82"/>
        <v/>
      </c>
    </row>
    <row r="880" spans="22:27" x14ac:dyDescent="0.25">
      <c r="V880" s="142" t="str">
        <f t="shared" si="84"/>
        <v/>
      </c>
      <c r="W880" s="142" t="str">
        <f t="shared" si="85"/>
        <v/>
      </c>
      <c r="X880" s="142" t="str">
        <f t="shared" si="86"/>
        <v/>
      </c>
      <c r="Y880" s="142" t="str">
        <f t="shared" si="87"/>
        <v/>
      </c>
      <c r="Z880" s="142" t="str">
        <f t="shared" si="83"/>
        <v/>
      </c>
      <c r="AA880" s="104" t="str">
        <f t="shared" si="82"/>
        <v/>
      </c>
    </row>
    <row r="881" spans="22:27" x14ac:dyDescent="0.25">
      <c r="V881" s="142" t="str">
        <f t="shared" si="84"/>
        <v/>
      </c>
      <c r="W881" s="142" t="str">
        <f t="shared" si="85"/>
        <v/>
      </c>
      <c r="X881" s="142" t="str">
        <f t="shared" si="86"/>
        <v/>
      </c>
      <c r="Y881" s="142" t="str">
        <f t="shared" si="87"/>
        <v/>
      </c>
      <c r="Z881" s="142" t="str">
        <f t="shared" si="83"/>
        <v/>
      </c>
      <c r="AA881" s="104" t="str">
        <f t="shared" si="82"/>
        <v/>
      </c>
    </row>
    <row r="882" spans="22:27" x14ac:dyDescent="0.25">
      <c r="V882" s="142" t="str">
        <f t="shared" si="84"/>
        <v/>
      </c>
      <c r="W882" s="142" t="str">
        <f t="shared" si="85"/>
        <v/>
      </c>
      <c r="X882" s="142" t="str">
        <f t="shared" si="86"/>
        <v/>
      </c>
      <c r="Y882" s="142" t="str">
        <f t="shared" si="87"/>
        <v/>
      </c>
      <c r="Z882" s="142" t="str">
        <f t="shared" si="83"/>
        <v/>
      </c>
      <c r="AA882" s="104" t="str">
        <f t="shared" si="82"/>
        <v/>
      </c>
    </row>
    <row r="883" spans="22:27" x14ac:dyDescent="0.25">
      <c r="V883" s="142" t="str">
        <f t="shared" si="84"/>
        <v/>
      </c>
      <c r="W883" s="142" t="str">
        <f t="shared" si="85"/>
        <v/>
      </c>
      <c r="X883" s="142" t="str">
        <f t="shared" si="86"/>
        <v/>
      </c>
      <c r="Y883" s="142" t="str">
        <f t="shared" si="87"/>
        <v/>
      </c>
      <c r="Z883" s="142" t="str">
        <f t="shared" si="83"/>
        <v/>
      </c>
      <c r="AA883" s="104" t="str">
        <f t="shared" si="82"/>
        <v/>
      </c>
    </row>
    <row r="884" spans="22:27" x14ac:dyDescent="0.25">
      <c r="V884" s="142" t="str">
        <f t="shared" si="84"/>
        <v/>
      </c>
      <c r="W884" s="142" t="str">
        <f t="shared" si="85"/>
        <v/>
      </c>
      <c r="X884" s="142" t="str">
        <f t="shared" si="86"/>
        <v/>
      </c>
      <c r="Y884" s="142" t="str">
        <f t="shared" si="87"/>
        <v/>
      </c>
      <c r="Z884" s="142" t="str">
        <f t="shared" si="83"/>
        <v/>
      </c>
      <c r="AA884" s="104" t="str">
        <f t="shared" si="82"/>
        <v/>
      </c>
    </row>
    <row r="885" spans="22:27" x14ac:dyDescent="0.25">
      <c r="V885" s="142" t="str">
        <f t="shared" si="84"/>
        <v/>
      </c>
      <c r="W885" s="142" t="str">
        <f t="shared" si="85"/>
        <v/>
      </c>
      <c r="X885" s="142" t="str">
        <f t="shared" si="86"/>
        <v/>
      </c>
      <c r="Y885" s="142" t="str">
        <f t="shared" si="87"/>
        <v/>
      </c>
      <c r="Z885" s="142" t="str">
        <f t="shared" si="83"/>
        <v/>
      </c>
      <c r="AA885" s="104" t="str">
        <f t="shared" si="82"/>
        <v/>
      </c>
    </row>
    <row r="886" spans="22:27" x14ac:dyDescent="0.25">
      <c r="V886" s="142" t="str">
        <f t="shared" si="84"/>
        <v/>
      </c>
      <c r="W886" s="142" t="str">
        <f t="shared" si="85"/>
        <v/>
      </c>
      <c r="X886" s="142" t="str">
        <f t="shared" si="86"/>
        <v/>
      </c>
      <c r="Y886" s="142" t="str">
        <f t="shared" si="87"/>
        <v/>
      </c>
      <c r="Z886" s="142" t="str">
        <f t="shared" si="83"/>
        <v/>
      </c>
      <c r="AA886" s="104" t="str">
        <f t="shared" si="82"/>
        <v/>
      </c>
    </row>
    <row r="887" spans="22:27" x14ac:dyDescent="0.25">
      <c r="V887" s="142" t="str">
        <f t="shared" si="84"/>
        <v/>
      </c>
      <c r="W887" s="142" t="str">
        <f t="shared" si="85"/>
        <v/>
      </c>
      <c r="X887" s="142" t="str">
        <f t="shared" si="86"/>
        <v/>
      </c>
      <c r="Y887" s="142" t="str">
        <f t="shared" si="87"/>
        <v/>
      </c>
      <c r="Z887" s="142" t="str">
        <f t="shared" si="83"/>
        <v/>
      </c>
      <c r="AA887" s="104" t="str">
        <f t="shared" si="82"/>
        <v/>
      </c>
    </row>
    <row r="888" spans="22:27" x14ac:dyDescent="0.25">
      <c r="V888" s="142" t="str">
        <f t="shared" si="84"/>
        <v/>
      </c>
      <c r="W888" s="142" t="str">
        <f t="shared" si="85"/>
        <v/>
      </c>
      <c r="X888" s="142" t="str">
        <f t="shared" si="86"/>
        <v/>
      </c>
      <c r="Y888" s="142" t="str">
        <f t="shared" si="87"/>
        <v/>
      </c>
      <c r="Z888" s="142" t="str">
        <f t="shared" si="83"/>
        <v/>
      </c>
      <c r="AA888" s="104" t="str">
        <f t="shared" si="82"/>
        <v/>
      </c>
    </row>
    <row r="889" spans="22:27" x14ac:dyDescent="0.25">
      <c r="V889" s="142" t="str">
        <f t="shared" si="84"/>
        <v/>
      </c>
      <c r="W889" s="142" t="str">
        <f t="shared" si="85"/>
        <v/>
      </c>
      <c r="X889" s="142" t="str">
        <f t="shared" si="86"/>
        <v/>
      </c>
      <c r="Y889" s="142" t="str">
        <f t="shared" si="87"/>
        <v/>
      </c>
      <c r="Z889" s="142" t="str">
        <f t="shared" si="83"/>
        <v/>
      </c>
      <c r="AA889" s="104" t="str">
        <f t="shared" si="82"/>
        <v/>
      </c>
    </row>
    <row r="890" spans="22:27" x14ac:dyDescent="0.25">
      <c r="V890" s="142" t="str">
        <f t="shared" si="84"/>
        <v/>
      </c>
      <c r="W890" s="142" t="str">
        <f t="shared" si="85"/>
        <v/>
      </c>
      <c r="X890" s="142" t="str">
        <f t="shared" si="86"/>
        <v/>
      </c>
      <c r="Y890" s="142" t="str">
        <f t="shared" si="87"/>
        <v/>
      </c>
      <c r="Z890" s="142" t="str">
        <f t="shared" si="83"/>
        <v/>
      </c>
      <c r="AA890" s="104" t="str">
        <f t="shared" si="82"/>
        <v/>
      </c>
    </row>
    <row r="891" spans="22:27" x14ac:dyDescent="0.25">
      <c r="V891" s="142" t="str">
        <f t="shared" si="84"/>
        <v/>
      </c>
      <c r="W891" s="142" t="str">
        <f t="shared" si="85"/>
        <v/>
      </c>
      <c r="X891" s="142" t="str">
        <f t="shared" si="86"/>
        <v/>
      </c>
      <c r="Y891" s="142" t="str">
        <f t="shared" si="87"/>
        <v/>
      </c>
      <c r="Z891" s="142" t="str">
        <f t="shared" si="83"/>
        <v/>
      </c>
      <c r="AA891" s="104" t="str">
        <f t="shared" si="82"/>
        <v/>
      </c>
    </row>
    <row r="892" spans="22:27" x14ac:dyDescent="0.25">
      <c r="V892" s="142" t="str">
        <f t="shared" si="84"/>
        <v/>
      </c>
      <c r="W892" s="142" t="str">
        <f t="shared" si="85"/>
        <v/>
      </c>
      <c r="X892" s="142" t="str">
        <f t="shared" si="86"/>
        <v/>
      </c>
      <c r="Y892" s="142" t="str">
        <f t="shared" si="87"/>
        <v/>
      </c>
      <c r="Z892" s="142" t="str">
        <f t="shared" si="83"/>
        <v/>
      </c>
      <c r="AA892" s="104" t="str">
        <f t="shared" si="82"/>
        <v/>
      </c>
    </row>
    <row r="893" spans="22:27" x14ac:dyDescent="0.25">
      <c r="V893" s="142" t="str">
        <f t="shared" si="84"/>
        <v/>
      </c>
      <c r="W893" s="142" t="str">
        <f t="shared" si="85"/>
        <v/>
      </c>
      <c r="X893" s="142" t="str">
        <f t="shared" si="86"/>
        <v/>
      </c>
      <c r="Y893" s="142" t="str">
        <f t="shared" si="87"/>
        <v/>
      </c>
      <c r="Z893" s="142" t="str">
        <f t="shared" si="83"/>
        <v/>
      </c>
      <c r="AA893" s="104" t="str">
        <f t="shared" si="82"/>
        <v/>
      </c>
    </row>
    <row r="894" spans="22:27" x14ac:dyDescent="0.25">
      <c r="V894" s="142" t="str">
        <f t="shared" si="84"/>
        <v/>
      </c>
      <c r="W894" s="142" t="str">
        <f t="shared" si="85"/>
        <v/>
      </c>
      <c r="X894" s="142" t="str">
        <f t="shared" si="86"/>
        <v/>
      </c>
      <c r="Y894" s="142" t="str">
        <f t="shared" si="87"/>
        <v/>
      </c>
      <c r="Z894" s="142" t="str">
        <f t="shared" si="83"/>
        <v/>
      </c>
      <c r="AA894" s="104" t="str">
        <f t="shared" si="82"/>
        <v/>
      </c>
    </row>
    <row r="895" spans="22:27" x14ac:dyDescent="0.25">
      <c r="V895" s="142" t="str">
        <f t="shared" si="84"/>
        <v/>
      </c>
      <c r="W895" s="142" t="str">
        <f t="shared" si="85"/>
        <v/>
      </c>
      <c r="X895" s="142" t="str">
        <f t="shared" si="86"/>
        <v/>
      </c>
      <c r="Y895" s="142" t="str">
        <f t="shared" si="87"/>
        <v/>
      </c>
      <c r="Z895" s="142" t="str">
        <f t="shared" si="83"/>
        <v/>
      </c>
      <c r="AA895" s="104" t="str">
        <f t="shared" si="82"/>
        <v/>
      </c>
    </row>
    <row r="896" spans="22:27" x14ac:dyDescent="0.25">
      <c r="V896" s="142" t="str">
        <f t="shared" si="84"/>
        <v/>
      </c>
      <c r="W896" s="142" t="str">
        <f t="shared" si="85"/>
        <v/>
      </c>
      <c r="X896" s="142" t="str">
        <f t="shared" si="86"/>
        <v/>
      </c>
      <c r="Y896" s="142" t="str">
        <f t="shared" si="87"/>
        <v/>
      </c>
      <c r="Z896" s="142" t="str">
        <f t="shared" si="83"/>
        <v/>
      </c>
      <c r="AA896" s="104" t="str">
        <f t="shared" si="82"/>
        <v/>
      </c>
    </row>
    <row r="897" spans="22:27" x14ac:dyDescent="0.25">
      <c r="V897" s="142" t="str">
        <f t="shared" si="84"/>
        <v/>
      </c>
      <c r="W897" s="142" t="str">
        <f t="shared" si="85"/>
        <v/>
      </c>
      <c r="X897" s="142" t="str">
        <f t="shared" si="86"/>
        <v/>
      </c>
      <c r="Y897" s="142" t="str">
        <f t="shared" si="87"/>
        <v/>
      </c>
      <c r="Z897" s="142" t="str">
        <f t="shared" si="83"/>
        <v/>
      </c>
      <c r="AA897" s="104" t="str">
        <f t="shared" si="82"/>
        <v/>
      </c>
    </row>
    <row r="898" spans="22:27" x14ac:dyDescent="0.25">
      <c r="V898" s="142" t="str">
        <f t="shared" si="84"/>
        <v/>
      </c>
      <c r="W898" s="142" t="str">
        <f t="shared" si="85"/>
        <v/>
      </c>
      <c r="X898" s="142" t="str">
        <f t="shared" si="86"/>
        <v/>
      </c>
      <c r="Y898" s="142" t="str">
        <f t="shared" si="87"/>
        <v/>
      </c>
      <c r="Z898" s="142" t="str">
        <f t="shared" si="83"/>
        <v/>
      </c>
      <c r="AA898" s="104" t="str">
        <f t="shared" si="82"/>
        <v/>
      </c>
    </row>
    <row r="899" spans="22:27" x14ac:dyDescent="0.25">
      <c r="V899" s="142" t="str">
        <f t="shared" si="84"/>
        <v/>
      </c>
      <c r="W899" s="142" t="str">
        <f t="shared" si="85"/>
        <v/>
      </c>
      <c r="X899" s="142" t="str">
        <f t="shared" si="86"/>
        <v/>
      </c>
      <c r="Y899" s="142" t="str">
        <f t="shared" si="87"/>
        <v/>
      </c>
      <c r="Z899" s="142" t="str">
        <f t="shared" si="83"/>
        <v/>
      </c>
      <c r="AA899" s="104" t="str">
        <f t="shared" si="82"/>
        <v/>
      </c>
    </row>
    <row r="900" spans="22:27" x14ac:dyDescent="0.25">
      <c r="V900" s="142" t="str">
        <f t="shared" si="84"/>
        <v/>
      </c>
      <c r="W900" s="142" t="str">
        <f t="shared" si="85"/>
        <v/>
      </c>
      <c r="X900" s="142" t="str">
        <f t="shared" si="86"/>
        <v/>
      </c>
      <c r="Y900" s="142" t="str">
        <f t="shared" si="87"/>
        <v/>
      </c>
      <c r="Z900" s="142" t="str">
        <f t="shared" si="83"/>
        <v/>
      </c>
      <c r="AA900" s="104" t="str">
        <f t="shared" si="82"/>
        <v/>
      </c>
    </row>
    <row r="901" spans="22:27" x14ac:dyDescent="0.25">
      <c r="V901" s="142" t="str">
        <f t="shared" si="84"/>
        <v/>
      </c>
      <c r="W901" s="142" t="str">
        <f t="shared" si="85"/>
        <v/>
      </c>
      <c r="X901" s="142" t="str">
        <f t="shared" si="86"/>
        <v/>
      </c>
      <c r="Y901" s="142" t="str">
        <f t="shared" si="87"/>
        <v/>
      </c>
      <c r="Z901" s="142" t="str">
        <f t="shared" si="83"/>
        <v/>
      </c>
      <c r="AA901" s="104" t="str">
        <f t="shared" si="82"/>
        <v/>
      </c>
    </row>
    <row r="902" spans="22:27" x14ac:dyDescent="0.25">
      <c r="V902" s="142" t="str">
        <f t="shared" si="84"/>
        <v/>
      </c>
      <c r="W902" s="142" t="str">
        <f t="shared" si="85"/>
        <v/>
      </c>
      <c r="X902" s="142" t="str">
        <f t="shared" si="86"/>
        <v/>
      </c>
      <c r="Y902" s="142" t="str">
        <f t="shared" si="87"/>
        <v/>
      </c>
      <c r="Z902" s="142" t="str">
        <f t="shared" si="83"/>
        <v/>
      </c>
      <c r="AA902" s="104" t="str">
        <f t="shared" si="82"/>
        <v/>
      </c>
    </row>
    <row r="903" spans="22:27" x14ac:dyDescent="0.25">
      <c r="V903" s="142" t="str">
        <f t="shared" si="84"/>
        <v/>
      </c>
      <c r="W903" s="142" t="str">
        <f t="shared" si="85"/>
        <v/>
      </c>
      <c r="X903" s="142" t="str">
        <f t="shared" si="86"/>
        <v/>
      </c>
      <c r="Y903" s="142" t="str">
        <f t="shared" si="87"/>
        <v/>
      </c>
      <c r="Z903" s="142" t="str">
        <f t="shared" si="83"/>
        <v/>
      </c>
      <c r="AA903" s="104" t="str">
        <f t="shared" si="82"/>
        <v/>
      </c>
    </row>
    <row r="904" spans="22:27" x14ac:dyDescent="0.25">
      <c r="V904" s="142" t="str">
        <f t="shared" si="84"/>
        <v/>
      </c>
      <c r="W904" s="142" t="str">
        <f t="shared" si="85"/>
        <v/>
      </c>
      <c r="X904" s="142" t="str">
        <f t="shared" si="86"/>
        <v/>
      </c>
      <c r="Y904" s="142" t="str">
        <f t="shared" si="87"/>
        <v/>
      </c>
      <c r="Z904" s="142" t="str">
        <f t="shared" si="83"/>
        <v/>
      </c>
      <c r="AA904" s="104" t="str">
        <f t="shared" ref="AA904:AA967" si="88">IF(B904&lt;&gt;"",IF(COUNT(V904:Y904)&lt;4,termo_cursando,IF(Z904&gt;=meta_aprov,termo_aprovado,IF(Z904&lt;meta_recup,termo_reprovado,IF(T904="",termo_recup,termo_reprovado)))),"")</f>
        <v/>
      </c>
    </row>
    <row r="905" spans="22:27" x14ac:dyDescent="0.25">
      <c r="V905" s="142" t="str">
        <f t="shared" si="84"/>
        <v/>
      </c>
      <c r="W905" s="142" t="str">
        <f t="shared" si="85"/>
        <v/>
      </c>
      <c r="X905" s="142" t="str">
        <f t="shared" si="86"/>
        <v/>
      </c>
      <c r="Y905" s="142" t="str">
        <f t="shared" si="87"/>
        <v/>
      </c>
      <c r="Z905" s="142" t="str">
        <f t="shared" ref="Z905:Z968" si="89">IF(AND(SUM(V905:Y905)&gt;0,B905&lt;&gt;""),IF(T905&lt;&gt;"",IF(recup="SUBST",IF($T905&gt;ROUND(IF(media_final="MÉDIA",AVERAGE(V905:Y905),SUM(V905:Y905)),1),$T905,ROUND(IF(media_final="MÉDIA",AVERAGE(V905:Y905),SUM(V905:Y905)),1)),$T905+ROUND(IF(media_final="MÉDIA",AVERAGE(V905:Y905),SUM(V905:Y905)),1)),ROUND(IF(media_final="MÉDIA",AVERAGE(V905:Y905),SUM(V905:Y905)),1)),"")</f>
        <v/>
      </c>
      <c r="AA905" s="104" t="str">
        <f t="shared" si="88"/>
        <v/>
      </c>
    </row>
    <row r="906" spans="22:27" x14ac:dyDescent="0.25">
      <c r="V906" s="142" t="str">
        <f t="shared" si="84"/>
        <v/>
      </c>
      <c r="W906" s="142" t="str">
        <f t="shared" si="85"/>
        <v/>
      </c>
      <c r="X906" s="142" t="str">
        <f t="shared" si="86"/>
        <v/>
      </c>
      <c r="Y906" s="142" t="str">
        <f t="shared" si="87"/>
        <v/>
      </c>
      <c r="Z906" s="142" t="str">
        <f t="shared" si="89"/>
        <v/>
      </c>
      <c r="AA906" s="104" t="str">
        <f t="shared" si="88"/>
        <v/>
      </c>
    </row>
    <row r="907" spans="22:27" x14ac:dyDescent="0.25">
      <c r="V907" s="142" t="str">
        <f t="shared" si="84"/>
        <v/>
      </c>
      <c r="W907" s="142" t="str">
        <f t="shared" si="85"/>
        <v/>
      </c>
      <c r="X907" s="142" t="str">
        <f t="shared" si="86"/>
        <v/>
      </c>
      <c r="Y907" s="142" t="str">
        <f t="shared" si="87"/>
        <v/>
      </c>
      <c r="Z907" s="142" t="str">
        <f t="shared" si="89"/>
        <v/>
      </c>
      <c r="AA907" s="104" t="str">
        <f t="shared" si="88"/>
        <v/>
      </c>
    </row>
    <row r="908" spans="22:27" x14ac:dyDescent="0.25">
      <c r="V908" s="142" t="str">
        <f t="shared" si="84"/>
        <v/>
      </c>
      <c r="W908" s="142" t="str">
        <f t="shared" si="85"/>
        <v/>
      </c>
      <c r="X908" s="142" t="str">
        <f t="shared" si="86"/>
        <v/>
      </c>
      <c r="Y908" s="142" t="str">
        <f t="shared" si="87"/>
        <v/>
      </c>
      <c r="Z908" s="142" t="str">
        <f t="shared" si="89"/>
        <v/>
      </c>
      <c r="AA908" s="104" t="str">
        <f t="shared" si="88"/>
        <v/>
      </c>
    </row>
    <row r="909" spans="22:27" x14ac:dyDescent="0.25">
      <c r="V909" s="142" t="str">
        <f t="shared" si="84"/>
        <v/>
      </c>
      <c r="W909" s="142" t="str">
        <f t="shared" si="85"/>
        <v/>
      </c>
      <c r="X909" s="142" t="str">
        <f t="shared" si="86"/>
        <v/>
      </c>
      <c r="Y909" s="142" t="str">
        <f t="shared" si="87"/>
        <v/>
      </c>
      <c r="Z909" s="142" t="str">
        <f t="shared" si="89"/>
        <v/>
      </c>
      <c r="AA909" s="104" t="str">
        <f t="shared" si="88"/>
        <v/>
      </c>
    </row>
    <row r="910" spans="22:27" x14ac:dyDescent="0.25">
      <c r="V910" s="142" t="str">
        <f t="shared" si="84"/>
        <v/>
      </c>
      <c r="W910" s="142" t="str">
        <f t="shared" si="85"/>
        <v/>
      </c>
      <c r="X910" s="142" t="str">
        <f t="shared" si="86"/>
        <v/>
      </c>
      <c r="Y910" s="142" t="str">
        <f t="shared" si="87"/>
        <v/>
      </c>
      <c r="Z910" s="142" t="str">
        <f t="shared" si="89"/>
        <v/>
      </c>
      <c r="AA910" s="104" t="str">
        <f t="shared" si="88"/>
        <v/>
      </c>
    </row>
    <row r="911" spans="22:27" x14ac:dyDescent="0.25">
      <c r="V911" s="142" t="str">
        <f t="shared" si="84"/>
        <v/>
      </c>
      <c r="W911" s="142" t="str">
        <f t="shared" si="85"/>
        <v/>
      </c>
      <c r="X911" s="142" t="str">
        <f t="shared" si="86"/>
        <v/>
      </c>
      <c r="Y911" s="142" t="str">
        <f t="shared" si="87"/>
        <v/>
      </c>
      <c r="Z911" s="142" t="str">
        <f t="shared" si="89"/>
        <v/>
      </c>
      <c r="AA911" s="104" t="str">
        <f t="shared" si="88"/>
        <v/>
      </c>
    </row>
    <row r="912" spans="22:27" x14ac:dyDescent="0.25">
      <c r="V912" s="142" t="str">
        <f t="shared" si="84"/>
        <v/>
      </c>
      <c r="W912" s="142" t="str">
        <f t="shared" si="85"/>
        <v/>
      </c>
      <c r="X912" s="142" t="str">
        <f t="shared" si="86"/>
        <v/>
      </c>
      <c r="Y912" s="142" t="str">
        <f t="shared" si="87"/>
        <v/>
      </c>
      <c r="Z912" s="142" t="str">
        <f t="shared" si="89"/>
        <v/>
      </c>
      <c r="AA912" s="104" t="str">
        <f t="shared" si="88"/>
        <v/>
      </c>
    </row>
    <row r="913" spans="22:27" x14ac:dyDescent="0.25">
      <c r="V913" s="142" t="str">
        <f t="shared" si="84"/>
        <v/>
      </c>
      <c r="W913" s="142" t="str">
        <f t="shared" si="85"/>
        <v/>
      </c>
      <c r="X913" s="142" t="str">
        <f t="shared" si="86"/>
        <v/>
      </c>
      <c r="Y913" s="142" t="str">
        <f t="shared" si="87"/>
        <v/>
      </c>
      <c r="Z913" s="142" t="str">
        <f t="shared" si="89"/>
        <v/>
      </c>
      <c r="AA913" s="104" t="str">
        <f t="shared" si="88"/>
        <v/>
      </c>
    </row>
    <row r="914" spans="22:27" x14ac:dyDescent="0.25">
      <c r="V914" s="142" t="str">
        <f t="shared" si="84"/>
        <v/>
      </c>
      <c r="W914" s="142" t="str">
        <f t="shared" si="85"/>
        <v/>
      </c>
      <c r="X914" s="142" t="str">
        <f t="shared" si="86"/>
        <v/>
      </c>
      <c r="Y914" s="142" t="str">
        <f t="shared" si="87"/>
        <v/>
      </c>
      <c r="Z914" s="142" t="str">
        <f t="shared" si="89"/>
        <v/>
      </c>
      <c r="AA914" s="104" t="str">
        <f t="shared" si="88"/>
        <v/>
      </c>
    </row>
    <row r="915" spans="22:27" x14ac:dyDescent="0.25">
      <c r="V915" s="142" t="str">
        <f t="shared" si="84"/>
        <v/>
      </c>
      <c r="W915" s="142" t="str">
        <f t="shared" si="85"/>
        <v/>
      </c>
      <c r="X915" s="142" t="str">
        <f t="shared" si="86"/>
        <v/>
      </c>
      <c r="Y915" s="142" t="str">
        <f t="shared" si="87"/>
        <v/>
      </c>
      <c r="Z915" s="142" t="str">
        <f t="shared" si="89"/>
        <v/>
      </c>
      <c r="AA915" s="104" t="str">
        <f t="shared" si="88"/>
        <v/>
      </c>
    </row>
    <row r="916" spans="22:27" x14ac:dyDescent="0.25">
      <c r="V916" s="142" t="str">
        <f t="shared" si="84"/>
        <v/>
      </c>
      <c r="W916" s="142" t="str">
        <f t="shared" si="85"/>
        <v/>
      </c>
      <c r="X916" s="142" t="str">
        <f t="shared" si="86"/>
        <v/>
      </c>
      <c r="Y916" s="142" t="str">
        <f t="shared" si="87"/>
        <v/>
      </c>
      <c r="Z916" s="142" t="str">
        <f t="shared" si="89"/>
        <v/>
      </c>
      <c r="AA916" s="104" t="str">
        <f t="shared" si="88"/>
        <v/>
      </c>
    </row>
    <row r="917" spans="22:27" x14ac:dyDescent="0.25">
      <c r="V917" s="142" t="str">
        <f t="shared" si="84"/>
        <v/>
      </c>
      <c r="W917" s="142" t="str">
        <f t="shared" si="85"/>
        <v/>
      </c>
      <c r="X917" s="142" t="str">
        <f t="shared" si="86"/>
        <v/>
      </c>
      <c r="Y917" s="142" t="str">
        <f t="shared" si="87"/>
        <v/>
      </c>
      <c r="Z917" s="142" t="str">
        <f t="shared" si="89"/>
        <v/>
      </c>
      <c r="AA917" s="104" t="str">
        <f t="shared" si="88"/>
        <v/>
      </c>
    </row>
    <row r="918" spans="22:27" x14ac:dyDescent="0.25">
      <c r="V918" s="142" t="str">
        <f t="shared" si="84"/>
        <v/>
      </c>
      <c r="W918" s="142" t="str">
        <f t="shared" si="85"/>
        <v/>
      </c>
      <c r="X918" s="142" t="str">
        <f t="shared" si="86"/>
        <v/>
      </c>
      <c r="Y918" s="142" t="str">
        <f t="shared" si="87"/>
        <v/>
      </c>
      <c r="Z918" s="142" t="str">
        <f t="shared" si="89"/>
        <v/>
      </c>
      <c r="AA918" s="104" t="str">
        <f t="shared" si="88"/>
        <v/>
      </c>
    </row>
    <row r="919" spans="22:27" x14ac:dyDescent="0.25">
      <c r="V919" s="142" t="str">
        <f t="shared" si="84"/>
        <v/>
      </c>
      <c r="W919" s="142" t="str">
        <f t="shared" si="85"/>
        <v/>
      </c>
      <c r="X919" s="142" t="str">
        <f t="shared" si="86"/>
        <v/>
      </c>
      <c r="Y919" s="142" t="str">
        <f t="shared" si="87"/>
        <v/>
      </c>
      <c r="Z919" s="142" t="str">
        <f t="shared" si="89"/>
        <v/>
      </c>
      <c r="AA919" s="104" t="str">
        <f t="shared" si="88"/>
        <v/>
      </c>
    </row>
    <row r="920" spans="22:27" x14ac:dyDescent="0.25">
      <c r="V920" s="142" t="str">
        <f t="shared" ref="V920:V983" si="90">IF(AND(SUM(D920:G920)&gt;0,B920&lt;&gt;""),ROUND(IF(media_bi="MÉDIA",AVERAGE(D920:G920),SUM(D920:G920)),1),"")</f>
        <v/>
      </c>
      <c r="W920" s="142" t="str">
        <f t="shared" ref="W920:W983" si="91">IF(AND(SUM(H920:K920)&gt;0,B920&lt;&gt;""),ROUND(IF(media_bi="MÉDIA",AVERAGE(H920:K920),SUM(H920:K920)),1),"")</f>
        <v/>
      </c>
      <c r="X920" s="142" t="str">
        <f t="shared" ref="X920:X983" si="92">IF(AND(SUM(L920:O920)&gt;0,B920&lt;&gt;""),ROUND(IF(media_bi="MÉDIA",AVERAGE(L920:O920),SUM(L920:O920)),1),"")</f>
        <v/>
      </c>
      <c r="Y920" s="142" t="str">
        <f t="shared" ref="Y920:Y983" si="93">IF(AND(SUM(P920:S920)&gt;0,B920&lt;&gt;""),ROUND(IF(media_bi="MÉDIA",AVERAGE(P920:S920),SUM(P920:S920)),1),"")</f>
        <v/>
      </c>
      <c r="Z920" s="142" t="str">
        <f t="shared" si="89"/>
        <v/>
      </c>
      <c r="AA920" s="104" t="str">
        <f t="shared" si="88"/>
        <v/>
      </c>
    </row>
    <row r="921" spans="22:27" x14ac:dyDescent="0.25">
      <c r="V921" s="142" t="str">
        <f t="shared" si="90"/>
        <v/>
      </c>
      <c r="W921" s="142" t="str">
        <f t="shared" si="91"/>
        <v/>
      </c>
      <c r="X921" s="142" t="str">
        <f t="shared" si="92"/>
        <v/>
      </c>
      <c r="Y921" s="142" t="str">
        <f t="shared" si="93"/>
        <v/>
      </c>
      <c r="Z921" s="142" t="str">
        <f t="shared" si="89"/>
        <v/>
      </c>
      <c r="AA921" s="104" t="str">
        <f t="shared" si="88"/>
        <v/>
      </c>
    </row>
    <row r="922" spans="22:27" x14ac:dyDescent="0.25">
      <c r="V922" s="142" t="str">
        <f t="shared" si="90"/>
        <v/>
      </c>
      <c r="W922" s="142" t="str">
        <f t="shared" si="91"/>
        <v/>
      </c>
      <c r="X922" s="142" t="str">
        <f t="shared" si="92"/>
        <v/>
      </c>
      <c r="Y922" s="142" t="str">
        <f t="shared" si="93"/>
        <v/>
      </c>
      <c r="Z922" s="142" t="str">
        <f t="shared" si="89"/>
        <v/>
      </c>
      <c r="AA922" s="104" t="str">
        <f t="shared" si="88"/>
        <v/>
      </c>
    </row>
    <row r="923" spans="22:27" x14ac:dyDescent="0.25">
      <c r="V923" s="142" t="str">
        <f t="shared" si="90"/>
        <v/>
      </c>
      <c r="W923" s="142" t="str">
        <f t="shared" si="91"/>
        <v/>
      </c>
      <c r="X923" s="142" t="str">
        <f t="shared" si="92"/>
        <v/>
      </c>
      <c r="Y923" s="142" t="str">
        <f t="shared" si="93"/>
        <v/>
      </c>
      <c r="Z923" s="142" t="str">
        <f t="shared" si="89"/>
        <v/>
      </c>
      <c r="AA923" s="104" t="str">
        <f t="shared" si="88"/>
        <v/>
      </c>
    </row>
    <row r="924" spans="22:27" x14ac:dyDescent="0.25">
      <c r="V924" s="142" t="str">
        <f t="shared" si="90"/>
        <v/>
      </c>
      <c r="W924" s="142" t="str">
        <f t="shared" si="91"/>
        <v/>
      </c>
      <c r="X924" s="142" t="str">
        <f t="shared" si="92"/>
        <v/>
      </c>
      <c r="Y924" s="142" t="str">
        <f t="shared" si="93"/>
        <v/>
      </c>
      <c r="Z924" s="142" t="str">
        <f t="shared" si="89"/>
        <v/>
      </c>
      <c r="AA924" s="104" t="str">
        <f t="shared" si="88"/>
        <v/>
      </c>
    </row>
    <row r="925" spans="22:27" x14ac:dyDescent="0.25">
      <c r="V925" s="142" t="str">
        <f t="shared" si="90"/>
        <v/>
      </c>
      <c r="W925" s="142" t="str">
        <f t="shared" si="91"/>
        <v/>
      </c>
      <c r="X925" s="142" t="str">
        <f t="shared" si="92"/>
        <v/>
      </c>
      <c r="Y925" s="142" t="str">
        <f t="shared" si="93"/>
        <v/>
      </c>
      <c r="Z925" s="142" t="str">
        <f t="shared" si="89"/>
        <v/>
      </c>
      <c r="AA925" s="104" t="str">
        <f t="shared" si="88"/>
        <v/>
      </c>
    </row>
    <row r="926" spans="22:27" x14ac:dyDescent="0.25">
      <c r="V926" s="142" t="str">
        <f t="shared" si="90"/>
        <v/>
      </c>
      <c r="W926" s="142" t="str">
        <f t="shared" si="91"/>
        <v/>
      </c>
      <c r="X926" s="142" t="str">
        <f t="shared" si="92"/>
        <v/>
      </c>
      <c r="Y926" s="142" t="str">
        <f t="shared" si="93"/>
        <v/>
      </c>
      <c r="Z926" s="142" t="str">
        <f t="shared" si="89"/>
        <v/>
      </c>
      <c r="AA926" s="104" t="str">
        <f t="shared" si="88"/>
        <v/>
      </c>
    </row>
    <row r="927" spans="22:27" x14ac:dyDescent="0.25">
      <c r="V927" s="142" t="str">
        <f t="shared" si="90"/>
        <v/>
      </c>
      <c r="W927" s="142" t="str">
        <f t="shared" si="91"/>
        <v/>
      </c>
      <c r="X927" s="142" t="str">
        <f t="shared" si="92"/>
        <v/>
      </c>
      <c r="Y927" s="142" t="str">
        <f t="shared" si="93"/>
        <v/>
      </c>
      <c r="Z927" s="142" t="str">
        <f t="shared" si="89"/>
        <v/>
      </c>
      <c r="AA927" s="104" t="str">
        <f t="shared" si="88"/>
        <v/>
      </c>
    </row>
    <row r="928" spans="22:27" x14ac:dyDescent="0.25">
      <c r="V928" s="142" t="str">
        <f t="shared" si="90"/>
        <v/>
      </c>
      <c r="W928" s="142" t="str">
        <f t="shared" si="91"/>
        <v/>
      </c>
      <c r="X928" s="142" t="str">
        <f t="shared" si="92"/>
        <v/>
      </c>
      <c r="Y928" s="142" t="str">
        <f t="shared" si="93"/>
        <v/>
      </c>
      <c r="Z928" s="142" t="str">
        <f t="shared" si="89"/>
        <v/>
      </c>
      <c r="AA928" s="104" t="str">
        <f t="shared" si="88"/>
        <v/>
      </c>
    </row>
    <row r="929" spans="22:27" x14ac:dyDescent="0.25">
      <c r="V929" s="142" t="str">
        <f t="shared" si="90"/>
        <v/>
      </c>
      <c r="W929" s="142" t="str">
        <f t="shared" si="91"/>
        <v/>
      </c>
      <c r="X929" s="142" t="str">
        <f t="shared" si="92"/>
        <v/>
      </c>
      <c r="Y929" s="142" t="str">
        <f t="shared" si="93"/>
        <v/>
      </c>
      <c r="Z929" s="142" t="str">
        <f t="shared" si="89"/>
        <v/>
      </c>
      <c r="AA929" s="104" t="str">
        <f t="shared" si="88"/>
        <v/>
      </c>
    </row>
    <row r="930" spans="22:27" x14ac:dyDescent="0.25">
      <c r="V930" s="142" t="str">
        <f t="shared" si="90"/>
        <v/>
      </c>
      <c r="W930" s="142" t="str">
        <f t="shared" si="91"/>
        <v/>
      </c>
      <c r="X930" s="142" t="str">
        <f t="shared" si="92"/>
        <v/>
      </c>
      <c r="Y930" s="142" t="str">
        <f t="shared" si="93"/>
        <v/>
      </c>
      <c r="Z930" s="142" t="str">
        <f t="shared" si="89"/>
        <v/>
      </c>
      <c r="AA930" s="104" t="str">
        <f t="shared" si="88"/>
        <v/>
      </c>
    </row>
    <row r="931" spans="22:27" x14ac:dyDescent="0.25">
      <c r="V931" s="142" t="str">
        <f t="shared" si="90"/>
        <v/>
      </c>
      <c r="W931" s="142" t="str">
        <f t="shared" si="91"/>
        <v/>
      </c>
      <c r="X931" s="142" t="str">
        <f t="shared" si="92"/>
        <v/>
      </c>
      <c r="Y931" s="142" t="str">
        <f t="shared" si="93"/>
        <v/>
      </c>
      <c r="Z931" s="142" t="str">
        <f t="shared" si="89"/>
        <v/>
      </c>
      <c r="AA931" s="104" t="str">
        <f t="shared" si="88"/>
        <v/>
      </c>
    </row>
    <row r="932" spans="22:27" x14ac:dyDescent="0.25">
      <c r="V932" s="142" t="str">
        <f t="shared" si="90"/>
        <v/>
      </c>
      <c r="W932" s="142" t="str">
        <f t="shared" si="91"/>
        <v/>
      </c>
      <c r="X932" s="142" t="str">
        <f t="shared" si="92"/>
        <v/>
      </c>
      <c r="Y932" s="142" t="str">
        <f t="shared" si="93"/>
        <v/>
      </c>
      <c r="Z932" s="142" t="str">
        <f t="shared" si="89"/>
        <v/>
      </c>
      <c r="AA932" s="104" t="str">
        <f t="shared" si="88"/>
        <v/>
      </c>
    </row>
    <row r="933" spans="22:27" x14ac:dyDescent="0.25">
      <c r="V933" s="142" t="str">
        <f t="shared" si="90"/>
        <v/>
      </c>
      <c r="W933" s="142" t="str">
        <f t="shared" si="91"/>
        <v/>
      </c>
      <c r="X933" s="142" t="str">
        <f t="shared" si="92"/>
        <v/>
      </c>
      <c r="Y933" s="142" t="str">
        <f t="shared" si="93"/>
        <v/>
      </c>
      <c r="Z933" s="142" t="str">
        <f t="shared" si="89"/>
        <v/>
      </c>
      <c r="AA933" s="104" t="str">
        <f t="shared" si="88"/>
        <v/>
      </c>
    </row>
    <row r="934" spans="22:27" x14ac:dyDescent="0.25">
      <c r="V934" s="142" t="str">
        <f t="shared" si="90"/>
        <v/>
      </c>
      <c r="W934" s="142" t="str">
        <f t="shared" si="91"/>
        <v/>
      </c>
      <c r="X934" s="142" t="str">
        <f t="shared" si="92"/>
        <v/>
      </c>
      <c r="Y934" s="142" t="str">
        <f t="shared" si="93"/>
        <v/>
      </c>
      <c r="Z934" s="142" t="str">
        <f t="shared" si="89"/>
        <v/>
      </c>
      <c r="AA934" s="104" t="str">
        <f t="shared" si="88"/>
        <v/>
      </c>
    </row>
    <row r="935" spans="22:27" x14ac:dyDescent="0.25">
      <c r="V935" s="142" t="str">
        <f t="shared" si="90"/>
        <v/>
      </c>
      <c r="W935" s="142" t="str">
        <f t="shared" si="91"/>
        <v/>
      </c>
      <c r="X935" s="142" t="str">
        <f t="shared" si="92"/>
        <v/>
      </c>
      <c r="Y935" s="142" t="str">
        <f t="shared" si="93"/>
        <v/>
      </c>
      <c r="Z935" s="142" t="str">
        <f t="shared" si="89"/>
        <v/>
      </c>
      <c r="AA935" s="104" t="str">
        <f t="shared" si="88"/>
        <v/>
      </c>
    </row>
    <row r="936" spans="22:27" x14ac:dyDescent="0.25">
      <c r="V936" s="142" t="str">
        <f t="shared" si="90"/>
        <v/>
      </c>
      <c r="W936" s="142" t="str">
        <f t="shared" si="91"/>
        <v/>
      </c>
      <c r="X936" s="142" t="str">
        <f t="shared" si="92"/>
        <v/>
      </c>
      <c r="Y936" s="142" t="str">
        <f t="shared" si="93"/>
        <v/>
      </c>
      <c r="Z936" s="142" t="str">
        <f t="shared" si="89"/>
        <v/>
      </c>
      <c r="AA936" s="104" t="str">
        <f t="shared" si="88"/>
        <v/>
      </c>
    </row>
    <row r="937" spans="22:27" x14ac:dyDescent="0.25">
      <c r="V937" s="142" t="str">
        <f t="shared" si="90"/>
        <v/>
      </c>
      <c r="W937" s="142" t="str">
        <f t="shared" si="91"/>
        <v/>
      </c>
      <c r="X937" s="142" t="str">
        <f t="shared" si="92"/>
        <v/>
      </c>
      <c r="Y937" s="142" t="str">
        <f t="shared" si="93"/>
        <v/>
      </c>
      <c r="Z937" s="142" t="str">
        <f t="shared" si="89"/>
        <v/>
      </c>
      <c r="AA937" s="104" t="str">
        <f t="shared" si="88"/>
        <v/>
      </c>
    </row>
    <row r="938" spans="22:27" x14ac:dyDescent="0.25">
      <c r="V938" s="142" t="str">
        <f t="shared" si="90"/>
        <v/>
      </c>
      <c r="W938" s="142" t="str">
        <f t="shared" si="91"/>
        <v/>
      </c>
      <c r="X938" s="142" t="str">
        <f t="shared" si="92"/>
        <v/>
      </c>
      <c r="Y938" s="142" t="str">
        <f t="shared" si="93"/>
        <v/>
      </c>
      <c r="Z938" s="142" t="str">
        <f t="shared" si="89"/>
        <v/>
      </c>
      <c r="AA938" s="104" t="str">
        <f t="shared" si="88"/>
        <v/>
      </c>
    </row>
    <row r="939" spans="22:27" x14ac:dyDescent="0.25">
      <c r="V939" s="142" t="str">
        <f t="shared" si="90"/>
        <v/>
      </c>
      <c r="W939" s="142" t="str">
        <f t="shared" si="91"/>
        <v/>
      </c>
      <c r="X939" s="142" t="str">
        <f t="shared" si="92"/>
        <v/>
      </c>
      <c r="Y939" s="142" t="str">
        <f t="shared" si="93"/>
        <v/>
      </c>
      <c r="Z939" s="142" t="str">
        <f t="shared" si="89"/>
        <v/>
      </c>
      <c r="AA939" s="104" t="str">
        <f t="shared" si="88"/>
        <v/>
      </c>
    </row>
    <row r="940" spans="22:27" x14ac:dyDescent="0.25">
      <c r="V940" s="142" t="str">
        <f t="shared" si="90"/>
        <v/>
      </c>
      <c r="W940" s="142" t="str">
        <f t="shared" si="91"/>
        <v/>
      </c>
      <c r="X940" s="142" t="str">
        <f t="shared" si="92"/>
        <v/>
      </c>
      <c r="Y940" s="142" t="str">
        <f t="shared" si="93"/>
        <v/>
      </c>
      <c r="Z940" s="142" t="str">
        <f t="shared" si="89"/>
        <v/>
      </c>
      <c r="AA940" s="104" t="str">
        <f t="shared" si="88"/>
        <v/>
      </c>
    </row>
    <row r="941" spans="22:27" x14ac:dyDescent="0.25">
      <c r="V941" s="142" t="str">
        <f t="shared" si="90"/>
        <v/>
      </c>
      <c r="W941" s="142" t="str">
        <f t="shared" si="91"/>
        <v/>
      </c>
      <c r="X941" s="142" t="str">
        <f t="shared" si="92"/>
        <v/>
      </c>
      <c r="Y941" s="142" t="str">
        <f t="shared" si="93"/>
        <v/>
      </c>
      <c r="Z941" s="142" t="str">
        <f t="shared" si="89"/>
        <v/>
      </c>
      <c r="AA941" s="104" t="str">
        <f t="shared" si="88"/>
        <v/>
      </c>
    </row>
    <row r="942" spans="22:27" x14ac:dyDescent="0.25">
      <c r="V942" s="142" t="str">
        <f t="shared" si="90"/>
        <v/>
      </c>
      <c r="W942" s="142" t="str">
        <f t="shared" si="91"/>
        <v/>
      </c>
      <c r="X942" s="142" t="str">
        <f t="shared" si="92"/>
        <v/>
      </c>
      <c r="Y942" s="142" t="str">
        <f t="shared" si="93"/>
        <v/>
      </c>
      <c r="Z942" s="142" t="str">
        <f t="shared" si="89"/>
        <v/>
      </c>
      <c r="AA942" s="104" t="str">
        <f t="shared" si="88"/>
        <v/>
      </c>
    </row>
    <row r="943" spans="22:27" x14ac:dyDescent="0.25">
      <c r="V943" s="142" t="str">
        <f t="shared" si="90"/>
        <v/>
      </c>
      <c r="W943" s="142" t="str">
        <f t="shared" si="91"/>
        <v/>
      </c>
      <c r="X943" s="142" t="str">
        <f t="shared" si="92"/>
        <v/>
      </c>
      <c r="Y943" s="142" t="str">
        <f t="shared" si="93"/>
        <v/>
      </c>
      <c r="Z943" s="142" t="str">
        <f t="shared" si="89"/>
        <v/>
      </c>
      <c r="AA943" s="104" t="str">
        <f t="shared" si="88"/>
        <v/>
      </c>
    </row>
    <row r="944" spans="22:27" x14ac:dyDescent="0.25">
      <c r="V944" s="142" t="str">
        <f t="shared" si="90"/>
        <v/>
      </c>
      <c r="W944" s="142" t="str">
        <f t="shared" si="91"/>
        <v/>
      </c>
      <c r="X944" s="142" t="str">
        <f t="shared" si="92"/>
        <v/>
      </c>
      <c r="Y944" s="142" t="str">
        <f t="shared" si="93"/>
        <v/>
      </c>
      <c r="Z944" s="142" t="str">
        <f t="shared" si="89"/>
        <v/>
      </c>
      <c r="AA944" s="104" t="str">
        <f t="shared" si="88"/>
        <v/>
      </c>
    </row>
    <row r="945" spans="22:27" x14ac:dyDescent="0.25">
      <c r="V945" s="142" t="str">
        <f t="shared" si="90"/>
        <v/>
      </c>
      <c r="W945" s="142" t="str">
        <f t="shared" si="91"/>
        <v/>
      </c>
      <c r="X945" s="142" t="str">
        <f t="shared" si="92"/>
        <v/>
      </c>
      <c r="Y945" s="142" t="str">
        <f t="shared" si="93"/>
        <v/>
      </c>
      <c r="Z945" s="142" t="str">
        <f t="shared" si="89"/>
        <v/>
      </c>
      <c r="AA945" s="104" t="str">
        <f t="shared" si="88"/>
        <v/>
      </c>
    </row>
    <row r="946" spans="22:27" x14ac:dyDescent="0.25">
      <c r="V946" s="142" t="str">
        <f t="shared" si="90"/>
        <v/>
      </c>
      <c r="W946" s="142" t="str">
        <f t="shared" si="91"/>
        <v/>
      </c>
      <c r="X946" s="142" t="str">
        <f t="shared" si="92"/>
        <v/>
      </c>
      <c r="Y946" s="142" t="str">
        <f t="shared" si="93"/>
        <v/>
      </c>
      <c r="Z946" s="142" t="str">
        <f t="shared" si="89"/>
        <v/>
      </c>
      <c r="AA946" s="104" t="str">
        <f t="shared" si="88"/>
        <v/>
      </c>
    </row>
    <row r="947" spans="22:27" x14ac:dyDescent="0.25">
      <c r="V947" s="142" t="str">
        <f t="shared" si="90"/>
        <v/>
      </c>
      <c r="W947" s="142" t="str">
        <f t="shared" si="91"/>
        <v/>
      </c>
      <c r="X947" s="142" t="str">
        <f t="shared" si="92"/>
        <v/>
      </c>
      <c r="Y947" s="142" t="str">
        <f t="shared" si="93"/>
        <v/>
      </c>
      <c r="Z947" s="142" t="str">
        <f t="shared" si="89"/>
        <v/>
      </c>
      <c r="AA947" s="104" t="str">
        <f t="shared" si="88"/>
        <v/>
      </c>
    </row>
    <row r="948" spans="22:27" x14ac:dyDescent="0.25">
      <c r="V948" s="142" t="str">
        <f t="shared" si="90"/>
        <v/>
      </c>
      <c r="W948" s="142" t="str">
        <f t="shared" si="91"/>
        <v/>
      </c>
      <c r="X948" s="142" t="str">
        <f t="shared" si="92"/>
        <v/>
      </c>
      <c r="Y948" s="142" t="str">
        <f t="shared" si="93"/>
        <v/>
      </c>
      <c r="Z948" s="142" t="str">
        <f t="shared" si="89"/>
        <v/>
      </c>
      <c r="AA948" s="104" t="str">
        <f t="shared" si="88"/>
        <v/>
      </c>
    </row>
    <row r="949" spans="22:27" x14ac:dyDescent="0.25">
      <c r="V949" s="142" t="str">
        <f t="shared" si="90"/>
        <v/>
      </c>
      <c r="W949" s="142" t="str">
        <f t="shared" si="91"/>
        <v/>
      </c>
      <c r="X949" s="142" t="str">
        <f t="shared" si="92"/>
        <v/>
      </c>
      <c r="Y949" s="142" t="str">
        <f t="shared" si="93"/>
        <v/>
      </c>
      <c r="Z949" s="142" t="str">
        <f t="shared" si="89"/>
        <v/>
      </c>
      <c r="AA949" s="104" t="str">
        <f t="shared" si="88"/>
        <v/>
      </c>
    </row>
    <row r="950" spans="22:27" x14ac:dyDescent="0.25">
      <c r="V950" s="142" t="str">
        <f t="shared" si="90"/>
        <v/>
      </c>
      <c r="W950" s="142" t="str">
        <f t="shared" si="91"/>
        <v/>
      </c>
      <c r="X950" s="142" t="str">
        <f t="shared" si="92"/>
        <v/>
      </c>
      <c r="Y950" s="142" t="str">
        <f t="shared" si="93"/>
        <v/>
      </c>
      <c r="Z950" s="142" t="str">
        <f t="shared" si="89"/>
        <v/>
      </c>
      <c r="AA950" s="104" t="str">
        <f t="shared" si="88"/>
        <v/>
      </c>
    </row>
    <row r="951" spans="22:27" x14ac:dyDescent="0.25">
      <c r="V951" s="142" t="str">
        <f t="shared" si="90"/>
        <v/>
      </c>
      <c r="W951" s="142" t="str">
        <f t="shared" si="91"/>
        <v/>
      </c>
      <c r="X951" s="142" t="str">
        <f t="shared" si="92"/>
        <v/>
      </c>
      <c r="Y951" s="142" t="str">
        <f t="shared" si="93"/>
        <v/>
      </c>
      <c r="Z951" s="142" t="str">
        <f t="shared" si="89"/>
        <v/>
      </c>
      <c r="AA951" s="104" t="str">
        <f t="shared" si="88"/>
        <v/>
      </c>
    </row>
    <row r="952" spans="22:27" x14ac:dyDescent="0.25">
      <c r="V952" s="142" t="str">
        <f t="shared" si="90"/>
        <v/>
      </c>
      <c r="W952" s="142" t="str">
        <f t="shared" si="91"/>
        <v/>
      </c>
      <c r="X952" s="142" t="str">
        <f t="shared" si="92"/>
        <v/>
      </c>
      <c r="Y952" s="142" t="str">
        <f t="shared" si="93"/>
        <v/>
      </c>
      <c r="Z952" s="142" t="str">
        <f t="shared" si="89"/>
        <v/>
      </c>
      <c r="AA952" s="104" t="str">
        <f t="shared" si="88"/>
        <v/>
      </c>
    </row>
    <row r="953" spans="22:27" x14ac:dyDescent="0.25">
      <c r="V953" s="142" t="str">
        <f t="shared" si="90"/>
        <v/>
      </c>
      <c r="W953" s="142" t="str">
        <f t="shared" si="91"/>
        <v/>
      </c>
      <c r="X953" s="142" t="str">
        <f t="shared" si="92"/>
        <v/>
      </c>
      <c r="Y953" s="142" t="str">
        <f t="shared" si="93"/>
        <v/>
      </c>
      <c r="Z953" s="142" t="str">
        <f t="shared" si="89"/>
        <v/>
      </c>
      <c r="AA953" s="104" t="str">
        <f t="shared" si="88"/>
        <v/>
      </c>
    </row>
    <row r="954" spans="22:27" x14ac:dyDescent="0.25">
      <c r="V954" s="142" t="str">
        <f t="shared" si="90"/>
        <v/>
      </c>
      <c r="W954" s="142" t="str">
        <f t="shared" si="91"/>
        <v/>
      </c>
      <c r="X954" s="142" t="str">
        <f t="shared" si="92"/>
        <v/>
      </c>
      <c r="Y954" s="142" t="str">
        <f t="shared" si="93"/>
        <v/>
      </c>
      <c r="Z954" s="142" t="str">
        <f t="shared" si="89"/>
        <v/>
      </c>
      <c r="AA954" s="104" t="str">
        <f t="shared" si="88"/>
        <v/>
      </c>
    </row>
    <row r="955" spans="22:27" x14ac:dyDescent="0.25">
      <c r="V955" s="142" t="str">
        <f t="shared" si="90"/>
        <v/>
      </c>
      <c r="W955" s="142" t="str">
        <f t="shared" si="91"/>
        <v/>
      </c>
      <c r="X955" s="142" t="str">
        <f t="shared" si="92"/>
        <v/>
      </c>
      <c r="Y955" s="142" t="str">
        <f t="shared" si="93"/>
        <v/>
      </c>
      <c r="Z955" s="142" t="str">
        <f t="shared" si="89"/>
        <v/>
      </c>
      <c r="AA955" s="104" t="str">
        <f t="shared" si="88"/>
        <v/>
      </c>
    </row>
    <row r="956" spans="22:27" x14ac:dyDescent="0.25">
      <c r="V956" s="142" t="str">
        <f t="shared" si="90"/>
        <v/>
      </c>
      <c r="W956" s="142" t="str">
        <f t="shared" si="91"/>
        <v/>
      </c>
      <c r="X956" s="142" t="str">
        <f t="shared" si="92"/>
        <v/>
      </c>
      <c r="Y956" s="142" t="str">
        <f t="shared" si="93"/>
        <v/>
      </c>
      <c r="Z956" s="142" t="str">
        <f t="shared" si="89"/>
        <v/>
      </c>
      <c r="AA956" s="104" t="str">
        <f t="shared" si="88"/>
        <v/>
      </c>
    </row>
    <row r="957" spans="22:27" x14ac:dyDescent="0.25">
      <c r="V957" s="142" t="str">
        <f t="shared" si="90"/>
        <v/>
      </c>
      <c r="W957" s="142" t="str">
        <f t="shared" si="91"/>
        <v/>
      </c>
      <c r="X957" s="142" t="str">
        <f t="shared" si="92"/>
        <v/>
      </c>
      <c r="Y957" s="142" t="str">
        <f t="shared" si="93"/>
        <v/>
      </c>
      <c r="Z957" s="142" t="str">
        <f t="shared" si="89"/>
        <v/>
      </c>
      <c r="AA957" s="104" t="str">
        <f t="shared" si="88"/>
        <v/>
      </c>
    </row>
    <row r="958" spans="22:27" x14ac:dyDescent="0.25">
      <c r="V958" s="142" t="str">
        <f t="shared" si="90"/>
        <v/>
      </c>
      <c r="W958" s="142" t="str">
        <f t="shared" si="91"/>
        <v/>
      </c>
      <c r="X958" s="142" t="str">
        <f t="shared" si="92"/>
        <v/>
      </c>
      <c r="Y958" s="142" t="str">
        <f t="shared" si="93"/>
        <v/>
      </c>
      <c r="Z958" s="142" t="str">
        <f t="shared" si="89"/>
        <v/>
      </c>
      <c r="AA958" s="104" t="str">
        <f t="shared" si="88"/>
        <v/>
      </c>
    </row>
    <row r="959" spans="22:27" x14ac:dyDescent="0.25">
      <c r="V959" s="142" t="str">
        <f t="shared" si="90"/>
        <v/>
      </c>
      <c r="W959" s="142" t="str">
        <f t="shared" si="91"/>
        <v/>
      </c>
      <c r="X959" s="142" t="str">
        <f t="shared" si="92"/>
        <v/>
      </c>
      <c r="Y959" s="142" t="str">
        <f t="shared" si="93"/>
        <v/>
      </c>
      <c r="Z959" s="142" t="str">
        <f t="shared" si="89"/>
        <v/>
      </c>
      <c r="AA959" s="104" t="str">
        <f t="shared" si="88"/>
        <v/>
      </c>
    </row>
    <row r="960" spans="22:27" x14ac:dyDescent="0.25">
      <c r="V960" s="142" t="str">
        <f t="shared" si="90"/>
        <v/>
      </c>
      <c r="W960" s="142" t="str">
        <f t="shared" si="91"/>
        <v/>
      </c>
      <c r="X960" s="142" t="str">
        <f t="shared" si="92"/>
        <v/>
      </c>
      <c r="Y960" s="142" t="str">
        <f t="shared" si="93"/>
        <v/>
      </c>
      <c r="Z960" s="142" t="str">
        <f t="shared" si="89"/>
        <v/>
      </c>
      <c r="AA960" s="104" t="str">
        <f t="shared" si="88"/>
        <v/>
      </c>
    </row>
    <row r="961" spans="22:27" x14ac:dyDescent="0.25">
      <c r="V961" s="142" t="str">
        <f t="shared" si="90"/>
        <v/>
      </c>
      <c r="W961" s="142" t="str">
        <f t="shared" si="91"/>
        <v/>
      </c>
      <c r="X961" s="142" t="str">
        <f t="shared" si="92"/>
        <v/>
      </c>
      <c r="Y961" s="142" t="str">
        <f t="shared" si="93"/>
        <v/>
      </c>
      <c r="Z961" s="142" t="str">
        <f t="shared" si="89"/>
        <v/>
      </c>
      <c r="AA961" s="104" t="str">
        <f t="shared" si="88"/>
        <v/>
      </c>
    </row>
    <row r="962" spans="22:27" x14ac:dyDescent="0.25">
      <c r="V962" s="142" t="str">
        <f t="shared" si="90"/>
        <v/>
      </c>
      <c r="W962" s="142" t="str">
        <f t="shared" si="91"/>
        <v/>
      </c>
      <c r="X962" s="142" t="str">
        <f t="shared" si="92"/>
        <v/>
      </c>
      <c r="Y962" s="142" t="str">
        <f t="shared" si="93"/>
        <v/>
      </c>
      <c r="Z962" s="142" t="str">
        <f t="shared" si="89"/>
        <v/>
      </c>
      <c r="AA962" s="104" t="str">
        <f t="shared" si="88"/>
        <v/>
      </c>
    </row>
    <row r="963" spans="22:27" x14ac:dyDescent="0.25">
      <c r="V963" s="142" t="str">
        <f t="shared" si="90"/>
        <v/>
      </c>
      <c r="W963" s="142" t="str">
        <f t="shared" si="91"/>
        <v/>
      </c>
      <c r="X963" s="142" t="str">
        <f t="shared" si="92"/>
        <v/>
      </c>
      <c r="Y963" s="142" t="str">
        <f t="shared" si="93"/>
        <v/>
      </c>
      <c r="Z963" s="142" t="str">
        <f t="shared" si="89"/>
        <v/>
      </c>
      <c r="AA963" s="104" t="str">
        <f t="shared" si="88"/>
        <v/>
      </c>
    </row>
    <row r="964" spans="22:27" x14ac:dyDescent="0.25">
      <c r="V964" s="142" t="str">
        <f t="shared" si="90"/>
        <v/>
      </c>
      <c r="W964" s="142" t="str">
        <f t="shared" si="91"/>
        <v/>
      </c>
      <c r="X964" s="142" t="str">
        <f t="shared" si="92"/>
        <v/>
      </c>
      <c r="Y964" s="142" t="str">
        <f t="shared" si="93"/>
        <v/>
      </c>
      <c r="Z964" s="142" t="str">
        <f t="shared" si="89"/>
        <v/>
      </c>
      <c r="AA964" s="104" t="str">
        <f t="shared" si="88"/>
        <v/>
      </c>
    </row>
    <row r="965" spans="22:27" x14ac:dyDescent="0.25">
      <c r="V965" s="142" t="str">
        <f t="shared" si="90"/>
        <v/>
      </c>
      <c r="W965" s="142" t="str">
        <f t="shared" si="91"/>
        <v/>
      </c>
      <c r="X965" s="142" t="str">
        <f t="shared" si="92"/>
        <v/>
      </c>
      <c r="Y965" s="142" t="str">
        <f t="shared" si="93"/>
        <v/>
      </c>
      <c r="Z965" s="142" t="str">
        <f t="shared" si="89"/>
        <v/>
      </c>
      <c r="AA965" s="104" t="str">
        <f t="shared" si="88"/>
        <v/>
      </c>
    </row>
    <row r="966" spans="22:27" x14ac:dyDescent="0.25">
      <c r="V966" s="142" t="str">
        <f t="shared" si="90"/>
        <v/>
      </c>
      <c r="W966" s="142" t="str">
        <f t="shared" si="91"/>
        <v/>
      </c>
      <c r="X966" s="142" t="str">
        <f t="shared" si="92"/>
        <v/>
      </c>
      <c r="Y966" s="142" t="str">
        <f t="shared" si="93"/>
        <v/>
      </c>
      <c r="Z966" s="142" t="str">
        <f t="shared" si="89"/>
        <v/>
      </c>
      <c r="AA966" s="104" t="str">
        <f t="shared" si="88"/>
        <v/>
      </c>
    </row>
    <row r="967" spans="22:27" x14ac:dyDescent="0.25">
      <c r="V967" s="142" t="str">
        <f t="shared" si="90"/>
        <v/>
      </c>
      <c r="W967" s="142" t="str">
        <f t="shared" si="91"/>
        <v/>
      </c>
      <c r="X967" s="142" t="str">
        <f t="shared" si="92"/>
        <v/>
      </c>
      <c r="Y967" s="142" t="str">
        <f t="shared" si="93"/>
        <v/>
      </c>
      <c r="Z967" s="142" t="str">
        <f t="shared" si="89"/>
        <v/>
      </c>
      <c r="AA967" s="104" t="str">
        <f t="shared" si="88"/>
        <v/>
      </c>
    </row>
    <row r="968" spans="22:27" x14ac:dyDescent="0.25">
      <c r="V968" s="142" t="str">
        <f t="shared" si="90"/>
        <v/>
      </c>
      <c r="W968" s="142" t="str">
        <f t="shared" si="91"/>
        <v/>
      </c>
      <c r="X968" s="142" t="str">
        <f t="shared" si="92"/>
        <v/>
      </c>
      <c r="Y968" s="142" t="str">
        <f t="shared" si="93"/>
        <v/>
      </c>
      <c r="Z968" s="142" t="str">
        <f t="shared" si="89"/>
        <v/>
      </c>
      <c r="AA968" s="104" t="str">
        <f t="shared" ref="AA968:AA1001" si="94">IF(B968&lt;&gt;"",IF(COUNT(V968:Y968)&lt;4,termo_cursando,IF(Z968&gt;=meta_aprov,termo_aprovado,IF(Z968&lt;meta_recup,termo_reprovado,IF(T968="",termo_recup,termo_reprovado)))),"")</f>
        <v/>
      </c>
    </row>
    <row r="969" spans="22:27" x14ac:dyDescent="0.25">
      <c r="V969" s="142" t="str">
        <f t="shared" si="90"/>
        <v/>
      </c>
      <c r="W969" s="142" t="str">
        <f t="shared" si="91"/>
        <v/>
      </c>
      <c r="X969" s="142" t="str">
        <f t="shared" si="92"/>
        <v/>
      </c>
      <c r="Y969" s="142" t="str">
        <f t="shared" si="93"/>
        <v/>
      </c>
      <c r="Z969" s="142" t="str">
        <f t="shared" ref="Z969:Z1001" si="95">IF(AND(SUM(V969:Y969)&gt;0,B969&lt;&gt;""),IF(T969&lt;&gt;"",IF(recup="SUBST",IF($T969&gt;ROUND(IF(media_final="MÉDIA",AVERAGE(V969:Y969),SUM(V969:Y969)),1),$T969,ROUND(IF(media_final="MÉDIA",AVERAGE(V969:Y969),SUM(V969:Y969)),1)),$T969+ROUND(IF(media_final="MÉDIA",AVERAGE(V969:Y969),SUM(V969:Y969)),1)),ROUND(IF(media_final="MÉDIA",AVERAGE(V969:Y969),SUM(V969:Y969)),1)),"")</f>
        <v/>
      </c>
      <c r="AA969" s="104" t="str">
        <f t="shared" si="94"/>
        <v/>
      </c>
    </row>
    <row r="970" spans="22:27" x14ac:dyDescent="0.25">
      <c r="V970" s="142" t="str">
        <f t="shared" si="90"/>
        <v/>
      </c>
      <c r="W970" s="142" t="str">
        <f t="shared" si="91"/>
        <v/>
      </c>
      <c r="X970" s="142" t="str">
        <f t="shared" si="92"/>
        <v/>
      </c>
      <c r="Y970" s="142" t="str">
        <f t="shared" si="93"/>
        <v/>
      </c>
      <c r="Z970" s="142" t="str">
        <f t="shared" si="95"/>
        <v/>
      </c>
      <c r="AA970" s="104" t="str">
        <f t="shared" si="94"/>
        <v/>
      </c>
    </row>
    <row r="971" spans="22:27" x14ac:dyDescent="0.25">
      <c r="V971" s="142" t="str">
        <f t="shared" si="90"/>
        <v/>
      </c>
      <c r="W971" s="142" t="str">
        <f t="shared" si="91"/>
        <v/>
      </c>
      <c r="X971" s="142" t="str">
        <f t="shared" si="92"/>
        <v/>
      </c>
      <c r="Y971" s="142" t="str">
        <f t="shared" si="93"/>
        <v/>
      </c>
      <c r="Z971" s="142" t="str">
        <f t="shared" si="95"/>
        <v/>
      </c>
      <c r="AA971" s="104" t="str">
        <f t="shared" si="94"/>
        <v/>
      </c>
    </row>
    <row r="972" spans="22:27" x14ac:dyDescent="0.25">
      <c r="V972" s="142" t="str">
        <f t="shared" si="90"/>
        <v/>
      </c>
      <c r="W972" s="142" t="str">
        <f t="shared" si="91"/>
        <v/>
      </c>
      <c r="X972" s="142" t="str">
        <f t="shared" si="92"/>
        <v/>
      </c>
      <c r="Y972" s="142" t="str">
        <f t="shared" si="93"/>
        <v/>
      </c>
      <c r="Z972" s="142" t="str">
        <f t="shared" si="95"/>
        <v/>
      </c>
      <c r="AA972" s="104" t="str">
        <f t="shared" si="94"/>
        <v/>
      </c>
    </row>
    <row r="973" spans="22:27" x14ac:dyDescent="0.25">
      <c r="V973" s="142" t="str">
        <f t="shared" si="90"/>
        <v/>
      </c>
      <c r="W973" s="142" t="str">
        <f t="shared" si="91"/>
        <v/>
      </c>
      <c r="X973" s="142" t="str">
        <f t="shared" si="92"/>
        <v/>
      </c>
      <c r="Y973" s="142" t="str">
        <f t="shared" si="93"/>
        <v/>
      </c>
      <c r="Z973" s="142" t="str">
        <f t="shared" si="95"/>
        <v/>
      </c>
      <c r="AA973" s="104" t="str">
        <f t="shared" si="94"/>
        <v/>
      </c>
    </row>
    <row r="974" spans="22:27" x14ac:dyDescent="0.25">
      <c r="V974" s="142" t="str">
        <f t="shared" si="90"/>
        <v/>
      </c>
      <c r="W974" s="142" t="str">
        <f t="shared" si="91"/>
        <v/>
      </c>
      <c r="X974" s="142" t="str">
        <f t="shared" si="92"/>
        <v/>
      </c>
      <c r="Y974" s="142" t="str">
        <f t="shared" si="93"/>
        <v/>
      </c>
      <c r="Z974" s="142" t="str">
        <f t="shared" si="95"/>
        <v/>
      </c>
      <c r="AA974" s="104" t="str">
        <f t="shared" si="94"/>
        <v/>
      </c>
    </row>
    <row r="975" spans="22:27" x14ac:dyDescent="0.25">
      <c r="V975" s="142" t="str">
        <f t="shared" si="90"/>
        <v/>
      </c>
      <c r="W975" s="142" t="str">
        <f t="shared" si="91"/>
        <v/>
      </c>
      <c r="X975" s="142" t="str">
        <f t="shared" si="92"/>
        <v/>
      </c>
      <c r="Y975" s="142" t="str">
        <f t="shared" si="93"/>
        <v/>
      </c>
      <c r="Z975" s="142" t="str">
        <f t="shared" si="95"/>
        <v/>
      </c>
      <c r="AA975" s="104" t="str">
        <f t="shared" si="94"/>
        <v/>
      </c>
    </row>
    <row r="976" spans="22:27" x14ac:dyDescent="0.25">
      <c r="V976" s="142" t="str">
        <f t="shared" si="90"/>
        <v/>
      </c>
      <c r="W976" s="142" t="str">
        <f t="shared" si="91"/>
        <v/>
      </c>
      <c r="X976" s="142" t="str">
        <f t="shared" si="92"/>
        <v/>
      </c>
      <c r="Y976" s="142" t="str">
        <f t="shared" si="93"/>
        <v/>
      </c>
      <c r="Z976" s="142" t="str">
        <f t="shared" si="95"/>
        <v/>
      </c>
      <c r="AA976" s="104" t="str">
        <f t="shared" si="94"/>
        <v/>
      </c>
    </row>
    <row r="977" spans="22:27" x14ac:dyDescent="0.25">
      <c r="V977" s="142" t="str">
        <f t="shared" si="90"/>
        <v/>
      </c>
      <c r="W977" s="142" t="str">
        <f t="shared" si="91"/>
        <v/>
      </c>
      <c r="X977" s="142" t="str">
        <f t="shared" si="92"/>
        <v/>
      </c>
      <c r="Y977" s="142" t="str">
        <f t="shared" si="93"/>
        <v/>
      </c>
      <c r="Z977" s="142" t="str">
        <f t="shared" si="95"/>
        <v/>
      </c>
      <c r="AA977" s="104" t="str">
        <f t="shared" si="94"/>
        <v/>
      </c>
    </row>
    <row r="978" spans="22:27" x14ac:dyDescent="0.25">
      <c r="V978" s="142" t="str">
        <f t="shared" si="90"/>
        <v/>
      </c>
      <c r="W978" s="142" t="str">
        <f t="shared" si="91"/>
        <v/>
      </c>
      <c r="X978" s="142" t="str">
        <f t="shared" si="92"/>
        <v/>
      </c>
      <c r="Y978" s="142" t="str">
        <f t="shared" si="93"/>
        <v/>
      </c>
      <c r="Z978" s="142" t="str">
        <f t="shared" si="95"/>
        <v/>
      </c>
      <c r="AA978" s="104" t="str">
        <f t="shared" si="94"/>
        <v/>
      </c>
    </row>
    <row r="979" spans="22:27" x14ac:dyDescent="0.25">
      <c r="V979" s="142" t="str">
        <f t="shared" si="90"/>
        <v/>
      </c>
      <c r="W979" s="142" t="str">
        <f t="shared" si="91"/>
        <v/>
      </c>
      <c r="X979" s="142" t="str">
        <f t="shared" si="92"/>
        <v/>
      </c>
      <c r="Y979" s="142" t="str">
        <f t="shared" si="93"/>
        <v/>
      </c>
      <c r="Z979" s="142" t="str">
        <f t="shared" si="95"/>
        <v/>
      </c>
      <c r="AA979" s="104" t="str">
        <f t="shared" si="94"/>
        <v/>
      </c>
    </row>
    <row r="980" spans="22:27" x14ac:dyDescent="0.25">
      <c r="V980" s="142" t="str">
        <f t="shared" si="90"/>
        <v/>
      </c>
      <c r="W980" s="142" t="str">
        <f t="shared" si="91"/>
        <v/>
      </c>
      <c r="X980" s="142" t="str">
        <f t="shared" si="92"/>
        <v/>
      </c>
      <c r="Y980" s="142" t="str">
        <f t="shared" si="93"/>
        <v/>
      </c>
      <c r="Z980" s="142" t="str">
        <f t="shared" si="95"/>
        <v/>
      </c>
      <c r="AA980" s="104" t="str">
        <f t="shared" si="94"/>
        <v/>
      </c>
    </row>
    <row r="981" spans="22:27" x14ac:dyDescent="0.25">
      <c r="V981" s="142" t="str">
        <f t="shared" si="90"/>
        <v/>
      </c>
      <c r="W981" s="142" t="str">
        <f t="shared" si="91"/>
        <v/>
      </c>
      <c r="X981" s="142" t="str">
        <f t="shared" si="92"/>
        <v/>
      </c>
      <c r="Y981" s="142" t="str">
        <f t="shared" si="93"/>
        <v/>
      </c>
      <c r="Z981" s="142" t="str">
        <f t="shared" si="95"/>
        <v/>
      </c>
      <c r="AA981" s="104" t="str">
        <f t="shared" si="94"/>
        <v/>
      </c>
    </row>
    <row r="982" spans="22:27" x14ac:dyDescent="0.25">
      <c r="V982" s="142" t="str">
        <f t="shared" si="90"/>
        <v/>
      </c>
      <c r="W982" s="142" t="str">
        <f t="shared" si="91"/>
        <v/>
      </c>
      <c r="X982" s="142" t="str">
        <f t="shared" si="92"/>
        <v/>
      </c>
      <c r="Y982" s="142" t="str">
        <f t="shared" si="93"/>
        <v/>
      </c>
      <c r="Z982" s="142" t="str">
        <f t="shared" si="95"/>
        <v/>
      </c>
      <c r="AA982" s="104" t="str">
        <f t="shared" si="94"/>
        <v/>
      </c>
    </row>
    <row r="983" spans="22:27" x14ac:dyDescent="0.25">
      <c r="V983" s="142" t="str">
        <f t="shared" si="90"/>
        <v/>
      </c>
      <c r="W983" s="142" t="str">
        <f t="shared" si="91"/>
        <v/>
      </c>
      <c r="X983" s="142" t="str">
        <f t="shared" si="92"/>
        <v/>
      </c>
      <c r="Y983" s="142" t="str">
        <f t="shared" si="93"/>
        <v/>
      </c>
      <c r="Z983" s="142" t="str">
        <f t="shared" si="95"/>
        <v/>
      </c>
      <c r="AA983" s="104" t="str">
        <f t="shared" si="94"/>
        <v/>
      </c>
    </row>
    <row r="984" spans="22:27" x14ac:dyDescent="0.25">
      <c r="V984" s="142" t="str">
        <f t="shared" ref="V984:V1001" si="96">IF(AND(SUM(D984:G984)&gt;0,B984&lt;&gt;""),ROUND(IF(media_bi="MÉDIA",AVERAGE(D984:G984),SUM(D984:G984)),1),"")</f>
        <v/>
      </c>
      <c r="W984" s="142" t="str">
        <f t="shared" ref="W984:W1001" si="97">IF(AND(SUM(H984:K984)&gt;0,B984&lt;&gt;""),ROUND(IF(media_bi="MÉDIA",AVERAGE(H984:K984),SUM(H984:K984)),1),"")</f>
        <v/>
      </c>
      <c r="X984" s="142" t="str">
        <f t="shared" ref="X984:X1001" si="98">IF(AND(SUM(L984:O984)&gt;0,B984&lt;&gt;""),ROUND(IF(media_bi="MÉDIA",AVERAGE(L984:O984),SUM(L984:O984)),1),"")</f>
        <v/>
      </c>
      <c r="Y984" s="142" t="str">
        <f t="shared" ref="Y984:Y1001" si="99">IF(AND(SUM(P984:S984)&gt;0,B984&lt;&gt;""),ROUND(IF(media_bi="MÉDIA",AVERAGE(P984:S984),SUM(P984:S984)),1),"")</f>
        <v/>
      </c>
      <c r="Z984" s="142" t="str">
        <f t="shared" si="95"/>
        <v/>
      </c>
      <c r="AA984" s="104" t="str">
        <f t="shared" si="94"/>
        <v/>
      </c>
    </row>
    <row r="985" spans="22:27" x14ac:dyDescent="0.25">
      <c r="V985" s="142" t="str">
        <f t="shared" si="96"/>
        <v/>
      </c>
      <c r="W985" s="142" t="str">
        <f t="shared" si="97"/>
        <v/>
      </c>
      <c r="X985" s="142" t="str">
        <f t="shared" si="98"/>
        <v/>
      </c>
      <c r="Y985" s="142" t="str">
        <f t="shared" si="99"/>
        <v/>
      </c>
      <c r="Z985" s="142" t="str">
        <f t="shared" si="95"/>
        <v/>
      </c>
      <c r="AA985" s="104" t="str">
        <f t="shared" si="94"/>
        <v/>
      </c>
    </row>
    <row r="986" spans="22:27" x14ac:dyDescent="0.25">
      <c r="V986" s="142" t="str">
        <f t="shared" si="96"/>
        <v/>
      </c>
      <c r="W986" s="142" t="str">
        <f t="shared" si="97"/>
        <v/>
      </c>
      <c r="X986" s="142" t="str">
        <f t="shared" si="98"/>
        <v/>
      </c>
      <c r="Y986" s="142" t="str">
        <f t="shared" si="99"/>
        <v/>
      </c>
      <c r="Z986" s="142" t="str">
        <f t="shared" si="95"/>
        <v/>
      </c>
      <c r="AA986" s="104" t="str">
        <f t="shared" si="94"/>
        <v/>
      </c>
    </row>
    <row r="987" spans="22:27" x14ac:dyDescent="0.25">
      <c r="V987" s="142" t="str">
        <f t="shared" si="96"/>
        <v/>
      </c>
      <c r="W987" s="142" t="str">
        <f t="shared" si="97"/>
        <v/>
      </c>
      <c r="X987" s="142" t="str">
        <f t="shared" si="98"/>
        <v/>
      </c>
      <c r="Y987" s="142" t="str">
        <f t="shared" si="99"/>
        <v/>
      </c>
      <c r="Z987" s="142" t="str">
        <f t="shared" si="95"/>
        <v/>
      </c>
      <c r="AA987" s="104" t="str">
        <f t="shared" si="94"/>
        <v/>
      </c>
    </row>
    <row r="988" spans="22:27" x14ac:dyDescent="0.25">
      <c r="V988" s="142" t="str">
        <f t="shared" si="96"/>
        <v/>
      </c>
      <c r="W988" s="142" t="str">
        <f t="shared" si="97"/>
        <v/>
      </c>
      <c r="X988" s="142" t="str">
        <f t="shared" si="98"/>
        <v/>
      </c>
      <c r="Y988" s="142" t="str">
        <f t="shared" si="99"/>
        <v/>
      </c>
      <c r="Z988" s="142" t="str">
        <f t="shared" si="95"/>
        <v/>
      </c>
      <c r="AA988" s="104" t="str">
        <f t="shared" si="94"/>
        <v/>
      </c>
    </row>
    <row r="989" spans="22:27" x14ac:dyDescent="0.25">
      <c r="V989" s="142" t="str">
        <f t="shared" si="96"/>
        <v/>
      </c>
      <c r="W989" s="142" t="str">
        <f t="shared" si="97"/>
        <v/>
      </c>
      <c r="X989" s="142" t="str">
        <f t="shared" si="98"/>
        <v/>
      </c>
      <c r="Y989" s="142" t="str">
        <f t="shared" si="99"/>
        <v/>
      </c>
      <c r="Z989" s="142" t="str">
        <f t="shared" si="95"/>
        <v/>
      </c>
      <c r="AA989" s="104" t="str">
        <f t="shared" si="94"/>
        <v/>
      </c>
    </row>
    <row r="990" spans="22:27" x14ac:dyDescent="0.25">
      <c r="V990" s="142" t="str">
        <f t="shared" si="96"/>
        <v/>
      </c>
      <c r="W990" s="142" t="str">
        <f t="shared" si="97"/>
        <v/>
      </c>
      <c r="X990" s="142" t="str">
        <f t="shared" si="98"/>
        <v/>
      </c>
      <c r="Y990" s="142" t="str">
        <f t="shared" si="99"/>
        <v/>
      </c>
      <c r="Z990" s="142" t="str">
        <f t="shared" si="95"/>
        <v/>
      </c>
      <c r="AA990" s="104" t="str">
        <f t="shared" si="94"/>
        <v/>
      </c>
    </row>
    <row r="991" spans="22:27" x14ac:dyDescent="0.25">
      <c r="V991" s="142" t="str">
        <f t="shared" si="96"/>
        <v/>
      </c>
      <c r="W991" s="142" t="str">
        <f t="shared" si="97"/>
        <v/>
      </c>
      <c r="X991" s="142" t="str">
        <f t="shared" si="98"/>
        <v/>
      </c>
      <c r="Y991" s="142" t="str">
        <f t="shared" si="99"/>
        <v/>
      </c>
      <c r="Z991" s="142" t="str">
        <f t="shared" si="95"/>
        <v/>
      </c>
      <c r="AA991" s="104" t="str">
        <f t="shared" si="94"/>
        <v/>
      </c>
    </row>
    <row r="992" spans="22:27" x14ac:dyDescent="0.25">
      <c r="V992" s="142" t="str">
        <f t="shared" si="96"/>
        <v/>
      </c>
      <c r="W992" s="142" t="str">
        <f t="shared" si="97"/>
        <v/>
      </c>
      <c r="X992" s="142" t="str">
        <f t="shared" si="98"/>
        <v/>
      </c>
      <c r="Y992" s="142" t="str">
        <f t="shared" si="99"/>
        <v/>
      </c>
      <c r="Z992" s="142" t="str">
        <f t="shared" si="95"/>
        <v/>
      </c>
      <c r="AA992" s="104" t="str">
        <f t="shared" si="94"/>
        <v/>
      </c>
    </row>
    <row r="993" spans="22:27" x14ac:dyDescent="0.25">
      <c r="V993" s="142" t="str">
        <f t="shared" si="96"/>
        <v/>
      </c>
      <c r="W993" s="142" t="str">
        <f t="shared" si="97"/>
        <v/>
      </c>
      <c r="X993" s="142" t="str">
        <f t="shared" si="98"/>
        <v/>
      </c>
      <c r="Y993" s="142" t="str">
        <f t="shared" si="99"/>
        <v/>
      </c>
      <c r="Z993" s="142" t="str">
        <f t="shared" si="95"/>
        <v/>
      </c>
      <c r="AA993" s="104" t="str">
        <f t="shared" si="94"/>
        <v/>
      </c>
    </row>
    <row r="994" spans="22:27" x14ac:dyDescent="0.25">
      <c r="V994" s="142" t="str">
        <f t="shared" si="96"/>
        <v/>
      </c>
      <c r="W994" s="142" t="str">
        <f t="shared" si="97"/>
        <v/>
      </c>
      <c r="X994" s="142" t="str">
        <f t="shared" si="98"/>
        <v/>
      </c>
      <c r="Y994" s="142" t="str">
        <f t="shared" si="99"/>
        <v/>
      </c>
      <c r="Z994" s="142" t="str">
        <f t="shared" si="95"/>
        <v/>
      </c>
      <c r="AA994" s="104" t="str">
        <f t="shared" si="94"/>
        <v/>
      </c>
    </row>
    <row r="995" spans="22:27" x14ac:dyDescent="0.25">
      <c r="V995" s="142" t="str">
        <f t="shared" si="96"/>
        <v/>
      </c>
      <c r="W995" s="142" t="str">
        <f t="shared" si="97"/>
        <v/>
      </c>
      <c r="X995" s="142" t="str">
        <f t="shared" si="98"/>
        <v/>
      </c>
      <c r="Y995" s="142" t="str">
        <f t="shared" si="99"/>
        <v/>
      </c>
      <c r="Z995" s="142" t="str">
        <f t="shared" si="95"/>
        <v/>
      </c>
      <c r="AA995" s="104" t="str">
        <f t="shared" si="94"/>
        <v/>
      </c>
    </row>
    <row r="996" spans="22:27" x14ac:dyDescent="0.25">
      <c r="V996" s="142" t="str">
        <f t="shared" si="96"/>
        <v/>
      </c>
      <c r="W996" s="142" t="str">
        <f t="shared" si="97"/>
        <v/>
      </c>
      <c r="X996" s="142" t="str">
        <f t="shared" si="98"/>
        <v/>
      </c>
      <c r="Y996" s="142" t="str">
        <f t="shared" si="99"/>
        <v/>
      </c>
      <c r="Z996" s="142" t="str">
        <f t="shared" si="95"/>
        <v/>
      </c>
      <c r="AA996" s="104" t="str">
        <f t="shared" si="94"/>
        <v/>
      </c>
    </row>
    <row r="997" spans="22:27" x14ac:dyDescent="0.25">
      <c r="V997" s="142" t="str">
        <f t="shared" si="96"/>
        <v/>
      </c>
      <c r="W997" s="142" t="str">
        <f t="shared" si="97"/>
        <v/>
      </c>
      <c r="X997" s="142" t="str">
        <f t="shared" si="98"/>
        <v/>
      </c>
      <c r="Y997" s="142" t="str">
        <f t="shared" si="99"/>
        <v/>
      </c>
      <c r="Z997" s="142" t="str">
        <f t="shared" si="95"/>
        <v/>
      </c>
      <c r="AA997" s="104" t="str">
        <f t="shared" si="94"/>
        <v/>
      </c>
    </row>
    <row r="998" spans="22:27" x14ac:dyDescent="0.25">
      <c r="V998" s="142" t="str">
        <f t="shared" si="96"/>
        <v/>
      </c>
      <c r="W998" s="142" t="str">
        <f t="shared" si="97"/>
        <v/>
      </c>
      <c r="X998" s="142" t="str">
        <f t="shared" si="98"/>
        <v/>
      </c>
      <c r="Y998" s="142" t="str">
        <f t="shared" si="99"/>
        <v/>
      </c>
      <c r="Z998" s="142" t="str">
        <f t="shared" si="95"/>
        <v/>
      </c>
      <c r="AA998" s="104" t="str">
        <f t="shared" si="94"/>
        <v/>
      </c>
    </row>
    <row r="999" spans="22:27" x14ac:dyDescent="0.25">
      <c r="V999" s="142" t="str">
        <f t="shared" si="96"/>
        <v/>
      </c>
      <c r="W999" s="142" t="str">
        <f t="shared" si="97"/>
        <v/>
      </c>
      <c r="X999" s="142" t="str">
        <f t="shared" si="98"/>
        <v/>
      </c>
      <c r="Y999" s="142" t="str">
        <f t="shared" si="99"/>
        <v/>
      </c>
      <c r="Z999" s="142" t="str">
        <f t="shared" si="95"/>
        <v/>
      </c>
      <c r="AA999" s="104" t="str">
        <f t="shared" si="94"/>
        <v/>
      </c>
    </row>
    <row r="1000" spans="22:27" x14ac:dyDescent="0.25">
      <c r="V1000" s="142" t="str">
        <f t="shared" si="96"/>
        <v/>
      </c>
      <c r="W1000" s="142" t="str">
        <f t="shared" si="97"/>
        <v/>
      </c>
      <c r="X1000" s="142" t="str">
        <f t="shared" si="98"/>
        <v/>
      </c>
      <c r="Y1000" s="142" t="str">
        <f t="shared" si="99"/>
        <v/>
      </c>
      <c r="Z1000" s="142" t="str">
        <f t="shared" si="95"/>
        <v/>
      </c>
      <c r="AA1000" s="104" t="str">
        <f t="shared" si="94"/>
        <v/>
      </c>
    </row>
    <row r="1001" spans="22:27" x14ac:dyDescent="0.25">
      <c r="V1001" s="142" t="str">
        <f t="shared" si="96"/>
        <v/>
      </c>
      <c r="W1001" s="142" t="str">
        <f t="shared" si="97"/>
        <v/>
      </c>
      <c r="X1001" s="142" t="str">
        <f t="shared" si="98"/>
        <v/>
      </c>
      <c r="Y1001" s="142" t="str">
        <f t="shared" si="99"/>
        <v/>
      </c>
      <c r="Z1001" s="142" t="str">
        <f t="shared" si="95"/>
        <v/>
      </c>
      <c r="AA1001" s="104" t="str">
        <f t="shared" si="94"/>
        <v/>
      </c>
    </row>
  </sheetData>
  <sheetProtection algorithmName="SHA-512" hashValue="wjijvVF4NGqvdtkbEYYsVex4ZEOjpIIRx0ZGSYNB+29K8pWeuLohMcGZHV2r4ZDpSQGzuXLTGnrdRK7vKfjMHg==" saltValue="P/4LJXj3xInW65IrfJeeQA==" spinCount="100000" sheet="1" objects="1" scenarios="1"/>
  <autoFilter ref="A7:C203" xr:uid="{6BA64A17-DB0B-4ACC-8704-D461EDC85901}"/>
  <mergeCells count="23">
    <mergeCell ref="W3:W7"/>
    <mergeCell ref="X3:X7"/>
    <mergeCell ref="Y3:Y7"/>
    <mergeCell ref="Z3:Z7"/>
    <mergeCell ref="U3:U7"/>
    <mergeCell ref="V3:V7"/>
    <mergeCell ref="P3:P7"/>
    <mergeCell ref="Q3:Q7"/>
    <mergeCell ref="R3:R7"/>
    <mergeCell ref="S3:S7"/>
    <mergeCell ref="T3:T7"/>
    <mergeCell ref="O3:O7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</mergeCells>
  <conditionalFormatting sqref="E8:F203 M8:N203">
    <cfRule type="expression" dxfId="17" priority="9">
      <formula>$B8&lt;&gt;""</formula>
    </cfRule>
  </conditionalFormatting>
  <conditionalFormatting sqref="G8:G203 O8:O203">
    <cfRule type="expression" dxfId="16" priority="8">
      <formula>$B8&lt;&gt;""</formula>
    </cfRule>
  </conditionalFormatting>
  <conditionalFormatting sqref="D8:D203 AA8:AA1001">
    <cfRule type="expression" dxfId="15" priority="7">
      <formula>$B8&lt;&gt;""</formula>
    </cfRule>
  </conditionalFormatting>
  <conditionalFormatting sqref="A8:C2000">
    <cfRule type="expression" dxfId="14" priority="6">
      <formula>$B8&lt;&gt;""</formula>
    </cfRule>
  </conditionalFormatting>
  <conditionalFormatting sqref="H8:K203 P8:S203 W8:W1001 Y8:Y1001">
    <cfRule type="expression" dxfId="13" priority="5">
      <formula>$B8&lt;&gt;""</formula>
    </cfRule>
  </conditionalFormatting>
  <conditionalFormatting sqref="L8:L203 Z8:AA10 Z11:Z648 AA8:AA648 V8:V1001 X8:X1001 Z649:AA1001">
    <cfRule type="expression" dxfId="12" priority="4">
      <formula>$B8&lt;&gt;""</formula>
    </cfRule>
  </conditionalFormatting>
  <conditionalFormatting sqref="A8:AA2000">
    <cfRule type="expression" dxfId="11" priority="3">
      <formula>OR(CELL("lin")=CELL("lin",A8))</formula>
    </cfRule>
  </conditionalFormatting>
  <conditionalFormatting sqref="C2:C5">
    <cfRule type="expression" dxfId="10" priority="2">
      <formula>ISERROR(C2)</formula>
    </cfRule>
  </conditionalFormatting>
  <conditionalFormatting sqref="T8:U203">
    <cfRule type="expression" dxfId="9" priority="1">
      <formula>$B8&lt;&gt;""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3250" r:id="rId4" name="btnImprimir">
          <controlPr defaultSize="0" print="0" autoLine="0" r:id="rId5">
            <anchor>
              <from>
                <xdr:col>27</xdr:col>
                <xdr:colOff>180975</xdr:colOff>
                <xdr:row>0</xdr:row>
                <xdr:rowOff>123825</xdr:rowOff>
              </from>
              <to>
                <xdr:col>29</xdr:col>
                <xdr:colOff>76200</xdr:colOff>
                <xdr:row>1</xdr:row>
                <xdr:rowOff>171450</xdr:rowOff>
              </to>
            </anchor>
          </controlPr>
        </control>
      </mc:Choice>
      <mc:Fallback>
        <control shapeId="53250" r:id="rId4" name="btnImprimir"/>
      </mc:Fallback>
    </mc:AlternateContent>
    <mc:AlternateContent xmlns:mc="http://schemas.openxmlformats.org/markup-compatibility/2006">
      <mc:Choice Requires="x14">
        <control shapeId="53249" r:id="rId6" name="btnVoltar">
          <controlPr defaultSize="0" print="0" autoLine="0" r:id="rId7">
            <anchor>
              <from>
                <xdr:col>26</xdr:col>
                <xdr:colOff>38100</xdr:colOff>
                <xdr:row>0</xdr:row>
                <xdr:rowOff>123825</xdr:rowOff>
              </from>
              <to>
                <xdr:col>27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53249" r:id="rId6" name="btnVoltar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B3AC3-D967-4419-A9F1-5771713C34FF}">
  <sheetPr codeName="Planilha18"/>
  <dimension ref="A1:O17"/>
  <sheetViews>
    <sheetView showGridLines="0" topLeftCell="B1" workbookViewId="0">
      <selection activeCell="N2" sqref="N2"/>
    </sheetView>
  </sheetViews>
  <sheetFormatPr defaultRowHeight="15" x14ac:dyDescent="0.25"/>
  <cols>
    <col min="1" max="9" width="15.5703125" style="104" customWidth="1"/>
    <col min="10" max="14" width="15.5703125" customWidth="1"/>
  </cols>
  <sheetData>
    <row r="1" spans="1:15" s="147" customFormat="1" ht="45" x14ac:dyDescent="0.25">
      <c r="A1" s="146" t="s">
        <v>371</v>
      </c>
      <c r="B1" s="146" t="s">
        <v>372</v>
      </c>
      <c r="C1" s="146" t="s">
        <v>373</v>
      </c>
      <c r="D1" s="146" t="s">
        <v>374</v>
      </c>
      <c r="E1" s="146" t="s">
        <v>375</v>
      </c>
      <c r="F1" s="146" t="s">
        <v>376</v>
      </c>
      <c r="G1" s="146" t="s">
        <v>377</v>
      </c>
      <c r="H1" s="146" t="s">
        <v>378</v>
      </c>
      <c r="I1" s="146" t="s">
        <v>379</v>
      </c>
      <c r="J1" s="146" t="s">
        <v>380</v>
      </c>
      <c r="K1" s="146" t="s">
        <v>381</v>
      </c>
      <c r="L1" s="146" t="s">
        <v>382</v>
      </c>
      <c r="M1" s="146" t="s">
        <v>383</v>
      </c>
      <c r="N1" s="146" t="s">
        <v>384</v>
      </c>
    </row>
    <row r="2" spans="1:15" ht="21.75" customHeight="1" x14ac:dyDescent="0.25">
      <c r="A2" s="148" t="s">
        <v>361</v>
      </c>
      <c r="B2" s="148" t="s">
        <v>361</v>
      </c>
      <c r="C2" s="148">
        <v>7</v>
      </c>
      <c r="D2" s="148">
        <v>5</v>
      </c>
      <c r="E2" s="148">
        <v>2</v>
      </c>
      <c r="F2" s="148" t="s">
        <v>385</v>
      </c>
      <c r="G2" s="148" t="s">
        <v>386</v>
      </c>
      <c r="H2" s="148" t="s">
        <v>387</v>
      </c>
      <c r="I2" s="148" t="s">
        <v>388</v>
      </c>
      <c r="J2" s="148" t="s">
        <v>389</v>
      </c>
      <c r="K2" s="148" t="s">
        <v>390</v>
      </c>
      <c r="L2" s="148" t="s">
        <v>391</v>
      </c>
      <c r="M2" s="148" t="s">
        <v>128</v>
      </c>
      <c r="N2" s="148" t="s">
        <v>370</v>
      </c>
      <c r="O2">
        <v>1</v>
      </c>
    </row>
    <row r="13" spans="1:15" x14ac:dyDescent="0.25">
      <c r="G13"/>
    </row>
    <row r="14" spans="1:15" x14ac:dyDescent="0.25">
      <c r="G14"/>
    </row>
    <row r="15" spans="1:15" x14ac:dyDescent="0.25">
      <c r="G15"/>
    </row>
    <row r="16" spans="1:15" x14ac:dyDescent="0.25">
      <c r="G16"/>
    </row>
    <row r="17" spans="7:7" x14ac:dyDescent="0.25">
      <c r="G17"/>
    </row>
  </sheetData>
  <dataValidations count="3">
    <dataValidation type="list" allowBlank="1" showInputMessage="1" showErrorMessage="1" sqref="J2" xr:uid="{43AA003F-D3CA-4529-86C4-EEB70D4A1DDF}">
      <formula1>"SOMA,SUBST"</formula1>
    </dataValidation>
    <dataValidation type="list" allowBlank="1" showInputMessage="1" showErrorMessage="1" sqref="A2:B2" xr:uid="{BCFA9AC7-2C62-47AE-A640-77EE9EA368F9}">
      <formula1>"SOMA,MÉDIA"</formula1>
    </dataValidation>
    <dataValidation type="list" allowBlank="1" showInputMessage="1" showErrorMessage="1" sqref="E2" xr:uid="{646C219B-5F87-48D3-AE0C-9D0AE82690C4}">
      <formula1>"1,2,3,4"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F1AAC-99EC-4BB8-A49A-BA2FF111AB0C}">
  <sheetPr codeName="Planilha15">
    <pageSetUpPr fitToPage="1"/>
  </sheetPr>
  <dimension ref="A1:AM326"/>
  <sheetViews>
    <sheetView showGridLines="0" showZeros="0" workbookViewId="0">
      <selection activeCell="A9" sqref="A9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historia!E1</f>
        <v>INSTITUTO EDUCACIONAL RÊ E LÚ</v>
      </c>
      <c r="F1" s="284" t="s">
        <v>393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historia!E2</f>
        <v>CNPJ: 12.456.409/0001-04 - Tel.: (21)3093-7218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historia!E3</f>
        <v>Rua Andes, nº 292,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351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5" customHeight="1" x14ac:dyDescent="0.25">
      <c r="B6" s="117" t="s">
        <v>352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337</v>
      </c>
      <c r="B8" s="106" t="s">
        <v>236</v>
      </c>
      <c r="C8" s="106" t="s">
        <v>338</v>
      </c>
      <c r="D8" s="106" t="s">
        <v>339</v>
      </c>
      <c r="E8" s="106" t="s">
        <v>340</v>
      </c>
      <c r="F8" s="106" t="s">
        <v>341</v>
      </c>
      <c r="G8" s="106" t="s">
        <v>342</v>
      </c>
      <c r="H8" s="106" t="s">
        <v>343</v>
      </c>
      <c r="I8" s="105" t="s">
        <v>344</v>
      </c>
      <c r="J8" s="105" t="s">
        <v>345</v>
      </c>
      <c r="K8" s="105" t="s">
        <v>346</v>
      </c>
      <c r="L8" s="105" t="s">
        <v>347</v>
      </c>
      <c r="M8" s="105" t="s">
        <v>348</v>
      </c>
      <c r="N8" s="105" t="s">
        <v>349</v>
      </c>
      <c r="Z8" s="103"/>
    </row>
    <row r="9" spans="1:39" ht="27.95" customHeight="1" x14ac:dyDescent="0.25">
      <c r="A9" s="108" t="s">
        <v>303</v>
      </c>
      <c r="B9" s="113" t="s">
        <v>255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127</v>
      </c>
    </row>
    <row r="10" spans="1:39" ht="27.95" customHeight="1" x14ac:dyDescent="0.25">
      <c r="A10" s="108" t="s">
        <v>304</v>
      </c>
      <c r="B10" s="113" t="s">
        <v>108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127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/>
  <mergeCells count="1">
    <mergeCell ref="F1:J4"/>
  </mergeCells>
  <conditionalFormatting sqref="A9:N10003">
    <cfRule type="expression" dxfId="8" priority="3">
      <formula>$A9&lt;&gt;""</formula>
    </cfRule>
  </conditionalFormatting>
  <conditionalFormatting sqref="C9:N10003">
    <cfRule type="expression" dxfId="7" priority="1">
      <formula>AND(O9&lt;&gt;0,AA9&lt;&gt;0)</formula>
    </cfRule>
    <cfRule type="expression" dxfId="6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6081" r:id="rId4" name="btnVoltar">
          <controlPr defaultSize="0" print="0" autoLine="0" r:id="rId5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46081" r:id="rId4" name="btnVoltar"/>
      </mc:Fallback>
    </mc:AlternateContent>
    <mc:AlternateContent xmlns:mc="http://schemas.openxmlformats.org/markup-compatibility/2006">
      <mc:Choice Requires="x14">
        <control shapeId="46082" r:id="rId6" name="btnImprimir">
          <controlPr defaultSize="0" print="0" autoLine="0" r:id="rId7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46082" r:id="rId6" name="btnImprimir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6E5CE-176A-42E5-83A6-657285477094}">
  <sheetPr codeName="Planilha16">
    <pageSetUpPr fitToPage="1"/>
  </sheetPr>
  <dimension ref="A1:AM326"/>
  <sheetViews>
    <sheetView showGridLines="0" showZeros="0" workbookViewId="0">
      <selection activeCell="B9" sqref="B9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historia!E1</f>
        <v>INSTITUTO EDUCACIONAL RÊ E LÚ</v>
      </c>
      <c r="F1" s="284" t="s">
        <v>354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historia!E2</f>
        <v>CNPJ: 12.456.409/0001-04 - Tel.: (21)3093-7218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historia!E3</f>
        <v>Rua Andes, nº 292,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351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5" customHeight="1" x14ac:dyDescent="0.25">
      <c r="B6" s="117" t="s">
        <v>352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273</v>
      </c>
      <c r="B8" s="106" t="s">
        <v>243</v>
      </c>
      <c r="C8" s="106" t="s">
        <v>338</v>
      </c>
      <c r="D8" s="106" t="s">
        <v>339</v>
      </c>
      <c r="E8" s="106" t="s">
        <v>340</v>
      </c>
      <c r="F8" s="106" t="s">
        <v>341</v>
      </c>
      <c r="G8" s="106" t="s">
        <v>342</v>
      </c>
      <c r="H8" s="106" t="s">
        <v>343</v>
      </c>
      <c r="I8" s="105" t="s">
        <v>344</v>
      </c>
      <c r="J8" s="105" t="s">
        <v>345</v>
      </c>
      <c r="K8" s="105" t="s">
        <v>346</v>
      </c>
      <c r="L8" s="105" t="s">
        <v>347</v>
      </c>
      <c r="M8" s="105" t="s">
        <v>348</v>
      </c>
      <c r="N8" s="105" t="s">
        <v>349</v>
      </c>
      <c r="Z8" s="103"/>
    </row>
    <row r="9" spans="1:39" ht="27.95" customHeight="1" x14ac:dyDescent="0.25">
      <c r="A9" s="108" t="s">
        <v>274</v>
      </c>
      <c r="B9" s="113" t="s">
        <v>117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127</v>
      </c>
    </row>
    <row r="10" spans="1:39" ht="27.95" customHeight="1" x14ac:dyDescent="0.25">
      <c r="A10" s="108" t="s">
        <v>107</v>
      </c>
      <c r="B10" s="113" t="s">
        <v>106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127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8" xr:uid="{572F2BE8-1A19-426E-94D2-C6EB599F716E}"/>
  <mergeCells count="1">
    <mergeCell ref="F1:J4"/>
  </mergeCells>
  <conditionalFormatting sqref="A9:N10003">
    <cfRule type="expression" dxfId="5" priority="3">
      <formula>$A9&lt;&gt;""</formula>
    </cfRule>
  </conditionalFormatting>
  <conditionalFormatting sqref="C9:N10003">
    <cfRule type="expression" dxfId="4" priority="1">
      <formula>AND(O9&lt;&gt;0,AA9&lt;&gt;0)</formula>
    </cfRule>
    <cfRule type="expression" dxfId="3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1202" r:id="rId4" name="btnImprimir">
          <controlPr defaultSize="0" print="0" autoLine="0" r:id="rId5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51202" r:id="rId4" name="btnImprimir"/>
      </mc:Fallback>
    </mc:AlternateContent>
    <mc:AlternateContent xmlns:mc="http://schemas.openxmlformats.org/markup-compatibility/2006">
      <mc:Choice Requires="x14">
        <control shapeId="51201" r:id="rId6" name="btnVoltar">
          <controlPr defaultSize="0" print="0" autoLine="0" r:id="rId7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51201" r:id="rId6" name="btnVoltar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A103A-3862-4D69-891B-A3E852D30DBE}">
  <sheetPr codeName="Plan6">
    <pageSetUpPr fitToPage="1"/>
  </sheetPr>
  <dimension ref="A1:BZ47"/>
  <sheetViews>
    <sheetView showGridLines="0" showZeros="0" zoomScaleNormal="100" workbookViewId="0">
      <selection activeCell="BK14" sqref="BK14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203" t="s">
        <v>207</v>
      </c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3"/>
      <c r="AV1" s="203"/>
      <c r="AW1" s="203"/>
      <c r="AX1" s="203"/>
      <c r="AY1" s="203"/>
      <c r="AZ1" s="203"/>
      <c r="BA1" s="203"/>
      <c r="BB1" s="203"/>
      <c r="BC1" s="203"/>
      <c r="BD1" s="203"/>
      <c r="BE1" s="203"/>
      <c r="BF1" s="203"/>
      <c r="BG1" s="203"/>
      <c r="BH1" s="203"/>
      <c r="BI1" s="203"/>
      <c r="BJ1" s="203"/>
      <c r="BK1" s="203"/>
      <c r="BL1" s="203"/>
      <c r="BM1" s="203"/>
      <c r="BN1" s="79"/>
    </row>
    <row r="2" spans="1:78" s="4" customFormat="1" ht="15" customHeight="1" x14ac:dyDescent="0.2">
      <c r="A2" s="80"/>
      <c r="B2" s="204" t="s">
        <v>209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82"/>
    </row>
    <row r="3" spans="1:78" s="4" customFormat="1" ht="15" customHeight="1" x14ac:dyDescent="0.2">
      <c r="A3" s="80"/>
      <c r="B3" s="204" t="s">
        <v>208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 t="s">
        <v>230</v>
      </c>
      <c r="AD5" s="8"/>
      <c r="AE5" s="8"/>
      <c r="AF5" s="8"/>
      <c r="AG5" s="8"/>
      <c r="AH5" s="8"/>
      <c r="AI5" s="8"/>
      <c r="AJ5" s="8"/>
      <c r="AN5" s="8"/>
      <c r="AO5" s="8"/>
      <c r="AP5" s="98"/>
      <c r="AQ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166</v>
      </c>
      <c r="BY5" s="84"/>
      <c r="BZ5" s="84"/>
    </row>
    <row r="6" spans="1:78" ht="21.95" customHeight="1" x14ac:dyDescent="0.2">
      <c r="A6" s="89"/>
      <c r="B6" s="8" t="s">
        <v>229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BN6" s="83"/>
      <c r="BX6" s="6" t="s">
        <v>168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172</v>
      </c>
      <c r="N8" s="8"/>
      <c r="O8" s="92"/>
      <c r="P8" s="8"/>
      <c r="Q8" s="59"/>
      <c r="R8" s="207">
        <v>0</v>
      </c>
      <c r="S8" s="207"/>
      <c r="T8" s="207"/>
      <c r="U8" s="207"/>
      <c r="V8" s="207"/>
      <c r="W8" s="8" t="s">
        <v>95</v>
      </c>
      <c r="X8" s="8"/>
      <c r="Y8" s="8"/>
      <c r="Z8" s="8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205" t="s">
        <v>173</v>
      </c>
      <c r="BF8" s="205"/>
      <c r="BG8" s="205"/>
      <c r="BH8" s="205"/>
      <c r="BI8" s="179"/>
      <c r="BJ8" s="179"/>
      <c r="BN8" s="83"/>
    </row>
    <row r="9" spans="1:78" ht="21.95" customHeight="1" x14ac:dyDescent="0.25">
      <c r="A9" s="89"/>
      <c r="B9" s="8"/>
      <c r="C9" s="8"/>
      <c r="M9" s="8" t="s">
        <v>174</v>
      </c>
      <c r="N9" s="8"/>
      <c r="O9" s="8"/>
      <c r="P9" s="8"/>
      <c r="Q9" s="8"/>
      <c r="R9" s="8"/>
      <c r="S9" s="8"/>
      <c r="T9" s="8"/>
      <c r="U9" s="8"/>
      <c r="V9" s="323"/>
      <c r="W9" s="185"/>
      <c r="X9" s="185"/>
      <c r="Y9" s="185"/>
      <c r="Z9" s="185"/>
      <c r="AA9" s="323"/>
      <c r="AB9" s="323"/>
      <c r="AC9" s="323"/>
      <c r="AD9"/>
      <c r="AH9" s="8" t="s">
        <v>175</v>
      </c>
      <c r="AI9" s="8"/>
      <c r="AJ9" s="8"/>
      <c r="AK9" s="8"/>
      <c r="AL9" s="8"/>
      <c r="AM9" s="8"/>
      <c r="AN9" s="8"/>
      <c r="AO9" s="181"/>
      <c r="AP9" s="181"/>
      <c r="AQ9" s="181"/>
      <c r="AU9" s="8" t="s">
        <v>176</v>
      </c>
      <c r="AV9" s="8"/>
      <c r="AW9" s="8"/>
      <c r="AX9" s="8"/>
      <c r="AY9" s="8"/>
      <c r="AZ9" s="8"/>
      <c r="BA9" s="8"/>
      <c r="BB9" s="8"/>
      <c r="BC9" s="8"/>
      <c r="BD9" s="179"/>
      <c r="BE9" s="179"/>
      <c r="BF9" s="179"/>
      <c r="BG9" s="179"/>
      <c r="BH9" s="179"/>
      <c r="BI9" s="179"/>
      <c r="BJ9" s="179"/>
      <c r="BN9" s="83"/>
    </row>
    <row r="10" spans="1:78" ht="21.95" customHeight="1" x14ac:dyDescent="0.25">
      <c r="A10" s="89"/>
      <c r="B10" s="8"/>
      <c r="C10" s="8"/>
      <c r="M10" s="8" t="s">
        <v>180</v>
      </c>
      <c r="N10" s="8"/>
      <c r="O10" s="8"/>
      <c r="P10" s="8"/>
      <c r="Q10" s="8"/>
      <c r="R10" s="8"/>
      <c r="S10" s="179"/>
      <c r="T10" s="179"/>
      <c r="U10" s="179"/>
      <c r="V10" s="179"/>
      <c r="W10" s="179"/>
      <c r="X10" s="179"/>
      <c r="Y10" s="179"/>
      <c r="Z10" s="8" t="s">
        <v>181</v>
      </c>
      <c r="AA10" s="8"/>
      <c r="AB10" s="8"/>
      <c r="AC10" s="179"/>
      <c r="AD10" s="179"/>
      <c r="AE10" s="179"/>
      <c r="AF10" s="179"/>
      <c r="AG10" s="179"/>
      <c r="AH10" s="179"/>
      <c r="AI10" s="179"/>
      <c r="AJ10" s="179"/>
      <c r="AK10" s="8" t="s">
        <v>231</v>
      </c>
      <c r="AL10" s="8"/>
      <c r="AM10" s="8"/>
      <c r="AN10" s="179"/>
      <c r="AO10" s="179"/>
      <c r="AP10" s="179"/>
      <c r="AQ10" s="179"/>
      <c r="AR10" s="179"/>
      <c r="AS10" s="179"/>
      <c r="AT10" s="179"/>
      <c r="AU10" s="179"/>
      <c r="AV10" s="97" t="s">
        <v>115</v>
      </c>
      <c r="AW10" s="94"/>
      <c r="AX10" s="94"/>
      <c r="AY10" s="8"/>
      <c r="AZ10" s="8"/>
      <c r="BA10" s="8"/>
      <c r="BB10" s="179"/>
      <c r="BC10" s="179"/>
      <c r="BD10" s="179"/>
      <c r="BE10" s="179"/>
      <c r="BF10" s="179"/>
      <c r="BG10" s="179"/>
      <c r="BH10" s="179"/>
      <c r="BI10" s="179"/>
      <c r="BJ10" s="179"/>
      <c r="BN10" s="103"/>
      <c r="BO10"/>
      <c r="BP10"/>
      <c r="BQ10"/>
      <c r="BR10"/>
    </row>
    <row r="11" spans="1:78" ht="21.95" customHeight="1" x14ac:dyDescent="0.2">
      <c r="A11" s="89"/>
      <c r="B11" s="8"/>
      <c r="C11" s="8"/>
      <c r="M11" s="8" t="s">
        <v>182</v>
      </c>
      <c r="N11" s="8"/>
      <c r="O11" s="8"/>
      <c r="P11" s="8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Y11" s="8" t="s">
        <v>179</v>
      </c>
      <c r="AZ11" s="8"/>
      <c r="BA11" s="8"/>
      <c r="BB11" s="8"/>
      <c r="BC11" s="180"/>
      <c r="BD11" s="180"/>
      <c r="BE11" s="180"/>
      <c r="BF11" s="180"/>
      <c r="BG11" s="180"/>
      <c r="BH11" s="180"/>
      <c r="BI11" s="180"/>
      <c r="BJ11" s="180"/>
      <c r="BN11" s="83"/>
    </row>
    <row r="12" spans="1:78" ht="21.95" customHeight="1" x14ac:dyDescent="0.2">
      <c r="A12" s="89"/>
      <c r="B12" s="8"/>
      <c r="C12" s="8"/>
      <c r="D12" s="8" t="s">
        <v>213</v>
      </c>
      <c r="E12" s="8"/>
      <c r="F12" s="8"/>
      <c r="H12" s="90"/>
      <c r="I12" s="90"/>
      <c r="J12" s="90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J12" s="8" t="s">
        <v>77</v>
      </c>
      <c r="AL12" s="335"/>
      <c r="AM12" s="335"/>
      <c r="AN12" s="335"/>
      <c r="AO12" s="335"/>
      <c r="AP12" s="8" t="s">
        <v>178</v>
      </c>
      <c r="AQ12" s="8"/>
      <c r="AR12" s="8"/>
      <c r="AS12" s="8"/>
      <c r="AT12" s="8"/>
      <c r="AU12" s="8"/>
      <c r="AV12" s="8"/>
      <c r="AW12" s="8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78</v>
      </c>
      <c r="E13" s="8"/>
      <c r="F13" s="8"/>
      <c r="G13" s="8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8"/>
      <c r="AA13" s="8"/>
      <c r="AB13" s="8" t="s">
        <v>79</v>
      </c>
      <c r="AC13" s="8"/>
      <c r="AD13" s="8"/>
      <c r="AE13" s="8"/>
      <c r="AF13" s="8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8"/>
      <c r="BD13" s="8" t="s">
        <v>81</v>
      </c>
      <c r="BE13" s="8"/>
      <c r="BF13" s="8"/>
      <c r="BG13" s="8"/>
      <c r="BH13" s="8"/>
      <c r="BI13" s="181"/>
      <c r="BJ13" s="181"/>
      <c r="BN13" s="83"/>
    </row>
    <row r="14" spans="1:78" ht="21.95" customHeight="1" x14ac:dyDescent="0.2">
      <c r="A14" s="89"/>
      <c r="B14" s="8"/>
      <c r="C14" s="8"/>
      <c r="M14" s="8"/>
      <c r="R14" s="8"/>
      <c r="S14" s="8"/>
      <c r="T14" s="8"/>
      <c r="U14" s="8"/>
      <c r="V14" s="8"/>
      <c r="W14" s="8"/>
      <c r="X14" s="8"/>
      <c r="BN14" s="83"/>
    </row>
    <row r="15" spans="1:78" ht="21.95" customHeight="1" x14ac:dyDescent="0.2">
      <c r="A15" s="89"/>
      <c r="B15" s="8" t="s">
        <v>233</v>
      </c>
      <c r="C15" s="8"/>
      <c r="AJ15" s="8" t="s">
        <v>232</v>
      </c>
      <c r="AK15" s="8"/>
      <c r="BN15" s="83"/>
    </row>
    <row r="16" spans="1:78" ht="9.75" customHeight="1" x14ac:dyDescent="0.2">
      <c r="A16" s="89"/>
      <c r="B16" s="8"/>
      <c r="C16" s="8"/>
      <c r="AJ16" s="8"/>
      <c r="AK16" s="8"/>
      <c r="BN16" s="83"/>
    </row>
    <row r="17" spans="1:66" ht="21.95" customHeight="1" x14ac:dyDescent="0.2">
      <c r="A17" s="89"/>
      <c r="B17" s="8"/>
      <c r="C17" s="8"/>
      <c r="D17" s="327"/>
      <c r="E17" s="328"/>
      <c r="F17" s="328"/>
      <c r="G17" s="328"/>
      <c r="H17" s="328"/>
      <c r="I17" s="328"/>
      <c r="J17" s="328"/>
      <c r="K17" s="328"/>
      <c r="L17" s="328"/>
      <c r="M17" s="328"/>
      <c r="N17" s="328"/>
      <c r="O17" s="328"/>
      <c r="P17" s="328"/>
      <c r="Q17" s="328"/>
      <c r="R17" s="328"/>
      <c r="S17" s="328"/>
      <c r="T17" s="328"/>
      <c r="U17" s="328"/>
      <c r="V17" s="328"/>
      <c r="W17" s="328"/>
      <c r="X17" s="328"/>
      <c r="Y17" s="328"/>
      <c r="Z17" s="328"/>
      <c r="AA17" s="328"/>
      <c r="AB17" s="329"/>
      <c r="AE17" s="8"/>
      <c r="AJ17" s="8"/>
      <c r="AK17" s="8"/>
      <c r="AL17" s="327"/>
      <c r="AM17" s="328"/>
      <c r="AN17" s="328"/>
      <c r="AO17" s="328"/>
      <c r="AP17" s="328"/>
      <c r="AQ17" s="328"/>
      <c r="AR17" s="328"/>
      <c r="AS17" s="328"/>
      <c r="AT17" s="328"/>
      <c r="AU17" s="328"/>
      <c r="AV17" s="328"/>
      <c r="AW17" s="328"/>
      <c r="AX17" s="328"/>
      <c r="AY17" s="328"/>
      <c r="AZ17" s="328"/>
      <c r="BA17" s="328"/>
      <c r="BB17" s="328"/>
      <c r="BC17" s="328"/>
      <c r="BD17" s="328"/>
      <c r="BE17" s="328"/>
      <c r="BF17" s="328"/>
      <c r="BG17" s="328"/>
      <c r="BH17" s="328"/>
      <c r="BI17" s="328"/>
      <c r="BJ17" s="329"/>
      <c r="BN17" s="83"/>
    </row>
    <row r="18" spans="1:66" ht="21.95" customHeight="1" x14ac:dyDescent="0.2">
      <c r="A18" s="89"/>
      <c r="B18" s="8"/>
      <c r="C18" s="8"/>
      <c r="D18" s="332"/>
      <c r="E18" s="333"/>
      <c r="F18" s="333"/>
      <c r="G18" s="333"/>
      <c r="H18" s="333"/>
      <c r="I18" s="333"/>
      <c r="J18" s="333"/>
      <c r="K18" s="333"/>
      <c r="L18" s="333"/>
      <c r="M18" s="333"/>
      <c r="N18" s="333"/>
      <c r="O18" s="333"/>
      <c r="P18" s="333"/>
      <c r="Q18" s="333"/>
      <c r="R18" s="333"/>
      <c r="S18" s="333"/>
      <c r="T18" s="333"/>
      <c r="U18" s="333"/>
      <c r="V18" s="333"/>
      <c r="W18" s="333"/>
      <c r="X18" s="333"/>
      <c r="Y18" s="333"/>
      <c r="Z18" s="333"/>
      <c r="AA18" s="333"/>
      <c r="AB18" s="334"/>
      <c r="AE18" s="8"/>
      <c r="AJ18" s="8"/>
      <c r="AK18" s="8"/>
      <c r="AL18" s="332"/>
      <c r="AM18" s="333"/>
      <c r="AN18" s="333"/>
      <c r="AO18" s="333"/>
      <c r="AP18" s="333"/>
      <c r="AQ18" s="333"/>
      <c r="AR18" s="333"/>
      <c r="AS18" s="333"/>
      <c r="AT18" s="333"/>
      <c r="AU18" s="333"/>
      <c r="AV18" s="333"/>
      <c r="AW18" s="333"/>
      <c r="AX18" s="333"/>
      <c r="AY18" s="333"/>
      <c r="AZ18" s="333"/>
      <c r="BA18" s="333"/>
      <c r="BB18" s="333"/>
      <c r="BC18" s="333"/>
      <c r="BD18" s="333"/>
      <c r="BE18" s="333"/>
      <c r="BF18" s="333"/>
      <c r="BG18" s="333"/>
      <c r="BH18" s="333"/>
      <c r="BI18" s="333"/>
      <c r="BJ18" s="334"/>
      <c r="BN18" s="83"/>
    </row>
    <row r="19" spans="1:66" ht="21.95" customHeight="1" x14ac:dyDescent="0.2">
      <c r="A19" s="89"/>
      <c r="B19" s="8"/>
      <c r="C19" s="8"/>
      <c r="D19" s="332"/>
      <c r="E19" s="333"/>
      <c r="F19" s="333"/>
      <c r="G19" s="333"/>
      <c r="H19" s="333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4"/>
      <c r="AE19" s="8"/>
      <c r="AJ19" s="8"/>
      <c r="AK19" s="8"/>
      <c r="AL19" s="332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4"/>
      <c r="BN19" s="83"/>
    </row>
    <row r="20" spans="1:66" ht="21.95" customHeight="1" x14ac:dyDescent="0.2">
      <c r="A20" s="89"/>
      <c r="B20" s="8"/>
      <c r="C20" s="8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4"/>
      <c r="AE20" s="8"/>
      <c r="AJ20" s="8"/>
      <c r="AK20" s="8"/>
      <c r="AL20" s="332"/>
      <c r="AM20" s="333"/>
      <c r="AN20" s="333"/>
      <c r="AO20" s="333"/>
      <c r="AP20" s="333"/>
      <c r="AQ20" s="333"/>
      <c r="AR20" s="333"/>
      <c r="AS20" s="333"/>
      <c r="AT20" s="333"/>
      <c r="AU20" s="333"/>
      <c r="AV20" s="333"/>
      <c r="AW20" s="333"/>
      <c r="AX20" s="333"/>
      <c r="AY20" s="333"/>
      <c r="AZ20" s="333"/>
      <c r="BA20" s="333"/>
      <c r="BB20" s="333"/>
      <c r="BC20" s="333"/>
      <c r="BD20" s="333"/>
      <c r="BE20" s="333"/>
      <c r="BF20" s="333"/>
      <c r="BG20" s="333"/>
      <c r="BH20" s="333"/>
      <c r="BI20" s="333"/>
      <c r="BJ20" s="334"/>
      <c r="BN20" s="83"/>
    </row>
    <row r="21" spans="1:66" ht="21.95" customHeight="1" x14ac:dyDescent="0.2">
      <c r="A21" s="89"/>
      <c r="B21" s="8"/>
      <c r="C21" s="8"/>
      <c r="D21" s="332"/>
      <c r="E21" s="333"/>
      <c r="F21" s="333"/>
      <c r="G21" s="333"/>
      <c r="H21" s="333"/>
      <c r="I21" s="333"/>
      <c r="J21" s="333"/>
      <c r="K21" s="333"/>
      <c r="L21" s="333"/>
      <c r="M21" s="333"/>
      <c r="N21" s="333"/>
      <c r="O21" s="333"/>
      <c r="P21" s="333"/>
      <c r="Q21" s="333"/>
      <c r="R21" s="333"/>
      <c r="S21" s="333"/>
      <c r="T21" s="333"/>
      <c r="U21" s="333"/>
      <c r="V21" s="333"/>
      <c r="W21" s="333"/>
      <c r="X21" s="333"/>
      <c r="Y21" s="333"/>
      <c r="Z21" s="333"/>
      <c r="AA21" s="333"/>
      <c r="AB21" s="334"/>
      <c r="AE21" s="8"/>
      <c r="AJ21" s="8"/>
      <c r="AK21" s="8"/>
      <c r="AL21" s="332"/>
      <c r="AM21" s="333"/>
      <c r="AN21" s="333"/>
      <c r="AO21" s="333"/>
      <c r="AP21" s="333"/>
      <c r="AQ21" s="333"/>
      <c r="AR21" s="333"/>
      <c r="AS21" s="333"/>
      <c r="AT21" s="333"/>
      <c r="AU21" s="333"/>
      <c r="AV21" s="333"/>
      <c r="AW21" s="333"/>
      <c r="AX21" s="333"/>
      <c r="AY21" s="333"/>
      <c r="AZ21" s="333"/>
      <c r="BA21" s="333"/>
      <c r="BB21" s="333"/>
      <c r="BC21" s="333"/>
      <c r="BD21" s="333"/>
      <c r="BE21" s="333"/>
      <c r="BF21" s="333"/>
      <c r="BG21" s="333"/>
      <c r="BH21" s="333"/>
      <c r="BI21" s="333"/>
      <c r="BJ21" s="334"/>
      <c r="BN21" s="83"/>
    </row>
    <row r="22" spans="1:66" ht="21.95" customHeight="1" x14ac:dyDescent="0.2">
      <c r="A22" s="89"/>
      <c r="B22" s="8"/>
      <c r="C22" s="8"/>
      <c r="D22" s="332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  <c r="Q22" s="333"/>
      <c r="R22" s="333"/>
      <c r="S22" s="333"/>
      <c r="T22" s="333"/>
      <c r="U22" s="333"/>
      <c r="V22" s="333"/>
      <c r="W22" s="333"/>
      <c r="X22" s="333"/>
      <c r="Y22" s="333"/>
      <c r="Z22" s="333"/>
      <c r="AA22" s="333"/>
      <c r="AB22" s="334"/>
      <c r="AE22" s="8"/>
      <c r="AJ22" s="8"/>
      <c r="AK22" s="8"/>
      <c r="AL22" s="332"/>
      <c r="AM22" s="333"/>
      <c r="AN22" s="333"/>
      <c r="AO22" s="333"/>
      <c r="AP22" s="333"/>
      <c r="AQ22" s="333"/>
      <c r="AR22" s="333"/>
      <c r="AS22" s="333"/>
      <c r="AT22" s="333"/>
      <c r="AU22" s="333"/>
      <c r="AV22" s="333"/>
      <c r="AW22" s="333"/>
      <c r="AX22" s="333"/>
      <c r="AY22" s="333"/>
      <c r="AZ22" s="333"/>
      <c r="BA22" s="333"/>
      <c r="BB22" s="333"/>
      <c r="BC22" s="333"/>
      <c r="BD22" s="333"/>
      <c r="BE22" s="333"/>
      <c r="BF22" s="333"/>
      <c r="BG22" s="333"/>
      <c r="BH22" s="333"/>
      <c r="BI22" s="333"/>
      <c r="BJ22" s="334"/>
      <c r="BN22" s="83"/>
    </row>
    <row r="23" spans="1:66" ht="21.95" customHeight="1" x14ac:dyDescent="0.2">
      <c r="A23" s="89"/>
      <c r="B23" s="8"/>
      <c r="C23" s="8"/>
      <c r="D23" s="332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  <c r="V23" s="333"/>
      <c r="W23" s="333"/>
      <c r="X23" s="333"/>
      <c r="Y23" s="333"/>
      <c r="Z23" s="333"/>
      <c r="AA23" s="333"/>
      <c r="AB23" s="334"/>
      <c r="AE23" s="8"/>
      <c r="AJ23" s="8"/>
      <c r="AK23" s="8"/>
      <c r="AL23" s="332"/>
      <c r="AM23" s="333"/>
      <c r="AN23" s="333"/>
      <c r="AO23" s="333"/>
      <c r="AP23" s="333"/>
      <c r="AQ23" s="333"/>
      <c r="AR23" s="333"/>
      <c r="AS23" s="333"/>
      <c r="AT23" s="333"/>
      <c r="AU23" s="333"/>
      <c r="AV23" s="333"/>
      <c r="AW23" s="333"/>
      <c r="AX23" s="333"/>
      <c r="AY23" s="333"/>
      <c r="AZ23" s="333"/>
      <c r="BA23" s="333"/>
      <c r="BB23" s="333"/>
      <c r="BC23" s="333"/>
      <c r="BD23" s="333"/>
      <c r="BE23" s="333"/>
      <c r="BF23" s="333"/>
      <c r="BG23" s="333"/>
      <c r="BH23" s="333"/>
      <c r="BI23" s="333"/>
      <c r="BJ23" s="334"/>
      <c r="BN23" s="83"/>
    </row>
    <row r="24" spans="1:66" ht="21.95" customHeight="1" x14ac:dyDescent="0.2">
      <c r="A24" s="89"/>
      <c r="B24" s="8"/>
      <c r="C24" s="8"/>
      <c r="D24" s="332"/>
      <c r="E24" s="333"/>
      <c r="F24" s="333"/>
      <c r="G24" s="333"/>
      <c r="H24" s="333"/>
      <c r="I24" s="333"/>
      <c r="J24" s="333"/>
      <c r="K24" s="333"/>
      <c r="L24" s="333"/>
      <c r="M24" s="333"/>
      <c r="N24" s="333"/>
      <c r="O24" s="333"/>
      <c r="P24" s="333"/>
      <c r="Q24" s="333"/>
      <c r="R24" s="333"/>
      <c r="S24" s="333"/>
      <c r="T24" s="333"/>
      <c r="U24" s="333"/>
      <c r="V24" s="333"/>
      <c r="W24" s="333"/>
      <c r="X24" s="333"/>
      <c r="Y24" s="333"/>
      <c r="Z24" s="333"/>
      <c r="AA24" s="333"/>
      <c r="AB24" s="334"/>
      <c r="AE24" s="8"/>
      <c r="AJ24" s="8"/>
      <c r="AK24" s="8"/>
      <c r="AL24" s="332"/>
      <c r="AM24" s="333"/>
      <c r="AN24" s="333"/>
      <c r="AO24" s="333"/>
      <c r="AP24" s="333"/>
      <c r="AQ24" s="333"/>
      <c r="AR24" s="333"/>
      <c r="AS24" s="333"/>
      <c r="AT24" s="333"/>
      <c r="AU24" s="333"/>
      <c r="AV24" s="333"/>
      <c r="AW24" s="333"/>
      <c r="AX24" s="333"/>
      <c r="AY24" s="333"/>
      <c r="AZ24" s="333"/>
      <c r="BA24" s="333"/>
      <c r="BB24" s="333"/>
      <c r="BC24" s="333"/>
      <c r="BD24" s="333"/>
      <c r="BE24" s="333"/>
      <c r="BF24" s="333"/>
      <c r="BG24" s="333"/>
      <c r="BH24" s="333"/>
      <c r="BI24" s="333"/>
      <c r="BJ24" s="334"/>
      <c r="BN24" s="83"/>
    </row>
    <row r="25" spans="1:66" ht="21.95" customHeight="1" x14ac:dyDescent="0.2">
      <c r="A25" s="89"/>
      <c r="B25" s="8"/>
      <c r="C25" s="8"/>
      <c r="D25" s="332"/>
      <c r="E25" s="333"/>
      <c r="F25" s="333"/>
      <c r="G25" s="333"/>
      <c r="H25" s="333"/>
      <c r="I25" s="333"/>
      <c r="J25" s="333"/>
      <c r="K25" s="333"/>
      <c r="L25" s="333"/>
      <c r="M25" s="333"/>
      <c r="N25" s="333"/>
      <c r="O25" s="333"/>
      <c r="P25" s="333"/>
      <c r="Q25" s="333"/>
      <c r="R25" s="333"/>
      <c r="S25" s="333"/>
      <c r="T25" s="333"/>
      <c r="U25" s="333"/>
      <c r="V25" s="333"/>
      <c r="W25" s="333"/>
      <c r="X25" s="333"/>
      <c r="Y25" s="333"/>
      <c r="Z25" s="333"/>
      <c r="AA25" s="333"/>
      <c r="AB25" s="334"/>
      <c r="AE25" s="8"/>
      <c r="AJ25" s="8"/>
      <c r="AK25" s="8"/>
      <c r="AL25" s="332"/>
      <c r="AM25" s="333"/>
      <c r="AN25" s="333"/>
      <c r="AO25" s="333"/>
      <c r="AP25" s="333"/>
      <c r="AQ25" s="333"/>
      <c r="AR25" s="333"/>
      <c r="AS25" s="333"/>
      <c r="AT25" s="333"/>
      <c r="AU25" s="333"/>
      <c r="AV25" s="333"/>
      <c r="AW25" s="333"/>
      <c r="AX25" s="333"/>
      <c r="AY25" s="333"/>
      <c r="AZ25" s="333"/>
      <c r="BA25" s="333"/>
      <c r="BB25" s="333"/>
      <c r="BC25" s="333"/>
      <c r="BD25" s="333"/>
      <c r="BE25" s="333"/>
      <c r="BF25" s="333"/>
      <c r="BG25" s="333"/>
      <c r="BH25" s="333"/>
      <c r="BI25" s="333"/>
      <c r="BJ25" s="334"/>
      <c r="BN25" s="83"/>
    </row>
    <row r="26" spans="1:66" ht="21.95" customHeight="1" x14ac:dyDescent="0.2">
      <c r="A26" s="89"/>
      <c r="B26" s="8"/>
      <c r="C26" s="8"/>
      <c r="D26" s="332"/>
      <c r="E26" s="333"/>
      <c r="F26" s="333"/>
      <c r="G26" s="333"/>
      <c r="H26" s="333"/>
      <c r="I26" s="333"/>
      <c r="J26" s="333"/>
      <c r="K26" s="333"/>
      <c r="L26" s="333"/>
      <c r="M26" s="333"/>
      <c r="N26" s="333"/>
      <c r="O26" s="333"/>
      <c r="P26" s="333"/>
      <c r="Q26" s="333"/>
      <c r="R26" s="333"/>
      <c r="S26" s="333"/>
      <c r="T26" s="333"/>
      <c r="U26" s="333"/>
      <c r="V26" s="333"/>
      <c r="W26" s="333"/>
      <c r="X26" s="333"/>
      <c r="Y26" s="333"/>
      <c r="Z26" s="333"/>
      <c r="AA26" s="333"/>
      <c r="AB26" s="334"/>
      <c r="AE26" s="8"/>
      <c r="AJ26" s="8"/>
      <c r="AK26" s="8"/>
      <c r="AL26" s="332"/>
      <c r="AM26" s="333"/>
      <c r="AN26" s="333"/>
      <c r="AO26" s="333"/>
      <c r="AP26" s="333"/>
      <c r="AQ26" s="333"/>
      <c r="AR26" s="333"/>
      <c r="AS26" s="333"/>
      <c r="AT26" s="333"/>
      <c r="AU26" s="333"/>
      <c r="AV26" s="333"/>
      <c r="AW26" s="333"/>
      <c r="AX26" s="333"/>
      <c r="AY26" s="333"/>
      <c r="AZ26" s="333"/>
      <c r="BA26" s="333"/>
      <c r="BB26" s="333"/>
      <c r="BC26" s="333"/>
      <c r="BD26" s="333"/>
      <c r="BE26" s="333"/>
      <c r="BF26" s="333"/>
      <c r="BG26" s="333"/>
      <c r="BH26" s="333"/>
      <c r="BI26" s="333"/>
      <c r="BJ26" s="334"/>
      <c r="BN26" s="83"/>
    </row>
    <row r="27" spans="1:66" ht="21.95" customHeight="1" x14ac:dyDescent="0.2">
      <c r="A27" s="89"/>
      <c r="B27" s="8"/>
      <c r="C27" s="8"/>
      <c r="D27" s="332"/>
      <c r="E27" s="333"/>
      <c r="F27" s="333"/>
      <c r="G27" s="333"/>
      <c r="H27" s="333"/>
      <c r="I27" s="333"/>
      <c r="J27" s="333"/>
      <c r="K27" s="333"/>
      <c r="L27" s="333"/>
      <c r="M27" s="333"/>
      <c r="N27" s="333"/>
      <c r="O27" s="333"/>
      <c r="P27" s="333"/>
      <c r="Q27" s="333"/>
      <c r="R27" s="333"/>
      <c r="S27" s="333"/>
      <c r="T27" s="333"/>
      <c r="U27" s="333"/>
      <c r="V27" s="333"/>
      <c r="W27" s="333"/>
      <c r="X27" s="333"/>
      <c r="Y27" s="333"/>
      <c r="Z27" s="333"/>
      <c r="AA27" s="333"/>
      <c r="AB27" s="334"/>
      <c r="AE27" s="8"/>
      <c r="AJ27" s="8"/>
      <c r="AK27" s="8"/>
      <c r="AL27" s="332"/>
      <c r="AM27" s="333"/>
      <c r="AN27" s="333"/>
      <c r="AO27" s="333"/>
      <c r="AP27" s="333"/>
      <c r="AQ27" s="333"/>
      <c r="AR27" s="333"/>
      <c r="AS27" s="333"/>
      <c r="AT27" s="333"/>
      <c r="AU27" s="333"/>
      <c r="AV27" s="333"/>
      <c r="AW27" s="333"/>
      <c r="AX27" s="333"/>
      <c r="AY27" s="333"/>
      <c r="AZ27" s="333"/>
      <c r="BA27" s="333"/>
      <c r="BB27" s="333"/>
      <c r="BC27" s="333"/>
      <c r="BD27" s="333"/>
      <c r="BE27" s="333"/>
      <c r="BF27" s="333"/>
      <c r="BG27" s="333"/>
      <c r="BH27" s="333"/>
      <c r="BI27" s="333"/>
      <c r="BJ27" s="334"/>
      <c r="BN27" s="83"/>
    </row>
    <row r="28" spans="1:66" ht="21.95" customHeight="1" x14ac:dyDescent="0.2">
      <c r="A28" s="89"/>
      <c r="B28" s="8"/>
      <c r="C28" s="8"/>
      <c r="D28" s="332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/>
      <c r="P28" s="333"/>
      <c r="Q28" s="333"/>
      <c r="R28" s="333"/>
      <c r="S28" s="333"/>
      <c r="T28" s="333"/>
      <c r="U28" s="333"/>
      <c r="V28" s="333"/>
      <c r="W28" s="333"/>
      <c r="X28" s="333"/>
      <c r="Y28" s="333"/>
      <c r="Z28" s="333"/>
      <c r="AA28" s="333"/>
      <c r="AB28" s="334"/>
      <c r="AE28" s="8"/>
      <c r="AJ28" s="8"/>
      <c r="AK28" s="8"/>
      <c r="AL28" s="332"/>
      <c r="AM28" s="333"/>
      <c r="AN28" s="333"/>
      <c r="AO28" s="333"/>
      <c r="AP28" s="333"/>
      <c r="AQ28" s="333"/>
      <c r="AR28" s="333"/>
      <c r="AS28" s="333"/>
      <c r="AT28" s="333"/>
      <c r="AU28" s="333"/>
      <c r="AV28" s="333"/>
      <c r="AW28" s="333"/>
      <c r="AX28" s="333"/>
      <c r="AY28" s="333"/>
      <c r="AZ28" s="333"/>
      <c r="BA28" s="333"/>
      <c r="BB28" s="333"/>
      <c r="BC28" s="333"/>
      <c r="BD28" s="333"/>
      <c r="BE28" s="333"/>
      <c r="BF28" s="333"/>
      <c r="BG28" s="333"/>
      <c r="BH28" s="333"/>
      <c r="BI28" s="333"/>
      <c r="BJ28" s="334"/>
      <c r="BN28" s="83"/>
    </row>
    <row r="29" spans="1:66" ht="21.95" customHeight="1" x14ac:dyDescent="0.2">
      <c r="A29" s="89"/>
      <c r="B29" s="8"/>
      <c r="C29" s="8"/>
      <c r="D29" s="330"/>
      <c r="E29" s="205"/>
      <c r="F29" s="205"/>
      <c r="G29" s="205"/>
      <c r="H29" s="205"/>
      <c r="I29" s="205"/>
      <c r="J29" s="205"/>
      <c r="K29" s="205"/>
      <c r="L29" s="205"/>
      <c r="M29" s="205"/>
      <c r="N29" s="205"/>
      <c r="O29" s="205"/>
      <c r="P29" s="205"/>
      <c r="Q29" s="205"/>
      <c r="R29" s="205"/>
      <c r="S29" s="205"/>
      <c r="T29" s="205"/>
      <c r="U29" s="205"/>
      <c r="V29" s="205"/>
      <c r="W29" s="205"/>
      <c r="X29" s="205"/>
      <c r="Y29" s="205"/>
      <c r="Z29" s="205"/>
      <c r="AA29" s="205"/>
      <c r="AB29" s="331"/>
      <c r="AJ29" s="8"/>
      <c r="AK29" s="8"/>
      <c r="AL29" s="330"/>
      <c r="AM29" s="205"/>
      <c r="AN29" s="205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5"/>
      <c r="AZ29" s="205"/>
      <c r="BA29" s="205"/>
      <c r="BB29" s="205"/>
      <c r="BC29" s="205"/>
      <c r="BD29" s="205"/>
      <c r="BE29" s="205"/>
      <c r="BF29" s="205"/>
      <c r="BG29" s="205"/>
      <c r="BH29" s="205"/>
      <c r="BI29" s="205"/>
      <c r="BJ29" s="331"/>
      <c r="BN29" s="83"/>
    </row>
    <row r="30" spans="1:66" ht="21.95" customHeight="1" x14ac:dyDescent="0.25">
      <c r="A30" s="89"/>
      <c r="B30"/>
      <c r="C30"/>
      <c r="D30" s="324"/>
      <c r="E30" s="325"/>
      <c r="F30" s="325"/>
      <c r="G30" s="325"/>
      <c r="H30" s="325"/>
      <c r="I30" s="325"/>
      <c r="J30" s="325"/>
      <c r="K30" s="325"/>
      <c r="L30" s="325"/>
      <c r="M30" s="325"/>
      <c r="N30" s="325"/>
      <c r="O30" s="325"/>
      <c r="P30" s="325"/>
      <c r="Q30" s="325"/>
      <c r="R30" s="325"/>
      <c r="S30" s="325"/>
      <c r="T30" s="325"/>
      <c r="U30" s="325"/>
      <c r="V30" s="325"/>
      <c r="W30" s="325"/>
      <c r="X30" s="325"/>
      <c r="Y30" s="325"/>
      <c r="Z30" s="325"/>
      <c r="AA30" s="325"/>
      <c r="AB30" s="326"/>
      <c r="AC30"/>
      <c r="AD30"/>
      <c r="AE30"/>
      <c r="AF30"/>
      <c r="AG30"/>
      <c r="AH30"/>
      <c r="AI30"/>
      <c r="AJ30"/>
      <c r="AK30"/>
      <c r="AL30" s="324"/>
      <c r="AM30" s="325"/>
      <c r="AN30" s="325"/>
      <c r="AO30" s="325"/>
      <c r="AP30" s="325"/>
      <c r="AQ30" s="325"/>
      <c r="AR30" s="325"/>
      <c r="AS30" s="325"/>
      <c r="AT30" s="325"/>
      <c r="AU30" s="325"/>
      <c r="AV30" s="325"/>
      <c r="AW30" s="325"/>
      <c r="AX30" s="325"/>
      <c r="AY30" s="325"/>
      <c r="AZ30" s="325"/>
      <c r="BA30" s="325"/>
      <c r="BB30" s="325"/>
      <c r="BC30" s="325"/>
      <c r="BD30" s="325"/>
      <c r="BE30" s="325"/>
      <c r="BF30" s="325"/>
      <c r="BG30" s="325"/>
      <c r="BH30" s="325"/>
      <c r="BI30" s="325"/>
      <c r="BJ30" s="326"/>
      <c r="BN30" s="83"/>
    </row>
    <row r="31" spans="1:66" ht="21.95" customHeight="1" x14ac:dyDescent="0.25">
      <c r="A31" s="89"/>
      <c r="B31"/>
      <c r="C31"/>
      <c r="D31" s="324"/>
      <c r="E31" s="325"/>
      <c r="F31" s="325"/>
      <c r="G31" s="325"/>
      <c r="H31" s="325"/>
      <c r="I31" s="325"/>
      <c r="J31" s="325"/>
      <c r="K31" s="325"/>
      <c r="L31" s="325"/>
      <c r="M31" s="325"/>
      <c r="N31" s="325"/>
      <c r="O31" s="325"/>
      <c r="P31" s="325"/>
      <c r="Q31" s="325"/>
      <c r="R31" s="325"/>
      <c r="S31" s="325"/>
      <c r="T31" s="325"/>
      <c r="U31" s="325"/>
      <c r="V31" s="325"/>
      <c r="W31" s="325"/>
      <c r="X31" s="325"/>
      <c r="Y31" s="325"/>
      <c r="Z31" s="325"/>
      <c r="AA31" s="325"/>
      <c r="AB31" s="326"/>
      <c r="AC31"/>
      <c r="AD31"/>
      <c r="AE31"/>
      <c r="AF31"/>
      <c r="AG31"/>
      <c r="AH31"/>
      <c r="AI31"/>
      <c r="AJ31"/>
      <c r="AK31"/>
      <c r="AL31" s="324"/>
      <c r="AM31" s="325"/>
      <c r="AN31" s="325"/>
      <c r="AO31" s="325"/>
      <c r="AP31" s="325"/>
      <c r="AQ31" s="325"/>
      <c r="AR31" s="325"/>
      <c r="AS31" s="325"/>
      <c r="AT31" s="325"/>
      <c r="AU31" s="325"/>
      <c r="AV31" s="325"/>
      <c r="AW31" s="325"/>
      <c r="AX31" s="325"/>
      <c r="AY31" s="325"/>
      <c r="AZ31" s="325"/>
      <c r="BA31" s="325"/>
      <c r="BB31" s="325"/>
      <c r="BC31" s="325"/>
      <c r="BD31" s="325"/>
      <c r="BE31" s="325"/>
      <c r="BF31" s="325"/>
      <c r="BG31" s="325"/>
      <c r="BH31" s="325"/>
      <c r="BI31" s="325"/>
      <c r="BJ31" s="326"/>
      <c r="BN31" s="83"/>
    </row>
    <row r="32" spans="1:66" ht="21.95" customHeight="1" x14ac:dyDescent="0.25">
      <c r="A32" s="89"/>
      <c r="B32"/>
      <c r="C32"/>
      <c r="D32" s="324"/>
      <c r="E32" s="325"/>
      <c r="F32" s="325"/>
      <c r="G32" s="325"/>
      <c r="H32" s="325"/>
      <c r="I32" s="325"/>
      <c r="J32" s="325"/>
      <c r="K32" s="325"/>
      <c r="L32" s="325"/>
      <c r="M32" s="325"/>
      <c r="N32" s="325"/>
      <c r="O32" s="325"/>
      <c r="P32" s="325"/>
      <c r="Q32" s="325"/>
      <c r="R32" s="325"/>
      <c r="S32" s="325"/>
      <c r="T32" s="325"/>
      <c r="U32" s="325"/>
      <c r="V32" s="325"/>
      <c r="W32" s="325"/>
      <c r="X32" s="325"/>
      <c r="Y32" s="325"/>
      <c r="Z32" s="325"/>
      <c r="AA32" s="325"/>
      <c r="AB32" s="326"/>
      <c r="AC32"/>
      <c r="AD32"/>
      <c r="AE32"/>
      <c r="AF32"/>
      <c r="AG32"/>
      <c r="AH32"/>
      <c r="AI32"/>
      <c r="AJ32"/>
      <c r="AK32"/>
      <c r="AL32" s="324"/>
      <c r="AM32" s="325"/>
      <c r="AN32" s="325"/>
      <c r="AO32" s="325"/>
      <c r="AP32" s="325"/>
      <c r="AQ32" s="325"/>
      <c r="AR32" s="325"/>
      <c r="AS32" s="325"/>
      <c r="AT32" s="325"/>
      <c r="AU32" s="325"/>
      <c r="AV32" s="325"/>
      <c r="AW32" s="325"/>
      <c r="AX32" s="325"/>
      <c r="AY32" s="325"/>
      <c r="AZ32" s="325"/>
      <c r="BA32" s="325"/>
      <c r="BB32" s="325"/>
      <c r="BC32" s="325"/>
      <c r="BD32" s="325"/>
      <c r="BE32" s="325"/>
      <c r="BF32" s="325"/>
      <c r="BG32" s="325"/>
      <c r="BH32" s="325"/>
      <c r="BI32" s="325"/>
      <c r="BJ32" s="326"/>
      <c r="BN32" s="83"/>
    </row>
    <row r="33" spans="1:66" ht="21.95" customHeight="1" x14ac:dyDescent="0.25">
      <c r="A33" s="89"/>
      <c r="B33"/>
      <c r="C33"/>
      <c r="D33" s="324"/>
      <c r="E33" s="325"/>
      <c r="F33" s="325"/>
      <c r="G33" s="325"/>
      <c r="H33" s="325"/>
      <c r="I33" s="325"/>
      <c r="J33" s="325"/>
      <c r="K33" s="325"/>
      <c r="L33" s="325"/>
      <c r="M33" s="325"/>
      <c r="N33" s="325"/>
      <c r="O33" s="325"/>
      <c r="P33" s="325"/>
      <c r="Q33" s="325"/>
      <c r="R33" s="325"/>
      <c r="S33" s="325"/>
      <c r="T33" s="325"/>
      <c r="U33" s="325"/>
      <c r="V33" s="325"/>
      <c r="W33" s="325"/>
      <c r="X33" s="325"/>
      <c r="Y33" s="325"/>
      <c r="Z33" s="325"/>
      <c r="AA33" s="325"/>
      <c r="AB33" s="326"/>
      <c r="AC33"/>
      <c r="AD33"/>
      <c r="AE33"/>
      <c r="AF33"/>
      <c r="AG33"/>
      <c r="AH33"/>
      <c r="AI33"/>
      <c r="AJ33"/>
      <c r="AK33"/>
      <c r="AL33" s="324"/>
      <c r="AM33" s="325"/>
      <c r="AN33" s="325"/>
      <c r="AO33" s="325"/>
      <c r="AP33" s="325"/>
      <c r="AQ33" s="325"/>
      <c r="AR33" s="325"/>
      <c r="AS33" s="325"/>
      <c r="AT33" s="325"/>
      <c r="AU33" s="325"/>
      <c r="AV33" s="325"/>
      <c r="AW33" s="325"/>
      <c r="AX33" s="325"/>
      <c r="AY33" s="325"/>
      <c r="AZ33" s="325"/>
      <c r="BA33" s="325"/>
      <c r="BB33" s="325"/>
      <c r="BC33" s="325"/>
      <c r="BD33" s="325"/>
      <c r="BE33" s="325"/>
      <c r="BF33" s="325"/>
      <c r="BG33" s="325"/>
      <c r="BH33" s="325"/>
      <c r="BI33" s="325"/>
      <c r="BJ33" s="326"/>
      <c r="BN33" s="83"/>
    </row>
    <row r="34" spans="1:66" ht="21.95" customHeight="1" x14ac:dyDescent="0.25">
      <c r="A34" s="89"/>
      <c r="B34"/>
      <c r="C34"/>
      <c r="D34" s="324"/>
      <c r="E34" s="325"/>
      <c r="F34" s="325"/>
      <c r="G34" s="325"/>
      <c r="H34" s="325"/>
      <c r="I34" s="325"/>
      <c r="J34" s="325"/>
      <c r="K34" s="325"/>
      <c r="L34" s="325"/>
      <c r="M34" s="325"/>
      <c r="N34" s="325"/>
      <c r="O34" s="325"/>
      <c r="P34" s="325"/>
      <c r="Q34" s="325"/>
      <c r="R34" s="325"/>
      <c r="S34" s="325"/>
      <c r="T34" s="325"/>
      <c r="U34" s="325"/>
      <c r="V34" s="325"/>
      <c r="W34" s="325"/>
      <c r="X34" s="325"/>
      <c r="Y34" s="325"/>
      <c r="Z34" s="325"/>
      <c r="AA34" s="325"/>
      <c r="AB34" s="326"/>
      <c r="AC34"/>
      <c r="AD34"/>
      <c r="AE34"/>
      <c r="AF34"/>
      <c r="AG34"/>
      <c r="AH34"/>
      <c r="AI34"/>
      <c r="AJ34"/>
      <c r="AK34"/>
      <c r="AL34" s="324"/>
      <c r="AM34" s="325"/>
      <c r="AN34" s="325"/>
      <c r="AO34" s="325"/>
      <c r="AP34" s="325"/>
      <c r="AQ34" s="325"/>
      <c r="AR34" s="325"/>
      <c r="AS34" s="325"/>
      <c r="AT34" s="325"/>
      <c r="AU34" s="325"/>
      <c r="AV34" s="325"/>
      <c r="AW34" s="325"/>
      <c r="AX34" s="325"/>
      <c r="AY34" s="325"/>
      <c r="AZ34" s="325"/>
      <c r="BA34" s="325"/>
      <c r="BB34" s="325"/>
      <c r="BC34" s="325"/>
      <c r="BD34" s="325"/>
      <c r="BE34" s="325"/>
      <c r="BF34" s="325"/>
      <c r="BG34" s="325"/>
      <c r="BH34" s="325"/>
      <c r="BI34" s="325"/>
      <c r="BJ34" s="326"/>
      <c r="BN34" s="83"/>
    </row>
    <row r="35" spans="1:66" ht="21.95" customHeight="1" x14ac:dyDescent="0.25">
      <c r="A35" s="89"/>
      <c r="B35"/>
      <c r="C35"/>
      <c r="D35" s="324"/>
      <c r="E35" s="325"/>
      <c r="F35" s="325"/>
      <c r="G35" s="325"/>
      <c r="H35" s="325"/>
      <c r="I35" s="325"/>
      <c r="J35" s="325"/>
      <c r="K35" s="325"/>
      <c r="L35" s="325"/>
      <c r="M35" s="325"/>
      <c r="N35" s="325"/>
      <c r="O35" s="325"/>
      <c r="P35" s="325"/>
      <c r="Q35" s="325"/>
      <c r="R35" s="325"/>
      <c r="S35" s="325"/>
      <c r="T35" s="325"/>
      <c r="U35" s="325"/>
      <c r="V35" s="325"/>
      <c r="W35" s="325"/>
      <c r="X35" s="325"/>
      <c r="Y35" s="325"/>
      <c r="Z35" s="325"/>
      <c r="AA35" s="325"/>
      <c r="AB35" s="326"/>
      <c r="AC35"/>
      <c r="AD35"/>
      <c r="AE35"/>
      <c r="AF35"/>
      <c r="AG35"/>
      <c r="AH35"/>
      <c r="AI35"/>
      <c r="AJ35"/>
      <c r="AK35"/>
      <c r="AL35" s="324"/>
      <c r="AM35" s="325"/>
      <c r="AN35" s="325"/>
      <c r="AO35" s="325"/>
      <c r="AP35" s="325"/>
      <c r="AQ35" s="325"/>
      <c r="AR35" s="325"/>
      <c r="AS35" s="325"/>
      <c r="AT35" s="325"/>
      <c r="AU35" s="325"/>
      <c r="AV35" s="325"/>
      <c r="AW35" s="325"/>
      <c r="AX35" s="325"/>
      <c r="AY35" s="325"/>
      <c r="AZ35" s="325"/>
      <c r="BA35" s="325"/>
      <c r="BB35" s="325"/>
      <c r="BC35" s="325"/>
      <c r="BD35" s="325"/>
      <c r="BE35" s="325"/>
      <c r="BF35" s="325"/>
      <c r="BG35" s="325"/>
      <c r="BH35" s="325"/>
      <c r="BI35" s="325"/>
      <c r="BJ35" s="326"/>
      <c r="BN35" s="83"/>
    </row>
    <row r="36" spans="1:66" ht="21.95" customHeight="1" x14ac:dyDescent="0.25">
      <c r="A36" s="89"/>
      <c r="B36"/>
      <c r="C36"/>
      <c r="D36" s="336"/>
      <c r="E36" s="337"/>
      <c r="F36" s="337"/>
      <c r="G36" s="337"/>
      <c r="H36" s="337"/>
      <c r="I36" s="337"/>
      <c r="J36" s="337"/>
      <c r="K36" s="337"/>
      <c r="L36" s="337"/>
      <c r="M36" s="337"/>
      <c r="N36" s="337"/>
      <c r="O36" s="337"/>
      <c r="P36" s="337"/>
      <c r="Q36" s="337"/>
      <c r="R36" s="337"/>
      <c r="S36" s="337"/>
      <c r="T36" s="337"/>
      <c r="U36" s="337"/>
      <c r="V36" s="337"/>
      <c r="W36" s="337"/>
      <c r="X36" s="337"/>
      <c r="Y36" s="337"/>
      <c r="Z36" s="337"/>
      <c r="AA36" s="337"/>
      <c r="AB36" s="338"/>
      <c r="AC36"/>
      <c r="AD36"/>
      <c r="AE36"/>
      <c r="AF36"/>
      <c r="AG36"/>
      <c r="AH36"/>
      <c r="AI36"/>
      <c r="AJ36"/>
      <c r="AK36"/>
      <c r="AL36" s="336"/>
      <c r="AM36" s="337"/>
      <c r="AN36" s="337"/>
      <c r="AO36" s="337"/>
      <c r="AP36" s="337"/>
      <c r="AQ36" s="337"/>
      <c r="AR36" s="337"/>
      <c r="AS36" s="337"/>
      <c r="AT36" s="337"/>
      <c r="AU36" s="337"/>
      <c r="AV36" s="337"/>
      <c r="AW36" s="337"/>
      <c r="AX36" s="337"/>
      <c r="AY36" s="337"/>
      <c r="AZ36" s="337"/>
      <c r="BA36" s="337"/>
      <c r="BB36" s="337"/>
      <c r="BC36" s="337"/>
      <c r="BD36" s="337"/>
      <c r="BE36" s="337"/>
      <c r="BF36" s="337"/>
      <c r="BG36" s="337"/>
      <c r="BH36" s="337"/>
      <c r="BI36" s="337"/>
      <c r="BJ36" s="338"/>
      <c r="BN36" s="83"/>
    </row>
    <row r="37" spans="1:66" ht="21.95" customHeight="1" x14ac:dyDescent="0.2">
      <c r="A37" s="89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21.95" customHeight="1" x14ac:dyDescent="0.2">
      <c r="A38" s="89"/>
      <c r="B38" s="8" t="s">
        <v>186</v>
      </c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9" customHeight="1" x14ac:dyDescent="0.2">
      <c r="A39" s="89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N39" s="83"/>
    </row>
    <row r="40" spans="1:66" ht="21.95" customHeight="1" x14ac:dyDescent="0.2">
      <c r="A40" s="89"/>
      <c r="B40" s="8"/>
      <c r="C40" s="8"/>
      <c r="D40" s="194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5"/>
      <c r="P40" s="195"/>
      <c r="Q40" s="195"/>
      <c r="R40" s="195"/>
      <c r="S40" s="195"/>
      <c r="T40" s="195"/>
      <c r="U40" s="195"/>
      <c r="V40" s="195"/>
      <c r="W40" s="195"/>
      <c r="X40" s="195"/>
      <c r="Y40" s="195"/>
      <c r="Z40" s="195"/>
      <c r="AA40" s="195"/>
      <c r="AB40" s="195"/>
      <c r="AC40" s="195"/>
      <c r="AD40" s="195"/>
      <c r="AE40" s="195"/>
      <c r="AF40" s="195"/>
      <c r="AG40" s="195"/>
      <c r="AH40" s="195"/>
      <c r="AI40" s="195"/>
      <c r="AJ40" s="195"/>
      <c r="AK40" s="195"/>
      <c r="AL40" s="195"/>
      <c r="AM40" s="195"/>
      <c r="AN40" s="195"/>
      <c r="AO40" s="195"/>
      <c r="AP40" s="195"/>
      <c r="AQ40" s="195"/>
      <c r="AR40" s="195"/>
      <c r="AS40" s="195"/>
      <c r="AT40" s="195"/>
      <c r="AU40" s="195"/>
      <c r="AV40" s="195"/>
      <c r="AW40" s="195"/>
      <c r="AX40" s="195"/>
      <c r="AY40" s="195"/>
      <c r="AZ40" s="195"/>
      <c r="BA40" s="195"/>
      <c r="BB40" s="195"/>
      <c r="BC40" s="195"/>
      <c r="BD40" s="195"/>
      <c r="BE40" s="195"/>
      <c r="BF40" s="195"/>
      <c r="BG40" s="195"/>
      <c r="BH40" s="195"/>
      <c r="BI40" s="195"/>
      <c r="BJ40" s="196"/>
      <c r="BN40" s="83"/>
    </row>
    <row r="41" spans="1:66" ht="21.95" customHeight="1" x14ac:dyDescent="0.2">
      <c r="A41" s="89"/>
      <c r="B41" s="8"/>
      <c r="C41" s="96"/>
      <c r="D41" s="197"/>
      <c r="E41" s="198"/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9"/>
      <c r="BN41" s="83"/>
    </row>
    <row r="42" spans="1:66" ht="21.95" customHeight="1" x14ac:dyDescent="0.2">
      <c r="A42" s="89"/>
      <c r="B42" s="8"/>
      <c r="C42" s="96"/>
      <c r="D42" s="197"/>
      <c r="E42" s="198"/>
      <c r="F42" s="198"/>
      <c r="G42" s="198"/>
      <c r="H42" s="198"/>
      <c r="I42" s="198"/>
      <c r="J42" s="198"/>
      <c r="K42" s="198"/>
      <c r="L42" s="198"/>
      <c r="M42" s="198"/>
      <c r="N42" s="198"/>
      <c r="O42" s="198"/>
      <c r="P42" s="198"/>
      <c r="Q42" s="198"/>
      <c r="R42" s="198"/>
      <c r="S42" s="198"/>
      <c r="T42" s="198"/>
      <c r="U42" s="198"/>
      <c r="V42" s="198"/>
      <c r="W42" s="198"/>
      <c r="X42" s="198"/>
      <c r="Y42" s="198"/>
      <c r="Z42" s="198"/>
      <c r="AA42" s="198"/>
      <c r="AB42" s="198"/>
      <c r="AC42" s="198"/>
      <c r="AD42" s="198"/>
      <c r="AE42" s="198"/>
      <c r="AF42" s="198"/>
      <c r="AG42" s="198"/>
      <c r="AH42" s="198"/>
      <c r="AI42" s="198"/>
      <c r="AJ42" s="198"/>
      <c r="AK42" s="198"/>
      <c r="AL42" s="198"/>
      <c r="AM42" s="198"/>
      <c r="AN42" s="198"/>
      <c r="AO42" s="198"/>
      <c r="AP42" s="198"/>
      <c r="AQ42" s="198"/>
      <c r="AR42" s="198"/>
      <c r="AS42" s="198"/>
      <c r="AT42" s="198"/>
      <c r="AU42" s="198"/>
      <c r="AV42" s="198"/>
      <c r="AW42" s="198"/>
      <c r="AX42" s="198"/>
      <c r="AY42" s="198"/>
      <c r="AZ42" s="198"/>
      <c r="BA42" s="198"/>
      <c r="BB42" s="198"/>
      <c r="BC42" s="198"/>
      <c r="BD42" s="198"/>
      <c r="BE42" s="198"/>
      <c r="BF42" s="198"/>
      <c r="BG42" s="198"/>
      <c r="BH42" s="198"/>
      <c r="BI42" s="198"/>
      <c r="BJ42" s="199"/>
      <c r="BN42" s="83"/>
    </row>
    <row r="43" spans="1:66" ht="21.95" customHeight="1" x14ac:dyDescent="0.2">
      <c r="A43" s="89"/>
      <c r="B43" s="8"/>
      <c r="C43" s="96"/>
      <c r="D43" s="200"/>
      <c r="E43" s="201"/>
      <c r="F43" s="201"/>
      <c r="G43" s="201"/>
      <c r="H43" s="201"/>
      <c r="I43" s="201"/>
      <c r="J43" s="201"/>
      <c r="K43" s="201"/>
      <c r="L43" s="201"/>
      <c r="M43" s="201"/>
      <c r="N43" s="201"/>
      <c r="O43" s="201"/>
      <c r="P43" s="201"/>
      <c r="Q43" s="201"/>
      <c r="R43" s="201"/>
      <c r="S43" s="201"/>
      <c r="T43" s="201"/>
      <c r="U43" s="201"/>
      <c r="V43" s="201"/>
      <c r="W43" s="201"/>
      <c r="X43" s="201"/>
      <c r="Y43" s="201"/>
      <c r="Z43" s="201"/>
      <c r="AA43" s="201"/>
      <c r="AB43" s="201"/>
      <c r="AC43" s="201"/>
      <c r="AD43" s="201"/>
      <c r="AE43" s="201"/>
      <c r="AF43" s="201"/>
      <c r="AG43" s="201"/>
      <c r="AH43" s="201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1"/>
      <c r="AX43" s="201"/>
      <c r="AY43" s="201"/>
      <c r="AZ43" s="201"/>
      <c r="BA43" s="201"/>
      <c r="BB43" s="201"/>
      <c r="BC43" s="201"/>
      <c r="BD43" s="201"/>
      <c r="BE43" s="201"/>
      <c r="BF43" s="201"/>
      <c r="BG43" s="201"/>
      <c r="BH43" s="201"/>
      <c r="BI43" s="201"/>
      <c r="BJ43" s="202"/>
      <c r="BN43" s="83"/>
    </row>
    <row r="44" spans="1:66" ht="21.95" customHeight="1" x14ac:dyDescent="0.2">
      <c r="A44" s="89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N44" s="83"/>
    </row>
    <row r="45" spans="1:66" ht="21.95" customHeight="1" x14ac:dyDescent="0.2">
      <c r="A45" s="89"/>
      <c r="B45" s="8"/>
      <c r="C45" s="8"/>
      <c r="D45" s="189"/>
      <c r="E45" s="189"/>
      <c r="F45" s="189"/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8"/>
      <c r="AE45" s="8"/>
      <c r="AF45" s="8"/>
      <c r="AG45" s="95"/>
      <c r="AH45" s="95"/>
      <c r="AI45" s="95"/>
      <c r="AJ45" s="8"/>
      <c r="AK45" s="8"/>
      <c r="AL45" s="8"/>
      <c r="AM45" s="8"/>
      <c r="AN45" s="189"/>
      <c r="AO45" s="189"/>
      <c r="AP45" s="189"/>
      <c r="AQ45" s="189"/>
      <c r="AR45" s="189"/>
      <c r="AS45" s="189"/>
      <c r="AT45" s="189"/>
      <c r="AU45" s="189"/>
      <c r="AV45" s="189"/>
      <c r="AW45" s="189"/>
      <c r="AX45" s="189"/>
      <c r="AY45" s="189"/>
      <c r="AZ45" s="189"/>
      <c r="BA45" s="189"/>
      <c r="BB45" s="189"/>
      <c r="BC45" s="189"/>
      <c r="BD45" s="189"/>
      <c r="BE45" s="189"/>
      <c r="BF45" s="189"/>
      <c r="BG45" s="189"/>
      <c r="BH45" s="189"/>
      <c r="BI45" s="189"/>
      <c r="BJ45" s="189"/>
      <c r="BN45" s="83"/>
    </row>
    <row r="46" spans="1:66" ht="21.95" customHeight="1" x14ac:dyDescent="0.2">
      <c r="A46" s="89"/>
      <c r="B46" s="8"/>
      <c r="C46" s="8"/>
      <c r="D46" s="190" t="s">
        <v>234</v>
      </c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  <c r="AB46" s="190"/>
      <c r="AC46" s="190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190" t="s">
        <v>131</v>
      </c>
      <c r="AO46" s="190"/>
      <c r="AP46" s="190"/>
      <c r="AQ46" s="190"/>
      <c r="AR46" s="190"/>
      <c r="AS46" s="190"/>
      <c r="AT46" s="190"/>
      <c r="AU46" s="190"/>
      <c r="AV46" s="190"/>
      <c r="AW46" s="190"/>
      <c r="AX46" s="190"/>
      <c r="AY46" s="190"/>
      <c r="AZ46" s="190"/>
      <c r="BA46" s="190"/>
      <c r="BB46" s="190"/>
      <c r="BC46" s="190"/>
      <c r="BD46" s="190"/>
      <c r="BE46" s="190"/>
      <c r="BF46" s="190"/>
      <c r="BG46" s="190"/>
      <c r="BH46" s="190"/>
      <c r="BI46" s="190"/>
      <c r="BJ46" s="190"/>
      <c r="BN46" s="83"/>
    </row>
    <row r="47" spans="1:66" ht="21.95" customHeight="1" x14ac:dyDescent="0.2">
      <c r="A47" s="88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187" t="str">
        <f ca="1">"Data de Emissão: "&amp;TEXT(TODAY(),"dd/mm/aaaa")</f>
        <v>Data de Emissão: 16/10/2023</v>
      </c>
      <c r="AO47" s="187"/>
      <c r="AP47" s="187"/>
      <c r="AQ47" s="187"/>
      <c r="AR47" s="187"/>
      <c r="AS47" s="187"/>
      <c r="AT47" s="187"/>
      <c r="AU47" s="187"/>
      <c r="AV47" s="187"/>
      <c r="AW47" s="187"/>
      <c r="AX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8"/>
    </row>
  </sheetData>
  <sheetProtection selectLockedCells="1" selectUnlockedCells="1"/>
  <mergeCells count="68">
    <mergeCell ref="AL27:BJ27"/>
    <mergeCell ref="AL28:BJ28"/>
    <mergeCell ref="D28:AB28"/>
    <mergeCell ref="D18:AB18"/>
    <mergeCell ref="D19:AB19"/>
    <mergeCell ref="D20:AB20"/>
    <mergeCell ref="D21:AB21"/>
    <mergeCell ref="AL18:BJ18"/>
    <mergeCell ref="AL19:BJ19"/>
    <mergeCell ref="AL20:BJ20"/>
    <mergeCell ref="AL21:BJ21"/>
    <mergeCell ref="AL22:BJ22"/>
    <mergeCell ref="D25:AB25"/>
    <mergeCell ref="AL25:BJ25"/>
    <mergeCell ref="BI13:BJ13"/>
    <mergeCell ref="AO9:AQ9"/>
    <mergeCell ref="BC11:BJ11"/>
    <mergeCell ref="AC10:AJ10"/>
    <mergeCell ref="D36:AB36"/>
    <mergeCell ref="AL17:BJ17"/>
    <mergeCell ref="AL29:BJ29"/>
    <mergeCell ref="AL30:BJ30"/>
    <mergeCell ref="AL31:BJ31"/>
    <mergeCell ref="AL32:BJ32"/>
    <mergeCell ref="AL33:BJ33"/>
    <mergeCell ref="AL34:BJ34"/>
    <mergeCell ref="AL35:BJ35"/>
    <mergeCell ref="AL36:BJ36"/>
    <mergeCell ref="D30:AB30"/>
    <mergeCell ref="D31:AB31"/>
    <mergeCell ref="Q11:AW11"/>
    <mergeCell ref="D17:AB17"/>
    <mergeCell ref="D29:AB29"/>
    <mergeCell ref="AG13:BB13"/>
    <mergeCell ref="K12:AH12"/>
    <mergeCell ref="D26:AB26"/>
    <mergeCell ref="D27:AB27"/>
    <mergeCell ref="H13:Y13"/>
    <mergeCell ref="AL12:AO12"/>
    <mergeCell ref="AX12:BJ12"/>
    <mergeCell ref="D22:AB22"/>
    <mergeCell ref="D23:AB23"/>
    <mergeCell ref="D24:AB24"/>
    <mergeCell ref="AL23:BJ23"/>
    <mergeCell ref="AL24:BJ24"/>
    <mergeCell ref="AL26:BJ26"/>
    <mergeCell ref="AN47:BN47"/>
    <mergeCell ref="D32:AB32"/>
    <mergeCell ref="D33:AB33"/>
    <mergeCell ref="D34:AB34"/>
    <mergeCell ref="D35:AB35"/>
    <mergeCell ref="D40:BJ43"/>
    <mergeCell ref="D45:AC45"/>
    <mergeCell ref="AN45:BJ45"/>
    <mergeCell ref="D46:AC46"/>
    <mergeCell ref="AN46:BJ46"/>
    <mergeCell ref="AN10:AU10"/>
    <mergeCell ref="B1:BM1"/>
    <mergeCell ref="B2:BM2"/>
    <mergeCell ref="B3:BM3"/>
    <mergeCell ref="R8:V8"/>
    <mergeCell ref="AA8:BD8"/>
    <mergeCell ref="BE8:BH8"/>
    <mergeCell ref="BI8:BJ8"/>
    <mergeCell ref="S10:Y10"/>
    <mergeCell ref="V9:AC9"/>
    <mergeCell ref="BB10:BJ10"/>
    <mergeCell ref="BD9:BJ9"/>
  </mergeCells>
  <conditionalFormatting sqref="D45:AC45 D46">
    <cfRule type="expression" dxfId="2" priority="1" stopIfTrue="1">
      <formula>ISERROR($D$45)</formula>
    </cfRule>
  </conditionalFormatting>
  <conditionalFormatting sqref="S10 AG45:AI45 AA8 AL12 BI8:BJ8 H13:Y13 AG13 BI13:BJ13 BC11:BJ11 AC10 H12:K12 AO9:AQ9 AV10:AX10 BD9">
    <cfRule type="expression" dxfId="1" priority="2" stopIfTrue="1">
      <formula>ISERROR(H8)</formula>
    </cfRule>
  </conditionalFormatting>
  <conditionalFormatting sqref="Q8">
    <cfRule type="expression" dxfId="0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30" r:id="rId4" name="btnImprimir2">
          <controlPr defaultSize="0" print="0" autoLine="0" r:id="rId5">
            <anchor moveWithCells="1">
              <from>
                <xdr:col>12</xdr:col>
                <xdr:colOff>19050</xdr:colOff>
                <xdr:row>47</xdr:row>
                <xdr:rowOff>114300</xdr:rowOff>
              </from>
              <to>
                <xdr:col>21</xdr:col>
                <xdr:colOff>104775</xdr:colOff>
                <xdr:row>49</xdr:row>
                <xdr:rowOff>95250</xdr:rowOff>
              </to>
            </anchor>
          </controlPr>
        </control>
      </mc:Choice>
      <mc:Fallback>
        <control shapeId="26630" r:id="rId4" name="btnImprimir2"/>
      </mc:Fallback>
    </mc:AlternateContent>
    <mc:AlternateContent xmlns:mc="http://schemas.openxmlformats.org/markup-compatibility/2006">
      <mc:Choice Requires="x14">
        <control shapeId="26629" r:id="rId6" name="btnVoltar2">
          <controlPr defaultSize="0" print="0" autoLine="0" r:id="rId7">
            <anchor moveWithCells="1">
              <from>
                <xdr:col>0</xdr:col>
                <xdr:colOff>133350</xdr:colOff>
                <xdr:row>47</xdr:row>
                <xdr:rowOff>114300</xdr:rowOff>
              </from>
              <to>
                <xdr:col>10</xdr:col>
                <xdr:colOff>66675</xdr:colOff>
                <xdr:row>49</xdr:row>
                <xdr:rowOff>95250</xdr:rowOff>
              </to>
            </anchor>
          </controlPr>
        </control>
      </mc:Choice>
      <mc:Fallback>
        <control shapeId="26629" r:id="rId6" name="btnVoltar2"/>
      </mc:Fallback>
    </mc:AlternateContent>
    <mc:AlternateContent xmlns:mc="http://schemas.openxmlformats.org/markup-compatibility/2006">
      <mc:Choice Requires="x14">
        <control shapeId="26628" r:id="rId8" name="btnImprimir">
          <controlPr defaultSize="0" print="0" autoLine="0" r:id="rId9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26628" r:id="rId8" name="btnImprimir"/>
      </mc:Fallback>
    </mc:AlternateContent>
    <mc:AlternateContent xmlns:mc="http://schemas.openxmlformats.org/markup-compatibility/2006">
      <mc:Choice Requires="x14">
        <control shapeId="26627" r:id="rId10" name="btnVoltar">
          <controlPr defaultSize="0" print="0" autoLine="0" r:id="rId11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26627" r:id="rId10" name="btnVoltar"/>
      </mc:Fallback>
    </mc:AlternateContent>
    <mc:AlternateContent xmlns:mc="http://schemas.openxmlformats.org/markup-compatibility/2006">
      <mc:Choice Requires="x14">
        <control shapeId="26626" r:id="rId12" name="ImageAss">
          <controlPr defaultSize="0" autoLine="0" r:id="rId13">
            <anchor moveWithCells="1">
              <from>
                <xdr:col>38</xdr:col>
                <xdr:colOff>104775</xdr:colOff>
                <xdr:row>43</xdr:row>
                <xdr:rowOff>114300</xdr:rowOff>
              </from>
              <to>
                <xdr:col>62</xdr:col>
                <xdr:colOff>38100</xdr:colOff>
                <xdr:row>44</xdr:row>
                <xdr:rowOff>238125</xdr:rowOff>
              </to>
            </anchor>
          </controlPr>
        </control>
      </mc:Choice>
      <mc:Fallback>
        <control shapeId="26626" r:id="rId12" name="ImageAss"/>
      </mc:Fallback>
    </mc:AlternateContent>
    <mc:AlternateContent xmlns:mc="http://schemas.openxmlformats.org/markup-compatibility/2006">
      <mc:Choice Requires="x14">
        <control shapeId="26625" r:id="rId14" name="FotoPessoal">
          <controlPr defaultSize="0" autoLine="0" r:id="rId15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26625" r:id="rId14" name="FotoPessoa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204</vt:i4>
      </vt:variant>
    </vt:vector>
  </HeadingPairs>
  <TitlesOfParts>
    <vt:vector size="205" baseType="lpstr">
      <vt:lpstr>Tela Inicial</vt:lpstr>
      <vt:lpstr>area_da_declaracao</vt:lpstr>
      <vt:lpstr>Boletim!Area_de_impressao</vt:lpstr>
      <vt:lpstr>Carteirinha!Area_de_impressao</vt:lpstr>
      <vt:lpstr>Declaração!Area_de_impressao</vt:lpstr>
      <vt:lpstr>'Declaração de Conclusão'!Area_de_impressao</vt:lpstr>
      <vt:lpstr>Ficha!Area_de_impressao</vt:lpstr>
      <vt:lpstr>'Ficha Prof'!Area_de_impressao</vt:lpstr>
      <vt:lpstr>historia!Area_de_impressao</vt:lpstr>
      <vt:lpstr>Recado!Area_de_impressao</vt:lpstr>
      <vt:lpstr>nota!area_de_notas</vt:lpstr>
      <vt:lpstr>avaliacoes_bi</vt:lpstr>
      <vt:lpstr>cel_ano_letivo</vt:lpstr>
      <vt:lpstr>cel_canto_sup</vt:lpstr>
      <vt:lpstr>cel_modEnsino</vt:lpstr>
      <vt:lpstr>cel_turma</vt:lpstr>
      <vt:lpstr>cel_turno</vt:lpstr>
      <vt:lpstr>celAnoL</vt:lpstr>
      <vt:lpstr>CelAnoLBol</vt:lpstr>
      <vt:lpstr>CelAnoLDec_2</vt:lpstr>
      <vt:lpstr>'Alunos por Endereço'!celAreaAlunosEnd</vt:lpstr>
      <vt:lpstr>'Alunos por Modalidade'!celAreaAlunosMod</vt:lpstr>
      <vt:lpstr>'Alunos por Responsaveis'!celAreaAlunosResp</vt:lpstr>
      <vt:lpstr>'Alunos por Turno'!celAreaAlunosTurno</vt:lpstr>
      <vt:lpstr>'Lista de Professores'!celAreaDaListaProf</vt:lpstr>
      <vt:lpstr>'Lista de Renovações'!celAreaDaListaRenovacao</vt:lpstr>
      <vt:lpstr>'Lista de Turmas'!celAreaDaListaTurma</vt:lpstr>
      <vt:lpstr>celAreaDoLivroMatricula</vt:lpstr>
      <vt:lpstr>'Mensalidade por Alunos'!celAreaMensAluno</vt:lpstr>
      <vt:lpstr>'Mensalidade por Responsaveis'!celAreaMensResp</vt:lpstr>
      <vt:lpstr>'Mensalidade por Turma'!celAreaMensTurma</vt:lpstr>
      <vt:lpstr>celAreaResumoMensPend</vt:lpstr>
      <vt:lpstr>'Resumo de Mensalidade'!celAreaResumoMensPg</vt:lpstr>
      <vt:lpstr>celAssuntoRec</vt:lpstr>
      <vt:lpstr>celAssuntoRecado</vt:lpstr>
      <vt:lpstr>celAssuntoRecadoProf</vt:lpstr>
      <vt:lpstr>celBairroAL</vt:lpstr>
      <vt:lpstr>CelBairroPCart</vt:lpstr>
      <vt:lpstr>'Ficha Prof'!celBairroProf</vt:lpstr>
      <vt:lpstr>celBairroR</vt:lpstr>
      <vt:lpstr>celBolsa</vt:lpstr>
      <vt:lpstr>'Alunos por Endereço'!celCantoAlunosEnd</vt:lpstr>
      <vt:lpstr>'Alunos por Modalidade'!celCantoAlunosMod</vt:lpstr>
      <vt:lpstr>'Alunos por Responsaveis'!celCantoAlunosResp</vt:lpstr>
      <vt:lpstr>'Alunos por Turno'!celCantoAlunosTurno</vt:lpstr>
      <vt:lpstr>'Lista de Professores'!celCantoListaProf</vt:lpstr>
      <vt:lpstr>'Lista de Renovações'!celCantoListaRenovacao</vt:lpstr>
      <vt:lpstr>'Lista de Turmas'!celCantoListaTurma</vt:lpstr>
      <vt:lpstr>celCantoLivroMatricula</vt:lpstr>
      <vt:lpstr>'Mensalidade por Alunos'!celCantoMensAluno</vt:lpstr>
      <vt:lpstr>'Mensalidade por Responsaveis'!celCantoMensResp</vt:lpstr>
      <vt:lpstr>'Mensalidade por Turma'!celCantoMensTurma</vt:lpstr>
      <vt:lpstr>celCantoResumoMensPend</vt:lpstr>
      <vt:lpstr>'Resumo de Mensalidade'!celCantoResumoMensPg</vt:lpstr>
      <vt:lpstr>CelCelPCart</vt:lpstr>
      <vt:lpstr>'Ficha Prof'!celCelProf</vt:lpstr>
      <vt:lpstr>celCelR</vt:lpstr>
      <vt:lpstr>celCEPAL</vt:lpstr>
      <vt:lpstr>'Ficha Prof'!celCEPProf</vt:lpstr>
      <vt:lpstr>celCEPR</vt:lpstr>
      <vt:lpstr>celCertNasc</vt:lpstr>
      <vt:lpstr>celCidAL</vt:lpstr>
      <vt:lpstr>CelCidPCart</vt:lpstr>
      <vt:lpstr>'Ficha Prof'!celCidProf</vt:lpstr>
      <vt:lpstr>celCidR</vt:lpstr>
      <vt:lpstr>celCompAL</vt:lpstr>
      <vt:lpstr>'Ficha Prof'!celCompProf</vt:lpstr>
      <vt:lpstr>celCompR</vt:lpstr>
      <vt:lpstr>celCompResid</vt:lpstr>
      <vt:lpstr>CelConcDec_2</vt:lpstr>
      <vt:lpstr>celCopiaCPF</vt:lpstr>
      <vt:lpstr>celCorpoRec</vt:lpstr>
      <vt:lpstr>celCorpoRecado</vt:lpstr>
      <vt:lpstr>celCorpoRecadoProf</vt:lpstr>
      <vt:lpstr>'Ficha Prof'!celCPFProf</vt:lpstr>
      <vt:lpstr>celCPFR</vt:lpstr>
      <vt:lpstr>CelDataBol</vt:lpstr>
      <vt:lpstr>CelDataDec_1</vt:lpstr>
      <vt:lpstr>CelDataDec_2</vt:lpstr>
      <vt:lpstr>CelDataHist</vt:lpstr>
      <vt:lpstr>celDestinatarios</vt:lpstr>
      <vt:lpstr>celDia</vt:lpstr>
      <vt:lpstr>celDiscHab</vt:lpstr>
      <vt:lpstr>celDiscHabTodas</vt:lpstr>
      <vt:lpstr>celDiscLec</vt:lpstr>
      <vt:lpstr>celDiscLecTodas</vt:lpstr>
      <vt:lpstr>celDispHabTodas</vt:lpstr>
      <vt:lpstr>celDispLec</vt:lpstr>
      <vt:lpstr>celDtMat</vt:lpstr>
      <vt:lpstr>CelDtMatCart</vt:lpstr>
      <vt:lpstr>celDtNascAL</vt:lpstr>
      <vt:lpstr>CelDtNascCart</vt:lpstr>
      <vt:lpstr>CelDtNascHist</vt:lpstr>
      <vt:lpstr>'Ficha Prof'!celDtNascProf</vt:lpstr>
      <vt:lpstr>celDtNascR</vt:lpstr>
      <vt:lpstr>celDtRenov</vt:lpstr>
      <vt:lpstr>celDtVenc</vt:lpstr>
      <vt:lpstr>CelEmailPCart</vt:lpstr>
      <vt:lpstr>'Ficha Prof'!celEmailProf</vt:lpstr>
      <vt:lpstr>celEmailR</vt:lpstr>
      <vt:lpstr>CelFreqBol</vt:lpstr>
      <vt:lpstr>celHist</vt:lpstr>
      <vt:lpstr>'Ficha Prof'!celIdentProf</vt:lpstr>
      <vt:lpstr>celIdentR</vt:lpstr>
      <vt:lpstr>celMat</vt:lpstr>
      <vt:lpstr>CelMatBol</vt:lpstr>
      <vt:lpstr>CelMatCart</vt:lpstr>
      <vt:lpstr>CelMatDec_1</vt:lpstr>
      <vt:lpstr>CelMatDec_2</vt:lpstr>
      <vt:lpstr>CelMatHist</vt:lpstr>
      <vt:lpstr>'Ficha Prof'!celMatProf</vt:lpstr>
      <vt:lpstr>celmedico</vt:lpstr>
      <vt:lpstr>celMês</vt:lpstr>
      <vt:lpstr>celModEns</vt:lpstr>
      <vt:lpstr>CelModEnsBol</vt:lpstr>
      <vt:lpstr>CelModEnsCart</vt:lpstr>
      <vt:lpstr>CelModEnsDec_1</vt:lpstr>
      <vt:lpstr>CelModEnsDec_2</vt:lpstr>
      <vt:lpstr>celMotivoBolsa</vt:lpstr>
      <vt:lpstr>celNacAL</vt:lpstr>
      <vt:lpstr>'Ficha Prof'!celNacProf</vt:lpstr>
      <vt:lpstr>celNatAL</vt:lpstr>
      <vt:lpstr>'Ficha Prof'!celNatProf</vt:lpstr>
      <vt:lpstr>celNome</vt:lpstr>
      <vt:lpstr>CelNomeBol</vt:lpstr>
      <vt:lpstr>CelNomeCart</vt:lpstr>
      <vt:lpstr>CelNomeDec_1</vt:lpstr>
      <vt:lpstr>CelNomeDec_2</vt:lpstr>
      <vt:lpstr>celNomeEscola</vt:lpstr>
      <vt:lpstr>CelNomeHist</vt:lpstr>
      <vt:lpstr>celNomeM</vt:lpstr>
      <vt:lpstr>CelNomeMDec_1</vt:lpstr>
      <vt:lpstr>CelNomeMDec_2</vt:lpstr>
      <vt:lpstr>CelNomeMHist</vt:lpstr>
      <vt:lpstr>celNomeP</vt:lpstr>
      <vt:lpstr>CelNomePCart</vt:lpstr>
      <vt:lpstr>CelNomePDec_1</vt:lpstr>
      <vt:lpstr>CelNomePDec_2</vt:lpstr>
      <vt:lpstr>CelNomePHist</vt:lpstr>
      <vt:lpstr>'Ficha Prof'!celNomeProf</vt:lpstr>
      <vt:lpstr>celNomeProfOuAlunoRec</vt:lpstr>
      <vt:lpstr>celNomeR</vt:lpstr>
      <vt:lpstr>celNomeRespRec</vt:lpstr>
      <vt:lpstr>celNumAL</vt:lpstr>
      <vt:lpstr>CelNumPCart</vt:lpstr>
      <vt:lpstr>'Ficha Prof'!celNumProf</vt:lpstr>
      <vt:lpstr>celNumR</vt:lpstr>
      <vt:lpstr>celObs</vt:lpstr>
      <vt:lpstr>'Ficha Prof'!celObsProf</vt:lpstr>
      <vt:lpstr>celRuaAL</vt:lpstr>
      <vt:lpstr>CelRuaPCart</vt:lpstr>
      <vt:lpstr>'Ficha Prof'!celRuaProf</vt:lpstr>
      <vt:lpstr>celRuaR</vt:lpstr>
      <vt:lpstr>celSangue</vt:lpstr>
      <vt:lpstr>celSexo</vt:lpstr>
      <vt:lpstr>CelSexoBol</vt:lpstr>
      <vt:lpstr>CelSexoDec_1</vt:lpstr>
      <vt:lpstr>CelSexoDec_2</vt:lpstr>
      <vt:lpstr>CelSexoHist</vt:lpstr>
      <vt:lpstr>'Ficha Prof'!celSexoProf</vt:lpstr>
      <vt:lpstr>celSit</vt:lpstr>
      <vt:lpstr>CelSitAluno</vt:lpstr>
      <vt:lpstr>'Ficha Prof'!celSitProf</vt:lpstr>
      <vt:lpstr>celTelEmergencia</vt:lpstr>
      <vt:lpstr>CelTelEscCart</vt:lpstr>
      <vt:lpstr>CelTelPCart</vt:lpstr>
      <vt:lpstr>'Ficha Prof'!celTelProf</vt:lpstr>
      <vt:lpstr>celTelR</vt:lpstr>
      <vt:lpstr>celTurma</vt:lpstr>
      <vt:lpstr>CelTurmaCart</vt:lpstr>
      <vt:lpstr>celTurno</vt:lpstr>
      <vt:lpstr>celUFAL</vt:lpstr>
      <vt:lpstr>CelUFPCart</vt:lpstr>
      <vt:lpstr>'Ficha Prof'!celUFProf</vt:lpstr>
      <vt:lpstr>celUFR</vt:lpstr>
      <vt:lpstr>celVinc</vt:lpstr>
      <vt:lpstr>celVlMens</vt:lpstr>
      <vt:lpstr>media_bi</vt:lpstr>
      <vt:lpstr>media_final</vt:lpstr>
      <vt:lpstr>meta_aprov</vt:lpstr>
      <vt:lpstr>meta_recup</vt:lpstr>
      <vt:lpstr>Declaração!Nome_8</vt:lpstr>
      <vt:lpstr>'Declaração de Conclusão'!Nome_8</vt:lpstr>
      <vt:lpstr>Declaração!Nome_9</vt:lpstr>
      <vt:lpstr>'Declaração de Conclusão'!Nome_9</vt:lpstr>
      <vt:lpstr>Declaração!NomeDaIgreja</vt:lpstr>
      <vt:lpstr>recup</vt:lpstr>
      <vt:lpstr>termo_aprovado</vt:lpstr>
      <vt:lpstr>termo_cursando</vt:lpstr>
      <vt:lpstr>termo_recup</vt:lpstr>
      <vt:lpstr>termo_reprovado</vt:lpstr>
      <vt:lpstr>nota!teste_de_area</vt:lpstr>
      <vt:lpstr>'Alunos por Endereço'!Titulos_de_impressao</vt:lpstr>
      <vt:lpstr>'Alunos por Modalidade'!Titulos_de_impressao</vt:lpstr>
      <vt:lpstr>'Alunos por Responsaveis'!Titulos_de_impressao</vt:lpstr>
      <vt:lpstr>'Alunos por Turno'!Titulos_de_impressao</vt:lpstr>
      <vt:lpstr>'Lista de Professores'!Titulos_de_impressao</vt:lpstr>
      <vt:lpstr>'Lista de Renovações'!Titulos_de_impressao</vt:lpstr>
      <vt:lpstr>'Lista de Turmas'!Titulos_de_impressao</vt:lpstr>
      <vt:lpstr>'Livro de Matricula'!Titulos_de_impressao</vt:lpstr>
      <vt:lpstr>'Mensalidade por Alunos'!Titulos_de_impressao</vt:lpstr>
      <vt:lpstr>'Mensalidade por Responsaveis'!Titulos_de_impressao</vt:lpstr>
      <vt:lpstr>'Mensalidade por Turma'!Titulos_de_impressao</vt:lpstr>
      <vt:lpstr>nota!Titulos_de_impressao</vt:lpstr>
      <vt:lpstr>'Resumo de Mensalidade'!Titulos_de_impressao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Jônatas Mendonça Pimenta</dc:creator>
  <cp:lastModifiedBy>Jônatas Mendonça Pimenta</cp:lastModifiedBy>
  <cp:lastPrinted>2023-10-15T20:41:39Z</cp:lastPrinted>
  <dcterms:created xsi:type="dcterms:W3CDTF">2015-06-05T18:19:34Z</dcterms:created>
  <dcterms:modified xsi:type="dcterms:W3CDTF">2023-10-17T01:20:46Z</dcterms:modified>
</cp:coreProperties>
</file>