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920" windowHeight="8100"/>
  </bookViews>
  <sheets>
    <sheet name="Quadro" sheetId="1" r:id="rId1"/>
    <sheet name="Cronograma" sheetId="2" r:id="rId2"/>
    <sheet name="Peso" sheetId="3" r:id="rId3"/>
  </sheets>
  <calcPr calcId="144525"/>
</workbook>
</file>

<file path=xl/calcChain.xml><?xml version="1.0" encoding="utf-8"?>
<calcChain xmlns="http://schemas.openxmlformats.org/spreadsheetml/2006/main">
  <c r="AB29" i="1" l="1"/>
  <c r="AB28" i="1"/>
  <c r="AB27" i="1"/>
  <c r="AB24" i="1"/>
  <c r="AB23" i="1"/>
  <c r="AB22" i="1"/>
  <c r="AB19" i="1"/>
  <c r="AB16" i="1"/>
  <c r="AB14" i="1"/>
  <c r="AB13" i="1"/>
  <c r="AB11" i="1"/>
  <c r="AB10" i="1"/>
  <c r="AB20" i="1"/>
  <c r="AB26" i="1"/>
  <c r="AB9" i="1"/>
  <c r="AB25" i="1"/>
  <c r="AB18" i="1"/>
  <c r="AB15" i="1"/>
  <c r="AB17" i="1"/>
  <c r="AB12" i="1"/>
  <c r="AB8" i="1"/>
  <c r="AB21" i="1"/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8" i="1"/>
  <c r="AC13" i="1" l="1"/>
  <c r="AD13" i="1" s="1"/>
  <c r="AC15" i="1" l="1"/>
  <c r="AD15" i="1" s="1"/>
  <c r="AC18" i="1"/>
  <c r="AD18" i="1" s="1"/>
  <c r="AC19" i="1"/>
  <c r="AD19" i="1" s="1"/>
  <c r="AC21" i="1"/>
  <c r="AD21" i="1" s="1"/>
  <c r="AC22" i="1"/>
  <c r="AD22" i="1" s="1"/>
  <c r="AC25" i="1"/>
  <c r="AD25" i="1" s="1"/>
  <c r="AC9" i="1"/>
  <c r="AD9" i="1" s="1"/>
  <c r="AC10" i="1"/>
  <c r="AD10" i="1" s="1"/>
  <c r="AC11" i="1"/>
  <c r="AD11" i="1" s="1"/>
  <c r="AC12" i="1"/>
  <c r="AD12" i="1" s="1"/>
  <c r="AC14" i="1"/>
  <c r="AD14" i="1" s="1"/>
  <c r="AC16" i="1"/>
  <c r="AD16" i="1" s="1"/>
  <c r="AC17" i="1"/>
  <c r="AD17" i="1" s="1"/>
  <c r="AC20" i="1"/>
  <c r="AD20" i="1" s="1"/>
  <c r="AC23" i="1"/>
  <c r="AD23" i="1" s="1"/>
  <c r="AC24" i="1"/>
  <c r="AD24" i="1" s="1"/>
  <c r="AC26" i="1"/>
  <c r="AD26" i="1" s="1"/>
  <c r="AC27" i="1"/>
  <c r="AD27" i="1" s="1"/>
  <c r="AC28" i="1"/>
  <c r="AD28" i="1" s="1"/>
  <c r="AC29" i="1"/>
  <c r="AD29" i="1" s="1"/>
  <c r="AC8" i="1" l="1"/>
  <c r="AD8" i="1" s="1"/>
</calcChain>
</file>

<file path=xl/sharedStrings.xml><?xml version="1.0" encoding="utf-8"?>
<sst xmlns="http://schemas.openxmlformats.org/spreadsheetml/2006/main" count="122" uniqueCount="85">
  <si>
    <t>CONTROLE DE NOTAS
FACULDADE DE TECNOLOGIA DE TAQUARITINGA</t>
  </si>
  <si>
    <t>Disciplina:</t>
  </si>
  <si>
    <t>Curso:</t>
  </si>
  <si>
    <t>Aluno</t>
  </si>
  <si>
    <t>Registro
Acadêmico</t>
  </si>
  <si>
    <t>QUADRO DE NOTAS</t>
  </si>
  <si>
    <t>AVALIAÇÃO</t>
  </si>
  <si>
    <t>Primeira
Avaliação</t>
  </si>
  <si>
    <t>Segunda
Avaliação</t>
  </si>
  <si>
    <t>TRABALHO EXTRA SALA</t>
  </si>
  <si>
    <t>Primeira
Atividade</t>
  </si>
  <si>
    <t>Segunda
Atividade</t>
  </si>
  <si>
    <t>Terceira
Atividade</t>
  </si>
  <si>
    <t>Quarta
Atividade</t>
  </si>
  <si>
    <t>Quinta
Atividade</t>
  </si>
  <si>
    <t>Sexta
Atividade</t>
  </si>
  <si>
    <t>Sétima
Atividade</t>
  </si>
  <si>
    <t>Primeiro Bimestre</t>
  </si>
  <si>
    <t>Oitava
Atividade</t>
  </si>
  <si>
    <t>Segundo Bimestre</t>
  </si>
  <si>
    <t>ARTIGO</t>
  </si>
  <si>
    <t>Primeiro
Artigo</t>
  </si>
  <si>
    <t>Segundo
Artigo</t>
  </si>
  <si>
    <t>MÉDIA</t>
  </si>
  <si>
    <t>Primero
Bimestre</t>
  </si>
  <si>
    <t>Segundo
Bimestre</t>
  </si>
  <si>
    <t>Média
Final</t>
  </si>
  <si>
    <t>Período:</t>
  </si>
  <si>
    <t>Semestre/Ano:</t>
  </si>
  <si>
    <t>Avaliação</t>
  </si>
  <si>
    <t>CRONOGRAMA DE ATIVIDADES</t>
  </si>
  <si>
    <t>Segunda 
Avaliação</t>
  </si>
  <si>
    <t>Data
Prevista</t>
  </si>
  <si>
    <t>Atividade</t>
  </si>
  <si>
    <t>Categoria</t>
  </si>
  <si>
    <t>PROJETO</t>
  </si>
  <si>
    <t>Projeto</t>
  </si>
  <si>
    <t>Atividade
Extra Sala</t>
  </si>
  <si>
    <t>Primeira
Nota</t>
  </si>
  <si>
    <t>Segunda
Nota</t>
  </si>
  <si>
    <t>Primeira 
Nota</t>
  </si>
  <si>
    <t>Período</t>
  </si>
  <si>
    <t>Primeiro Semestre</t>
  </si>
  <si>
    <t>Artigo</t>
  </si>
  <si>
    <t>Peso</t>
  </si>
  <si>
    <t>Controle</t>
  </si>
  <si>
    <t>Atividade
Extra</t>
  </si>
  <si>
    <t>Situação</t>
  </si>
  <si>
    <t>Documentação do Sistema</t>
  </si>
  <si>
    <t>Mercado de Trabalho Para o Programador Em C</t>
  </si>
  <si>
    <t>Linguagens de Programação Derivadas do C</t>
  </si>
  <si>
    <t>Primeira Avaliação Prática</t>
  </si>
  <si>
    <t>Segunda Avaliação Prática</t>
  </si>
  <si>
    <t>Apresentação do Projeto</t>
  </si>
  <si>
    <t>A Utilização da Linguagem C no Desenvolvimento de Jogos</t>
  </si>
  <si>
    <t>A Utilização da Linguagem C no Desenvolvimento de Sistemas Operacionais</t>
  </si>
  <si>
    <t>Sistemas Para Internet</t>
  </si>
  <si>
    <t>Acessibilidade</t>
  </si>
  <si>
    <t>Manhã</t>
  </si>
  <si>
    <t>Alice Savoine</t>
  </si>
  <si>
    <t>1º Semestre/2017</t>
  </si>
  <si>
    <t>Bruno Constant Rodrigues</t>
  </si>
  <si>
    <t>Danilo Rodrigo Polesi</t>
  </si>
  <si>
    <t>Eduardo Miranda Malipense</t>
  </si>
  <si>
    <t>Elias Gonçalves dos Santos</t>
  </si>
  <si>
    <t>Fabio Yoshiyuki Fujioka Filho</t>
  </si>
  <si>
    <t>Gabriel Pinheiro Ferreira dos Santos</t>
  </si>
  <si>
    <t>Guilherme Augusto Silva</t>
  </si>
  <si>
    <t>Guilherme Henrique Francisco Alves</t>
  </si>
  <si>
    <t>Keren Antonielli Scardoelli</t>
  </si>
  <si>
    <t>Klerison Emmanuel Lopes</t>
  </si>
  <si>
    <t>Leonardo Passos Paulucci</t>
  </si>
  <si>
    <t>Lucas Barreto de Araujo</t>
  </si>
  <si>
    <t>Lucas Costa da Conceicao</t>
  </si>
  <si>
    <t>Luis Felipe Leite da Silva</t>
  </si>
  <si>
    <t>Marcos Andrei Siqueira</t>
  </si>
  <si>
    <t>Nelson Marques de Oliveira</t>
  </si>
  <si>
    <t>Oscar Inacio dos Santos</t>
  </si>
  <si>
    <t>Otavio Guilherme Ferreira dos Santos</t>
  </si>
  <si>
    <t>Vitor da Silva Cruz</t>
  </si>
  <si>
    <t>Vitor de Souza Neto</t>
  </si>
  <si>
    <t>Caio Eduardo Cazadori Barbosa</t>
  </si>
  <si>
    <t>Atividade de Comandos de Acessibilidade</t>
  </si>
  <si>
    <t>Atividade Tabelas, Abbr e Acronym</t>
  </si>
  <si>
    <t>Atividade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</si>
</sst>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6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4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4" fillId="0" borderId="19" xfId="0" applyFont="1" applyBorder="1"/>
    <xf numFmtId="0" fontId="4" fillId="0" borderId="21" xfId="0" applyFont="1" applyBorder="1"/>
    <xf numFmtId="0" fontId="8" fillId="0" borderId="1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right"/>
    </xf>
    <xf numFmtId="0" fontId="4" fillId="5" borderId="13" xfId="0" applyFont="1" applyFill="1" applyBorder="1" applyAlignment="1">
      <alignment horizontal="right"/>
    </xf>
    <xf numFmtId="0" fontId="4" fillId="5" borderId="29" xfId="0" applyFont="1" applyFill="1" applyBorder="1" applyAlignment="1"/>
    <xf numFmtId="0" fontId="5" fillId="0" borderId="11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2" xfId="0" applyFont="1" applyBorder="1"/>
    <xf numFmtId="0" fontId="5" fillId="5" borderId="12" xfId="0" applyFont="1" applyFill="1" applyBorder="1"/>
    <xf numFmtId="0" fontId="5" fillId="5" borderId="4" xfId="0" applyFont="1" applyFill="1" applyBorder="1"/>
    <xf numFmtId="0" fontId="5" fillId="5" borderId="6" xfId="0" applyFont="1" applyFill="1" applyBorder="1"/>
    <xf numFmtId="0" fontId="5" fillId="5" borderId="5" xfId="0" applyFont="1" applyFill="1" applyBorder="1"/>
    <xf numFmtId="0" fontId="5" fillId="0" borderId="12" xfId="0" applyFont="1" applyBorder="1"/>
    <xf numFmtId="0" fontId="5" fillId="0" borderId="5" xfId="0" applyFont="1" applyBorder="1"/>
    <xf numFmtId="0" fontId="5" fillId="5" borderId="13" xfId="0" applyFont="1" applyFill="1" applyBorder="1"/>
    <xf numFmtId="0" fontId="7" fillId="6" borderId="11" xfId="0" applyFont="1" applyFill="1" applyBorder="1"/>
    <xf numFmtId="0" fontId="7" fillId="7" borderId="12" xfId="0" applyFont="1" applyFill="1" applyBorder="1"/>
    <xf numFmtId="0" fontId="7" fillId="6" borderId="12" xfId="0" applyFont="1" applyFill="1" applyBorder="1"/>
    <xf numFmtId="0" fontId="8" fillId="0" borderId="2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0" borderId="38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8" borderId="12" xfId="0" applyFont="1" applyFill="1" applyBorder="1"/>
    <xf numFmtId="0" fontId="5" fillId="8" borderId="4" xfId="0" applyFont="1" applyFill="1" applyBorder="1"/>
    <xf numFmtId="0" fontId="5" fillId="8" borderId="6" xfId="0" applyFont="1" applyFill="1" applyBorder="1"/>
    <xf numFmtId="0" fontId="5" fillId="8" borderId="5" xfId="0" applyFont="1" applyFill="1" applyBorder="1"/>
    <xf numFmtId="0" fontId="5" fillId="5" borderId="7" xfId="0" applyFont="1" applyFill="1" applyBorder="1"/>
    <xf numFmtId="0" fontId="5" fillId="5" borderId="9" xfId="0" applyFont="1" applyFill="1" applyBorder="1"/>
    <xf numFmtId="0" fontId="5" fillId="5" borderId="8" xfId="0" applyFont="1" applyFill="1" applyBorder="1"/>
    <xf numFmtId="0" fontId="7" fillId="7" borderId="13" xfId="0" applyFont="1" applyFill="1" applyBorder="1"/>
    <xf numFmtId="2" fontId="5" fillId="0" borderId="1" xfId="0" applyNumberFormat="1" applyFont="1" applyBorder="1"/>
    <xf numFmtId="2" fontId="5" fillId="0" borderId="2" xfId="0" applyNumberFormat="1" applyFont="1" applyBorder="1"/>
    <xf numFmtId="2" fontId="5" fillId="5" borderId="4" xfId="0" applyNumberFormat="1" applyFont="1" applyFill="1" applyBorder="1"/>
    <xf numFmtId="2" fontId="5" fillId="5" borderId="5" xfId="0" applyNumberFormat="1" applyFont="1" applyFill="1" applyBorder="1"/>
    <xf numFmtId="2" fontId="5" fillId="0" borderId="4" xfId="0" applyNumberFormat="1" applyFont="1" applyBorder="1"/>
    <xf numFmtId="2" fontId="5" fillId="0" borderId="5" xfId="0" applyNumberFormat="1" applyFont="1" applyBorder="1"/>
    <xf numFmtId="2" fontId="5" fillId="8" borderId="4" xfId="0" applyNumberFormat="1" applyFont="1" applyFill="1" applyBorder="1"/>
    <xf numFmtId="2" fontId="5" fillId="8" borderId="5" xfId="0" applyNumberFormat="1" applyFont="1" applyFill="1" applyBorder="1"/>
    <xf numFmtId="2" fontId="5" fillId="5" borderId="7" xfId="0" applyNumberFormat="1" applyFont="1" applyFill="1" applyBorder="1"/>
    <xf numFmtId="2" fontId="5" fillId="5" borderId="8" xfId="0" applyNumberFormat="1" applyFont="1" applyFill="1" applyBorder="1"/>
    <xf numFmtId="2" fontId="5" fillId="0" borderId="3" xfId="0" applyNumberFormat="1" applyFont="1" applyBorder="1"/>
    <xf numFmtId="2" fontId="5" fillId="5" borderId="6" xfId="0" applyNumberFormat="1" applyFont="1" applyFill="1" applyBorder="1"/>
    <xf numFmtId="2" fontId="5" fillId="0" borderId="6" xfId="0" applyNumberFormat="1" applyFont="1" applyBorder="1"/>
    <xf numFmtId="2" fontId="5" fillId="8" borderId="6" xfId="0" applyNumberFormat="1" applyFont="1" applyFill="1" applyBorder="1"/>
    <xf numFmtId="2" fontId="5" fillId="5" borderId="9" xfId="0" applyNumberFormat="1" applyFont="1" applyFill="1" applyBorder="1"/>
    <xf numFmtId="2" fontId="5" fillId="0" borderId="11" xfId="0" applyNumberFormat="1" applyFont="1" applyBorder="1"/>
    <xf numFmtId="2" fontId="5" fillId="0" borderId="12" xfId="0" applyNumberFormat="1" applyFont="1" applyBorder="1"/>
    <xf numFmtId="2" fontId="5" fillId="5" borderId="12" xfId="0" applyNumberFormat="1" applyFont="1" applyFill="1" applyBorder="1"/>
    <xf numFmtId="2" fontId="5" fillId="5" borderId="13" xfId="0" applyNumberFormat="1" applyFont="1" applyFill="1" applyBorder="1"/>
    <xf numFmtId="0" fontId="1" fillId="0" borderId="0" xfId="0" applyFont="1" applyAlignment="1">
      <alignment horizont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left"/>
    </xf>
    <xf numFmtId="0" fontId="3" fillId="5" borderId="28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left"/>
    </xf>
    <xf numFmtId="0" fontId="4" fillId="5" borderId="26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90" wrapText="1"/>
    </xf>
    <xf numFmtId="0" fontId="7" fillId="3" borderId="4" xfId="0" applyFont="1" applyFill="1" applyBorder="1" applyAlignment="1">
      <alignment horizontal="center" vertical="center" textRotation="90" wrapText="1"/>
    </xf>
    <xf numFmtId="0" fontId="7" fillId="3" borderId="4" xfId="0" applyFont="1" applyFill="1" applyBorder="1" applyAlignment="1">
      <alignment horizontal="center" vertical="center" textRotation="90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3" borderId="27" xfId="0" applyFont="1" applyFill="1" applyBorder="1" applyAlignment="1">
      <alignment horizontal="center" vertical="center" textRotation="90"/>
    </xf>
    <xf numFmtId="0" fontId="7" fillId="3" borderId="37" xfId="0" applyFont="1" applyFill="1" applyBorder="1" applyAlignment="1">
      <alignment horizontal="center" vertical="center" textRotation="90"/>
    </xf>
    <xf numFmtId="0" fontId="7" fillId="3" borderId="28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/>
    </xf>
    <xf numFmtId="2" fontId="5" fillId="4" borderId="12" xfId="0" applyNumberFormat="1" applyFont="1" applyFill="1" applyBorder="1"/>
    <xf numFmtId="2" fontId="5" fillId="2" borderId="11" xfId="0" applyNumberFormat="1" applyFont="1" applyFill="1" applyBorder="1"/>
    <xf numFmtId="2" fontId="5" fillId="8" borderId="12" xfId="0" applyNumberFormat="1" applyFont="1" applyFill="1" applyBorder="1"/>
    <xf numFmtId="2" fontId="5" fillId="2" borderId="12" xfId="0" applyNumberFormat="1" applyFont="1" applyFill="1" applyBorder="1"/>
    <xf numFmtId="2" fontId="5" fillId="4" borderId="13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O3" workbookViewId="0">
      <selection activeCell="AC9" sqref="AC9"/>
    </sheetView>
  </sheetViews>
  <sheetFormatPr defaultRowHeight="15" x14ac:dyDescent="0.25"/>
  <cols>
    <col min="1" max="1" width="90.7109375" customWidth="1"/>
    <col min="2" max="2" width="16.7109375" customWidth="1"/>
    <col min="3" max="4" width="12.85546875" bestFit="1" customWidth="1"/>
    <col min="5" max="5" width="12.85546875" customWidth="1"/>
    <col min="6" max="6" width="14.5703125" bestFit="1" customWidth="1"/>
    <col min="7" max="22" width="12.28515625" bestFit="1" customWidth="1"/>
    <col min="23" max="23" width="11.5703125" bestFit="1" customWidth="1"/>
    <col min="24" max="24" width="11.28515625" bestFit="1" customWidth="1"/>
    <col min="25" max="25" width="11.5703125" bestFit="1" customWidth="1"/>
    <col min="26" max="26" width="11.28515625" bestFit="1" customWidth="1"/>
    <col min="27" max="28" width="11.7109375" bestFit="1" customWidth="1"/>
    <col min="30" max="30" width="14" customWidth="1"/>
  </cols>
  <sheetData>
    <row r="1" spans="1:30" s="1" customFormat="1" ht="64.5" customHeight="1" thickBot="1" x14ac:dyDescent="0.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</row>
    <row r="2" spans="1:30" ht="19.5" thickTop="1" x14ac:dyDescent="0.3">
      <c r="A2" s="18" t="s">
        <v>1</v>
      </c>
      <c r="B2" s="101" t="s">
        <v>57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3"/>
      <c r="V2" s="99" t="s">
        <v>28</v>
      </c>
      <c r="W2" s="100"/>
      <c r="X2" s="101" t="s">
        <v>60</v>
      </c>
      <c r="Y2" s="102"/>
      <c r="Z2" s="102"/>
      <c r="AA2" s="102"/>
      <c r="AB2" s="102"/>
      <c r="AC2" s="102"/>
      <c r="AD2" s="112"/>
    </row>
    <row r="3" spans="1:30" ht="19.5" thickBot="1" x14ac:dyDescent="0.35">
      <c r="A3" s="19" t="s">
        <v>2</v>
      </c>
      <c r="B3" s="96" t="s">
        <v>56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8"/>
      <c r="W3" s="20" t="s">
        <v>27</v>
      </c>
      <c r="X3" s="96" t="s">
        <v>58</v>
      </c>
      <c r="Y3" s="97"/>
      <c r="Z3" s="97"/>
      <c r="AA3" s="97"/>
      <c r="AB3" s="97"/>
      <c r="AC3" s="97"/>
      <c r="AD3" s="113"/>
    </row>
    <row r="4" spans="1:30" ht="20.25" customHeight="1" thickTop="1" thickBot="1" x14ac:dyDescent="0.35">
      <c r="A4" s="77" t="s">
        <v>3</v>
      </c>
      <c r="B4" s="80" t="s">
        <v>4</v>
      </c>
      <c r="C4" s="81" t="s">
        <v>5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3"/>
      <c r="Y4" s="83"/>
      <c r="Z4" s="83"/>
      <c r="AA4" s="83"/>
      <c r="AB4" s="83"/>
      <c r="AC4" s="84"/>
      <c r="AD4" s="109" t="s">
        <v>47</v>
      </c>
    </row>
    <row r="5" spans="1:30" ht="18.75" customHeight="1" thickTop="1" thickBot="1" x14ac:dyDescent="0.35">
      <c r="A5" s="78"/>
      <c r="B5" s="78"/>
      <c r="C5" s="104" t="s">
        <v>6</v>
      </c>
      <c r="D5" s="105"/>
      <c r="E5" s="89" t="s">
        <v>35</v>
      </c>
      <c r="F5" s="90"/>
      <c r="G5" s="81" t="s">
        <v>9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5"/>
      <c r="W5" s="86" t="s">
        <v>20</v>
      </c>
      <c r="X5" s="87"/>
      <c r="Y5" s="87"/>
      <c r="Z5" s="88"/>
      <c r="AA5" s="81" t="s">
        <v>23</v>
      </c>
      <c r="AB5" s="85"/>
      <c r="AC5" s="93" t="s">
        <v>26</v>
      </c>
      <c r="AD5" s="110"/>
    </row>
    <row r="6" spans="1:30" ht="19.5" thickTop="1" x14ac:dyDescent="0.25">
      <c r="A6" s="78"/>
      <c r="B6" s="78"/>
      <c r="C6" s="91"/>
      <c r="D6" s="92"/>
      <c r="E6" s="91"/>
      <c r="F6" s="92"/>
      <c r="G6" s="106" t="s">
        <v>17</v>
      </c>
      <c r="H6" s="107"/>
      <c r="I6" s="107"/>
      <c r="J6" s="107"/>
      <c r="K6" s="107"/>
      <c r="L6" s="107"/>
      <c r="M6" s="107"/>
      <c r="N6" s="108"/>
      <c r="O6" s="106" t="s">
        <v>19</v>
      </c>
      <c r="P6" s="107"/>
      <c r="Q6" s="107"/>
      <c r="R6" s="107"/>
      <c r="S6" s="107"/>
      <c r="T6" s="107"/>
      <c r="U6" s="107"/>
      <c r="V6" s="108"/>
      <c r="W6" s="114" t="s">
        <v>17</v>
      </c>
      <c r="X6" s="115"/>
      <c r="Y6" s="114" t="s">
        <v>19</v>
      </c>
      <c r="Z6" s="115"/>
      <c r="AA6" s="89" t="s">
        <v>24</v>
      </c>
      <c r="AB6" s="90" t="s">
        <v>25</v>
      </c>
      <c r="AC6" s="94"/>
      <c r="AD6" s="110"/>
    </row>
    <row r="7" spans="1:30" ht="38.25" thickBot="1" x14ac:dyDescent="0.3">
      <c r="A7" s="79"/>
      <c r="B7" s="79"/>
      <c r="C7" s="14" t="s">
        <v>7</v>
      </c>
      <c r="D7" s="15" t="s">
        <v>8</v>
      </c>
      <c r="E7" s="14" t="s">
        <v>38</v>
      </c>
      <c r="F7" s="15" t="s">
        <v>39</v>
      </c>
      <c r="G7" s="14" t="s">
        <v>10</v>
      </c>
      <c r="H7" s="16" t="s">
        <v>11</v>
      </c>
      <c r="I7" s="16" t="s">
        <v>12</v>
      </c>
      <c r="J7" s="16" t="s">
        <v>13</v>
      </c>
      <c r="K7" s="16" t="s">
        <v>14</v>
      </c>
      <c r="L7" s="16" t="s">
        <v>15</v>
      </c>
      <c r="M7" s="16" t="s">
        <v>16</v>
      </c>
      <c r="N7" s="15" t="s">
        <v>18</v>
      </c>
      <c r="O7" s="14" t="s">
        <v>10</v>
      </c>
      <c r="P7" s="16" t="s">
        <v>11</v>
      </c>
      <c r="Q7" s="16" t="s">
        <v>12</v>
      </c>
      <c r="R7" s="16" t="s">
        <v>13</v>
      </c>
      <c r="S7" s="16" t="s">
        <v>14</v>
      </c>
      <c r="T7" s="16" t="s">
        <v>15</v>
      </c>
      <c r="U7" s="16" t="s">
        <v>16</v>
      </c>
      <c r="V7" s="15" t="s">
        <v>18</v>
      </c>
      <c r="W7" s="14" t="s">
        <v>21</v>
      </c>
      <c r="X7" s="15" t="s">
        <v>22</v>
      </c>
      <c r="Y7" s="17" t="s">
        <v>21</v>
      </c>
      <c r="Z7" s="15" t="s">
        <v>22</v>
      </c>
      <c r="AA7" s="116"/>
      <c r="AB7" s="117"/>
      <c r="AC7" s="95"/>
      <c r="AD7" s="111"/>
    </row>
    <row r="8" spans="1:30" ht="16.5" thickTop="1" x14ac:dyDescent="0.25">
      <c r="A8" s="21" t="s">
        <v>59</v>
      </c>
      <c r="B8" s="21"/>
      <c r="C8" s="57">
        <v>3.25</v>
      </c>
      <c r="D8" s="67">
        <v>9</v>
      </c>
      <c r="E8" s="57">
        <v>10</v>
      </c>
      <c r="F8" s="67"/>
      <c r="G8" s="57">
        <v>0</v>
      </c>
      <c r="H8" s="58">
        <v>0</v>
      </c>
      <c r="I8" s="58">
        <v>10</v>
      </c>
      <c r="J8" s="24"/>
      <c r="K8" s="24"/>
      <c r="L8" s="24"/>
      <c r="M8" s="24"/>
      <c r="N8" s="23"/>
      <c r="O8" s="22"/>
      <c r="P8" s="24"/>
      <c r="Q8" s="24"/>
      <c r="R8" s="24"/>
      <c r="S8" s="24"/>
      <c r="T8" s="24"/>
      <c r="U8" s="24"/>
      <c r="V8" s="23"/>
      <c r="W8" s="57">
        <v>0</v>
      </c>
      <c r="X8" s="67">
        <v>0</v>
      </c>
      <c r="Y8" s="57">
        <v>0</v>
      </c>
      <c r="Z8" s="67">
        <v>0</v>
      </c>
      <c r="AA8" s="72">
        <f>((C8*Peso!$B$3)+(Quadro!E8*Peso!$B$4)+(AVERAGE(Quadro!G8:N8)*Peso!$B$5))/10</f>
        <v>4.6083333333333334</v>
      </c>
      <c r="AB8" s="72">
        <f>D8</f>
        <v>9</v>
      </c>
      <c r="AC8" s="134">
        <f>AVERAGE(AA8:AB8)</f>
        <v>6.8041666666666671</v>
      </c>
      <c r="AD8" s="32" t="str">
        <f>IF(AC8 &gt;= 6,"Aprovado","Reprovado")</f>
        <v>Aprovado</v>
      </c>
    </row>
    <row r="9" spans="1:30" ht="15.75" x14ac:dyDescent="0.25">
      <c r="A9" s="25" t="s">
        <v>61</v>
      </c>
      <c r="B9" s="25"/>
      <c r="C9" s="59">
        <v>9</v>
      </c>
      <c r="D9" s="68">
        <v>7</v>
      </c>
      <c r="E9" s="59">
        <v>10</v>
      </c>
      <c r="F9" s="68"/>
      <c r="G9" s="59">
        <v>10</v>
      </c>
      <c r="H9" s="60">
        <v>0</v>
      </c>
      <c r="I9" s="60">
        <v>5</v>
      </c>
      <c r="J9" s="28"/>
      <c r="K9" s="28"/>
      <c r="L9" s="28"/>
      <c r="M9" s="28"/>
      <c r="N9" s="27"/>
      <c r="O9" s="26"/>
      <c r="P9" s="28"/>
      <c r="Q9" s="28"/>
      <c r="R9" s="28"/>
      <c r="S9" s="28"/>
      <c r="T9" s="28"/>
      <c r="U9" s="28"/>
      <c r="V9" s="27"/>
      <c r="W9" s="59">
        <v>0</v>
      </c>
      <c r="X9" s="68">
        <v>0</v>
      </c>
      <c r="Y9" s="59">
        <v>0</v>
      </c>
      <c r="Z9" s="68">
        <v>0</v>
      </c>
      <c r="AA9" s="74">
        <f>((C9*Peso!$B$3)+(Quadro!E9*Peso!$B$4)+(AVERAGE(Quadro!G9:N9)*Peso!$B$5))/10</f>
        <v>8.8000000000000007</v>
      </c>
      <c r="AB9" s="74">
        <f>D9</f>
        <v>7</v>
      </c>
      <c r="AC9" s="133">
        <f t="shared" ref="AC9:AC29" si="0">AVERAGE(AA9:AB9)</f>
        <v>7.9</v>
      </c>
      <c r="AD9" s="33" t="str">
        <f t="shared" ref="AD9:AD29" si="1">IF(AC9 &gt;= 6,"Aprovado","Reprovado")</f>
        <v>Aprovado</v>
      </c>
    </row>
    <row r="10" spans="1:30" ht="15.75" x14ac:dyDescent="0.25">
      <c r="A10" s="29" t="s">
        <v>62</v>
      </c>
      <c r="B10" s="29"/>
      <c r="C10" s="61">
        <v>3.25</v>
      </c>
      <c r="D10" s="69">
        <v>0</v>
      </c>
      <c r="E10" s="61">
        <v>0</v>
      </c>
      <c r="F10" s="69"/>
      <c r="G10" s="61">
        <v>0</v>
      </c>
      <c r="H10" s="62">
        <v>0</v>
      </c>
      <c r="I10" s="62">
        <v>0</v>
      </c>
      <c r="J10" s="30"/>
      <c r="K10" s="30"/>
      <c r="L10" s="30"/>
      <c r="M10" s="30"/>
      <c r="N10" s="8"/>
      <c r="O10" s="7"/>
      <c r="P10" s="30"/>
      <c r="Q10" s="30"/>
      <c r="R10" s="30"/>
      <c r="S10" s="30"/>
      <c r="T10" s="30"/>
      <c r="U10" s="30"/>
      <c r="V10" s="8"/>
      <c r="W10" s="61">
        <v>0</v>
      </c>
      <c r="X10" s="69">
        <v>0</v>
      </c>
      <c r="Y10" s="61">
        <v>0</v>
      </c>
      <c r="Z10" s="69">
        <v>0</v>
      </c>
      <c r="AA10" s="73">
        <f>((C10*Peso!$B$3)+(Quadro!E10*Peso!$B$4)+(AVERAGE(Quadro!G10:N10)*Peso!$B$5))/10</f>
        <v>2.2749999999999999</v>
      </c>
      <c r="AB10" s="73">
        <f>D10</f>
        <v>0</v>
      </c>
      <c r="AC10" s="136">
        <f t="shared" si="0"/>
        <v>1.1375</v>
      </c>
      <c r="AD10" s="34" t="str">
        <f t="shared" si="1"/>
        <v>Reprovado</v>
      </c>
    </row>
    <row r="11" spans="1:30" ht="15.75" x14ac:dyDescent="0.25">
      <c r="A11" s="25" t="s">
        <v>63</v>
      </c>
      <c r="B11" s="25"/>
      <c r="C11" s="59">
        <v>9</v>
      </c>
      <c r="D11" s="68">
        <v>0</v>
      </c>
      <c r="E11" s="59">
        <v>0</v>
      </c>
      <c r="F11" s="68"/>
      <c r="G11" s="59">
        <v>0</v>
      </c>
      <c r="H11" s="60">
        <v>10</v>
      </c>
      <c r="I11" s="60">
        <v>10</v>
      </c>
      <c r="J11" s="28"/>
      <c r="K11" s="28"/>
      <c r="L11" s="28"/>
      <c r="M11" s="28"/>
      <c r="N11" s="27"/>
      <c r="O11" s="26"/>
      <c r="P11" s="28"/>
      <c r="Q11" s="28"/>
      <c r="R11" s="28"/>
      <c r="S11" s="28"/>
      <c r="T11" s="28"/>
      <c r="U11" s="28"/>
      <c r="V11" s="27"/>
      <c r="W11" s="59">
        <v>0</v>
      </c>
      <c r="X11" s="68">
        <v>0</v>
      </c>
      <c r="Y11" s="59">
        <v>0</v>
      </c>
      <c r="Z11" s="68">
        <v>0</v>
      </c>
      <c r="AA11" s="74">
        <f>((C11*Peso!$B$3)+(Quadro!E11*Peso!$B$4)+(AVERAGE(Quadro!G11:N11)*Peso!$B$5))/10</f>
        <v>6.9666666666666668</v>
      </c>
      <c r="AB11" s="74">
        <f>D11</f>
        <v>0</v>
      </c>
      <c r="AC11" s="133">
        <f t="shared" si="0"/>
        <v>3.4833333333333334</v>
      </c>
      <c r="AD11" s="33" t="str">
        <f t="shared" si="1"/>
        <v>Reprovado</v>
      </c>
    </row>
    <row r="12" spans="1:30" ht="15.75" x14ac:dyDescent="0.25">
      <c r="A12" s="29" t="s">
        <v>64</v>
      </c>
      <c r="B12" s="29"/>
      <c r="C12" s="61">
        <v>3</v>
      </c>
      <c r="D12" s="69">
        <v>9</v>
      </c>
      <c r="E12" s="61">
        <v>10</v>
      </c>
      <c r="F12" s="69"/>
      <c r="G12" s="61">
        <v>0</v>
      </c>
      <c r="H12" s="62">
        <v>10</v>
      </c>
      <c r="I12" s="62">
        <v>10</v>
      </c>
      <c r="J12" s="30"/>
      <c r="K12" s="30"/>
      <c r="L12" s="30"/>
      <c r="M12" s="30"/>
      <c r="N12" s="8"/>
      <c r="O12" s="7"/>
      <c r="P12" s="30"/>
      <c r="Q12" s="30"/>
      <c r="R12" s="30"/>
      <c r="S12" s="30"/>
      <c r="T12" s="30"/>
      <c r="U12" s="30"/>
      <c r="V12" s="8"/>
      <c r="W12" s="61">
        <v>0</v>
      </c>
      <c r="X12" s="69">
        <v>0</v>
      </c>
      <c r="Y12" s="61">
        <v>0</v>
      </c>
      <c r="Z12" s="69">
        <v>0</v>
      </c>
      <c r="AA12" s="73">
        <f>((C12*Peso!$B$3)+(Quadro!E12*Peso!$B$4)+(AVERAGE(Quadro!G12:N12)*Peso!$B$5))/10</f>
        <v>4.7666666666666666</v>
      </c>
      <c r="AB12" s="73">
        <f>D12</f>
        <v>9</v>
      </c>
      <c r="AC12" s="136">
        <f t="shared" si="0"/>
        <v>6.8833333333333329</v>
      </c>
      <c r="AD12" s="34" t="str">
        <f t="shared" si="1"/>
        <v>Aprovado</v>
      </c>
    </row>
    <row r="13" spans="1:30" ht="15.75" x14ac:dyDescent="0.25">
      <c r="A13" s="25" t="s">
        <v>65</v>
      </c>
      <c r="B13" s="25"/>
      <c r="C13" s="59">
        <v>0</v>
      </c>
      <c r="D13" s="68">
        <v>0</v>
      </c>
      <c r="E13" s="59">
        <v>0</v>
      </c>
      <c r="F13" s="68"/>
      <c r="G13" s="59">
        <v>0</v>
      </c>
      <c r="H13" s="60">
        <v>0</v>
      </c>
      <c r="I13" s="60">
        <v>0</v>
      </c>
      <c r="J13" s="28"/>
      <c r="K13" s="28"/>
      <c r="L13" s="28"/>
      <c r="M13" s="28"/>
      <c r="N13" s="27"/>
      <c r="O13" s="26"/>
      <c r="P13" s="28"/>
      <c r="Q13" s="28"/>
      <c r="R13" s="28"/>
      <c r="S13" s="28"/>
      <c r="T13" s="28"/>
      <c r="U13" s="28"/>
      <c r="V13" s="27"/>
      <c r="W13" s="59">
        <v>0</v>
      </c>
      <c r="X13" s="68">
        <v>0</v>
      </c>
      <c r="Y13" s="59">
        <v>0</v>
      </c>
      <c r="Z13" s="68">
        <v>0</v>
      </c>
      <c r="AA13" s="74">
        <f>((C13*Peso!$B$3)+(Quadro!E13*Peso!$B$4)+(AVERAGE(Quadro!G13:N13)*Peso!$B$5))/10</f>
        <v>0</v>
      </c>
      <c r="AB13" s="74">
        <f>D13</f>
        <v>0</v>
      </c>
      <c r="AC13" s="133">
        <f t="shared" si="0"/>
        <v>0</v>
      </c>
      <c r="AD13" s="33" t="str">
        <f t="shared" si="1"/>
        <v>Reprovado</v>
      </c>
    </row>
    <row r="14" spans="1:30" ht="15.75" x14ac:dyDescent="0.25">
      <c r="A14" s="49" t="s">
        <v>66</v>
      </c>
      <c r="B14" s="49"/>
      <c r="C14" s="63">
        <v>0</v>
      </c>
      <c r="D14" s="70">
        <v>0</v>
      </c>
      <c r="E14" s="63">
        <v>0</v>
      </c>
      <c r="F14" s="70"/>
      <c r="G14" s="63">
        <v>0</v>
      </c>
      <c r="H14" s="64">
        <v>0</v>
      </c>
      <c r="I14" s="64">
        <v>0</v>
      </c>
      <c r="J14" s="52"/>
      <c r="K14" s="52"/>
      <c r="L14" s="52"/>
      <c r="M14" s="52"/>
      <c r="N14" s="51"/>
      <c r="O14" s="50"/>
      <c r="P14" s="52"/>
      <c r="Q14" s="52"/>
      <c r="R14" s="52"/>
      <c r="S14" s="52"/>
      <c r="T14" s="52"/>
      <c r="U14" s="52"/>
      <c r="V14" s="51"/>
      <c r="W14" s="63">
        <v>0</v>
      </c>
      <c r="X14" s="70">
        <v>0</v>
      </c>
      <c r="Y14" s="63">
        <v>0</v>
      </c>
      <c r="Z14" s="70">
        <v>0</v>
      </c>
      <c r="AA14" s="73">
        <f>((C14*Peso!$B$3)+(Quadro!E14*Peso!$B$4)+(AVERAGE(Quadro!G14:N14)*Peso!$B$5))/10</f>
        <v>0</v>
      </c>
      <c r="AB14" s="135">
        <f>D14</f>
        <v>0</v>
      </c>
      <c r="AC14" s="136">
        <f t="shared" si="0"/>
        <v>0</v>
      </c>
      <c r="AD14" s="34" t="str">
        <f t="shared" si="1"/>
        <v>Reprovado</v>
      </c>
    </row>
    <row r="15" spans="1:30" ht="15.75" x14ac:dyDescent="0.25">
      <c r="A15" s="25" t="s">
        <v>67</v>
      </c>
      <c r="B15" s="25"/>
      <c r="C15" s="59">
        <v>9</v>
      </c>
      <c r="D15" s="68">
        <v>7</v>
      </c>
      <c r="E15" s="59">
        <v>8</v>
      </c>
      <c r="F15" s="68"/>
      <c r="G15" s="59">
        <v>10</v>
      </c>
      <c r="H15" s="60">
        <v>0</v>
      </c>
      <c r="I15" s="60">
        <v>10</v>
      </c>
      <c r="J15" s="28"/>
      <c r="K15" s="28"/>
      <c r="L15" s="28"/>
      <c r="M15" s="28"/>
      <c r="N15" s="27"/>
      <c r="O15" s="26"/>
      <c r="P15" s="28"/>
      <c r="Q15" s="28"/>
      <c r="R15" s="28"/>
      <c r="S15" s="28"/>
      <c r="T15" s="28"/>
      <c r="U15" s="28"/>
      <c r="V15" s="27"/>
      <c r="W15" s="59">
        <v>0</v>
      </c>
      <c r="X15" s="68">
        <v>0</v>
      </c>
      <c r="Y15" s="59">
        <v>0</v>
      </c>
      <c r="Z15" s="68">
        <v>0</v>
      </c>
      <c r="AA15" s="74">
        <f>((C15*Peso!$B$3)+(Quadro!E15*Peso!$B$4)+(AVERAGE(Quadro!G15:N15)*Peso!$B$5))/10</f>
        <v>8.5666666666666664</v>
      </c>
      <c r="AB15" s="74">
        <f>D15</f>
        <v>7</v>
      </c>
      <c r="AC15" s="133">
        <f t="shared" si="0"/>
        <v>7.7833333333333332</v>
      </c>
      <c r="AD15" s="33" t="str">
        <f t="shared" si="1"/>
        <v>Aprovado</v>
      </c>
    </row>
    <row r="16" spans="1:30" ht="15.75" x14ac:dyDescent="0.25">
      <c r="A16" s="49" t="s">
        <v>68</v>
      </c>
      <c r="B16" s="49"/>
      <c r="C16" s="63">
        <v>9</v>
      </c>
      <c r="D16" s="70"/>
      <c r="E16" s="63">
        <v>0</v>
      </c>
      <c r="F16" s="70"/>
      <c r="G16" s="63">
        <v>10</v>
      </c>
      <c r="H16" s="64">
        <v>10</v>
      </c>
      <c r="I16" s="64">
        <v>10</v>
      </c>
      <c r="J16" s="52"/>
      <c r="K16" s="52"/>
      <c r="L16" s="52"/>
      <c r="M16" s="52"/>
      <c r="N16" s="51"/>
      <c r="O16" s="50"/>
      <c r="P16" s="52"/>
      <c r="Q16" s="52"/>
      <c r="R16" s="52"/>
      <c r="S16" s="52"/>
      <c r="T16" s="52"/>
      <c r="U16" s="52"/>
      <c r="V16" s="51"/>
      <c r="W16" s="63">
        <v>0</v>
      </c>
      <c r="X16" s="70">
        <v>0</v>
      </c>
      <c r="Y16" s="63">
        <v>0</v>
      </c>
      <c r="Z16" s="70">
        <v>0</v>
      </c>
      <c r="AA16" s="73">
        <f>((C16*Peso!$B$3)+(Quadro!E16*Peso!$B$4)+(AVERAGE(Quadro!G16:N16)*Peso!$B$5))/10</f>
        <v>7.3</v>
      </c>
      <c r="AB16" s="135">
        <f>D16</f>
        <v>0</v>
      </c>
      <c r="AC16" s="136">
        <f t="shared" si="0"/>
        <v>3.65</v>
      </c>
      <c r="AD16" s="34" t="str">
        <f t="shared" si="1"/>
        <v>Reprovado</v>
      </c>
    </row>
    <row r="17" spans="1:30" ht="15.75" x14ac:dyDescent="0.25">
      <c r="A17" s="25" t="s">
        <v>69</v>
      </c>
      <c r="B17" s="25"/>
      <c r="C17" s="59">
        <v>9</v>
      </c>
      <c r="D17" s="68">
        <v>10</v>
      </c>
      <c r="E17" s="59">
        <v>10</v>
      </c>
      <c r="F17" s="68"/>
      <c r="G17" s="59">
        <v>10</v>
      </c>
      <c r="H17" s="60">
        <v>10</v>
      </c>
      <c r="I17" s="60">
        <v>10</v>
      </c>
      <c r="J17" s="28"/>
      <c r="K17" s="28"/>
      <c r="L17" s="28"/>
      <c r="M17" s="28"/>
      <c r="N17" s="27"/>
      <c r="O17" s="26"/>
      <c r="P17" s="28"/>
      <c r="Q17" s="28"/>
      <c r="R17" s="28"/>
      <c r="S17" s="28"/>
      <c r="T17" s="28"/>
      <c r="U17" s="28"/>
      <c r="V17" s="27"/>
      <c r="W17" s="59">
        <v>0</v>
      </c>
      <c r="X17" s="68">
        <v>0</v>
      </c>
      <c r="Y17" s="59">
        <v>0</v>
      </c>
      <c r="Z17" s="68">
        <v>0</v>
      </c>
      <c r="AA17" s="74">
        <f>((C17*Peso!$B$3)+(Quadro!E17*Peso!$B$4)+(AVERAGE(Quadro!G17:N17)*Peso!$B$5))/10</f>
        <v>9.3000000000000007</v>
      </c>
      <c r="AB17" s="74">
        <f>D17</f>
        <v>10</v>
      </c>
      <c r="AC17" s="133">
        <f t="shared" si="0"/>
        <v>9.65</v>
      </c>
      <c r="AD17" s="33" t="str">
        <f t="shared" si="1"/>
        <v>Aprovado</v>
      </c>
    </row>
    <row r="18" spans="1:30" ht="15.75" x14ac:dyDescent="0.25">
      <c r="A18" s="49" t="s">
        <v>70</v>
      </c>
      <c r="B18" s="49"/>
      <c r="C18" s="63">
        <v>9</v>
      </c>
      <c r="D18" s="70">
        <v>7</v>
      </c>
      <c r="E18" s="63">
        <v>10</v>
      </c>
      <c r="F18" s="70"/>
      <c r="G18" s="63">
        <v>10</v>
      </c>
      <c r="H18" s="64">
        <v>10</v>
      </c>
      <c r="I18" s="64">
        <v>10</v>
      </c>
      <c r="J18" s="52"/>
      <c r="K18" s="52"/>
      <c r="L18" s="52"/>
      <c r="M18" s="52"/>
      <c r="N18" s="51"/>
      <c r="O18" s="50"/>
      <c r="P18" s="52"/>
      <c r="Q18" s="52"/>
      <c r="R18" s="52"/>
      <c r="S18" s="52"/>
      <c r="T18" s="52"/>
      <c r="U18" s="52"/>
      <c r="V18" s="51"/>
      <c r="W18" s="63">
        <v>0</v>
      </c>
      <c r="X18" s="70">
        <v>0</v>
      </c>
      <c r="Y18" s="63">
        <v>0</v>
      </c>
      <c r="Z18" s="70">
        <v>0</v>
      </c>
      <c r="AA18" s="73">
        <f>((C18*Peso!$B$3)+(Quadro!E18*Peso!$B$4)+(AVERAGE(Quadro!G18:N18)*Peso!$B$5))/10</f>
        <v>9.3000000000000007</v>
      </c>
      <c r="AB18" s="135">
        <f>D18</f>
        <v>7</v>
      </c>
      <c r="AC18" s="136">
        <f t="shared" si="0"/>
        <v>8.15</v>
      </c>
      <c r="AD18" s="34" t="str">
        <f t="shared" si="1"/>
        <v>Aprovado</v>
      </c>
    </row>
    <row r="19" spans="1:30" ht="15.75" x14ac:dyDescent="0.25">
      <c r="A19" s="25" t="s">
        <v>71</v>
      </c>
      <c r="B19" s="25"/>
      <c r="C19" s="59">
        <v>9</v>
      </c>
      <c r="D19" s="68">
        <v>8</v>
      </c>
      <c r="E19" s="59">
        <v>10</v>
      </c>
      <c r="F19" s="68"/>
      <c r="G19" s="59">
        <v>10</v>
      </c>
      <c r="H19" s="60">
        <v>0</v>
      </c>
      <c r="I19" s="60">
        <v>10</v>
      </c>
      <c r="J19" s="28"/>
      <c r="K19" s="28"/>
      <c r="L19" s="28"/>
      <c r="M19" s="28"/>
      <c r="N19" s="27"/>
      <c r="O19" s="26"/>
      <c r="P19" s="28"/>
      <c r="Q19" s="28"/>
      <c r="R19" s="28"/>
      <c r="S19" s="28"/>
      <c r="T19" s="28"/>
      <c r="U19" s="28"/>
      <c r="V19" s="27"/>
      <c r="W19" s="59">
        <v>0</v>
      </c>
      <c r="X19" s="68">
        <v>0</v>
      </c>
      <c r="Y19" s="59">
        <v>0</v>
      </c>
      <c r="Z19" s="68">
        <v>0</v>
      </c>
      <c r="AA19" s="74">
        <f>((C19*Peso!$B$3)+(Quadro!E19*Peso!$B$4)+(AVERAGE(Quadro!G19:N19)*Peso!$B$5))/10</f>
        <v>8.9666666666666668</v>
      </c>
      <c r="AB19" s="74">
        <f>D19</f>
        <v>8</v>
      </c>
      <c r="AC19" s="133">
        <f t="shared" si="0"/>
        <v>8.4833333333333343</v>
      </c>
      <c r="AD19" s="33" t="str">
        <f t="shared" si="1"/>
        <v>Aprovado</v>
      </c>
    </row>
    <row r="20" spans="1:30" ht="15.75" x14ac:dyDescent="0.25">
      <c r="A20" s="49" t="s">
        <v>72</v>
      </c>
      <c r="B20" s="49"/>
      <c r="C20" s="63">
        <v>9</v>
      </c>
      <c r="D20" s="70">
        <v>7</v>
      </c>
      <c r="E20" s="63">
        <v>0</v>
      </c>
      <c r="F20" s="70"/>
      <c r="G20" s="63">
        <v>10</v>
      </c>
      <c r="H20" s="64">
        <v>10</v>
      </c>
      <c r="I20" s="64">
        <v>0</v>
      </c>
      <c r="J20" s="52"/>
      <c r="K20" s="52"/>
      <c r="L20" s="52"/>
      <c r="M20" s="52"/>
      <c r="N20" s="51"/>
      <c r="O20" s="50"/>
      <c r="P20" s="52"/>
      <c r="Q20" s="52"/>
      <c r="R20" s="52"/>
      <c r="S20" s="52"/>
      <c r="T20" s="52"/>
      <c r="U20" s="52"/>
      <c r="V20" s="51"/>
      <c r="W20" s="63">
        <v>0</v>
      </c>
      <c r="X20" s="70">
        <v>0</v>
      </c>
      <c r="Y20" s="63">
        <v>0</v>
      </c>
      <c r="Z20" s="70">
        <v>0</v>
      </c>
      <c r="AA20" s="73">
        <f>((C20*Peso!$B$3)+(Quadro!E20*Peso!$B$4)+(AVERAGE(Quadro!G20:N20)*Peso!$B$5))/10</f>
        <v>6.9666666666666668</v>
      </c>
      <c r="AB20" s="135">
        <f>D20</f>
        <v>7</v>
      </c>
      <c r="AC20" s="136">
        <f t="shared" si="0"/>
        <v>6.9833333333333334</v>
      </c>
      <c r="AD20" s="34" t="str">
        <f t="shared" si="1"/>
        <v>Aprovado</v>
      </c>
    </row>
    <row r="21" spans="1:30" ht="15.75" x14ac:dyDescent="0.25">
      <c r="A21" s="25" t="s">
        <v>73</v>
      </c>
      <c r="B21" s="25"/>
      <c r="C21" s="59">
        <v>9</v>
      </c>
      <c r="D21" s="68">
        <v>9</v>
      </c>
      <c r="E21" s="59">
        <v>10</v>
      </c>
      <c r="F21" s="68"/>
      <c r="G21" s="59">
        <v>0</v>
      </c>
      <c r="H21" s="60">
        <v>10</v>
      </c>
      <c r="I21" s="60">
        <v>10</v>
      </c>
      <c r="J21" s="28"/>
      <c r="K21" s="28"/>
      <c r="L21" s="28"/>
      <c r="M21" s="28"/>
      <c r="N21" s="27"/>
      <c r="O21" s="26"/>
      <c r="P21" s="28"/>
      <c r="Q21" s="28"/>
      <c r="R21" s="28"/>
      <c r="S21" s="28"/>
      <c r="T21" s="28"/>
      <c r="U21" s="28"/>
      <c r="V21" s="27"/>
      <c r="W21" s="59">
        <v>0</v>
      </c>
      <c r="X21" s="68">
        <v>0</v>
      </c>
      <c r="Y21" s="59">
        <v>0</v>
      </c>
      <c r="Z21" s="68">
        <v>0</v>
      </c>
      <c r="AA21" s="74">
        <f>((C21*Peso!$B$3)+(Quadro!E21*Peso!$B$4)+(AVERAGE(Quadro!G21:N21)*Peso!$B$5))/10</f>
        <v>8.9666666666666668</v>
      </c>
      <c r="AB21" s="74">
        <f>D21</f>
        <v>9</v>
      </c>
      <c r="AC21" s="133">
        <f t="shared" si="0"/>
        <v>8.9833333333333343</v>
      </c>
      <c r="AD21" s="33" t="str">
        <f t="shared" si="1"/>
        <v>Aprovado</v>
      </c>
    </row>
    <row r="22" spans="1:30" ht="15.75" x14ac:dyDescent="0.25">
      <c r="A22" s="49" t="s">
        <v>74</v>
      </c>
      <c r="B22" s="49"/>
      <c r="C22" s="63">
        <v>9</v>
      </c>
      <c r="D22" s="70">
        <v>8</v>
      </c>
      <c r="E22" s="63">
        <v>10</v>
      </c>
      <c r="F22" s="70"/>
      <c r="G22" s="63">
        <v>0</v>
      </c>
      <c r="H22" s="64">
        <v>10</v>
      </c>
      <c r="I22" s="64">
        <v>10</v>
      </c>
      <c r="J22" s="52"/>
      <c r="K22" s="52"/>
      <c r="L22" s="52"/>
      <c r="M22" s="52"/>
      <c r="N22" s="51"/>
      <c r="O22" s="50"/>
      <c r="P22" s="52"/>
      <c r="Q22" s="52"/>
      <c r="R22" s="52"/>
      <c r="S22" s="52"/>
      <c r="T22" s="52"/>
      <c r="U22" s="52"/>
      <c r="V22" s="51"/>
      <c r="W22" s="63">
        <v>0</v>
      </c>
      <c r="X22" s="70">
        <v>0</v>
      </c>
      <c r="Y22" s="63">
        <v>0</v>
      </c>
      <c r="Z22" s="70">
        <v>0</v>
      </c>
      <c r="AA22" s="73">
        <f>((C22*Peso!$B$3)+(Quadro!E22*Peso!$B$4)+(AVERAGE(Quadro!G22:N22)*Peso!$B$5))/10</f>
        <v>8.9666666666666668</v>
      </c>
      <c r="AB22" s="135">
        <f>D22</f>
        <v>8</v>
      </c>
      <c r="AC22" s="136">
        <f t="shared" si="0"/>
        <v>8.4833333333333343</v>
      </c>
      <c r="AD22" s="34" t="str">
        <f t="shared" si="1"/>
        <v>Aprovado</v>
      </c>
    </row>
    <row r="23" spans="1:30" ht="15.75" x14ac:dyDescent="0.25">
      <c r="A23" s="25" t="s">
        <v>75</v>
      </c>
      <c r="B23" s="25"/>
      <c r="C23" s="59">
        <v>0</v>
      </c>
      <c r="D23" s="68">
        <v>0</v>
      </c>
      <c r="E23" s="59">
        <v>0</v>
      </c>
      <c r="F23" s="68"/>
      <c r="G23" s="59">
        <v>0</v>
      </c>
      <c r="H23" s="60">
        <v>0</v>
      </c>
      <c r="I23" s="60">
        <v>0</v>
      </c>
      <c r="J23" s="28"/>
      <c r="K23" s="28"/>
      <c r="L23" s="28"/>
      <c r="M23" s="28"/>
      <c r="N23" s="27"/>
      <c r="O23" s="26"/>
      <c r="P23" s="28"/>
      <c r="Q23" s="28"/>
      <c r="R23" s="28"/>
      <c r="S23" s="28"/>
      <c r="T23" s="28"/>
      <c r="U23" s="28"/>
      <c r="V23" s="27"/>
      <c r="W23" s="59">
        <v>0</v>
      </c>
      <c r="X23" s="68">
        <v>0</v>
      </c>
      <c r="Y23" s="59">
        <v>0</v>
      </c>
      <c r="Z23" s="68">
        <v>0</v>
      </c>
      <c r="AA23" s="74">
        <f>((C23*Peso!$B$3)+(Quadro!E23*Peso!$B$4)+(AVERAGE(Quadro!G23:N23)*Peso!$B$5))/10</f>
        <v>0</v>
      </c>
      <c r="AB23" s="74">
        <f>D23</f>
        <v>0</v>
      </c>
      <c r="AC23" s="133">
        <f t="shared" si="0"/>
        <v>0</v>
      </c>
      <c r="AD23" s="33" t="str">
        <f t="shared" si="1"/>
        <v>Reprovado</v>
      </c>
    </row>
    <row r="24" spans="1:30" ht="15.75" x14ac:dyDescent="0.25">
      <c r="A24" s="49" t="s">
        <v>76</v>
      </c>
      <c r="B24" s="49"/>
      <c r="C24" s="63">
        <v>0</v>
      </c>
      <c r="D24" s="70">
        <v>0</v>
      </c>
      <c r="E24" s="63">
        <v>0</v>
      </c>
      <c r="F24" s="70"/>
      <c r="G24" s="63">
        <v>0</v>
      </c>
      <c r="H24" s="64">
        <v>0</v>
      </c>
      <c r="I24" s="64">
        <v>0</v>
      </c>
      <c r="J24" s="52"/>
      <c r="K24" s="52"/>
      <c r="L24" s="52"/>
      <c r="M24" s="52"/>
      <c r="N24" s="51"/>
      <c r="O24" s="50"/>
      <c r="P24" s="52"/>
      <c r="Q24" s="52"/>
      <c r="R24" s="52"/>
      <c r="S24" s="52"/>
      <c r="T24" s="52"/>
      <c r="U24" s="52"/>
      <c r="V24" s="51"/>
      <c r="W24" s="63">
        <v>0</v>
      </c>
      <c r="X24" s="70">
        <v>0</v>
      </c>
      <c r="Y24" s="63">
        <v>0</v>
      </c>
      <c r="Z24" s="70">
        <v>0</v>
      </c>
      <c r="AA24" s="73">
        <f>((C24*Peso!$B$3)+(Quadro!E24*Peso!$B$4)+(AVERAGE(Quadro!G24:N24)*Peso!$B$5))/10</f>
        <v>0</v>
      </c>
      <c r="AB24" s="135">
        <f>D24</f>
        <v>0</v>
      </c>
      <c r="AC24" s="136">
        <f t="shared" si="0"/>
        <v>0</v>
      </c>
      <c r="AD24" s="34" t="str">
        <f t="shared" si="1"/>
        <v>Reprovado</v>
      </c>
    </row>
    <row r="25" spans="1:30" ht="15.75" x14ac:dyDescent="0.25">
      <c r="A25" s="25" t="s">
        <v>77</v>
      </c>
      <c r="B25" s="25"/>
      <c r="C25" s="59">
        <v>9</v>
      </c>
      <c r="D25" s="68">
        <v>7</v>
      </c>
      <c r="E25" s="59">
        <v>10</v>
      </c>
      <c r="F25" s="68"/>
      <c r="G25" s="59">
        <v>10</v>
      </c>
      <c r="H25" s="60">
        <v>10</v>
      </c>
      <c r="I25" s="60">
        <v>10</v>
      </c>
      <c r="J25" s="28"/>
      <c r="K25" s="28"/>
      <c r="L25" s="28"/>
      <c r="M25" s="28"/>
      <c r="N25" s="27"/>
      <c r="O25" s="26"/>
      <c r="P25" s="28"/>
      <c r="Q25" s="28"/>
      <c r="R25" s="28"/>
      <c r="S25" s="28"/>
      <c r="T25" s="28"/>
      <c r="U25" s="28"/>
      <c r="V25" s="27"/>
      <c r="W25" s="59">
        <v>0</v>
      </c>
      <c r="X25" s="68">
        <v>0</v>
      </c>
      <c r="Y25" s="59">
        <v>0</v>
      </c>
      <c r="Z25" s="68">
        <v>0</v>
      </c>
      <c r="AA25" s="74">
        <f>((C25*Peso!$B$3)+(Quadro!E25*Peso!$B$4)+(AVERAGE(Quadro!G25:N25)*Peso!$B$5))/10</f>
        <v>9.3000000000000007</v>
      </c>
      <c r="AB25" s="74">
        <f>D25</f>
        <v>7</v>
      </c>
      <c r="AC25" s="133">
        <f t="shared" si="0"/>
        <v>8.15</v>
      </c>
      <c r="AD25" s="33" t="str">
        <f t="shared" si="1"/>
        <v>Aprovado</v>
      </c>
    </row>
    <row r="26" spans="1:30" ht="15.75" x14ac:dyDescent="0.25">
      <c r="A26" s="49" t="s">
        <v>78</v>
      </c>
      <c r="B26" s="49"/>
      <c r="C26" s="63">
        <v>9</v>
      </c>
      <c r="D26" s="70">
        <v>7</v>
      </c>
      <c r="E26" s="63">
        <v>10</v>
      </c>
      <c r="F26" s="70"/>
      <c r="G26" s="63">
        <v>10</v>
      </c>
      <c r="H26" s="64">
        <v>10</v>
      </c>
      <c r="I26" s="64">
        <v>10</v>
      </c>
      <c r="J26" s="52"/>
      <c r="K26" s="52"/>
      <c r="L26" s="52"/>
      <c r="M26" s="52"/>
      <c r="N26" s="51"/>
      <c r="O26" s="50"/>
      <c r="P26" s="52"/>
      <c r="Q26" s="52"/>
      <c r="R26" s="52"/>
      <c r="S26" s="52"/>
      <c r="T26" s="52"/>
      <c r="U26" s="52"/>
      <c r="V26" s="51"/>
      <c r="W26" s="63">
        <v>0</v>
      </c>
      <c r="X26" s="70">
        <v>0</v>
      </c>
      <c r="Y26" s="63">
        <v>0</v>
      </c>
      <c r="Z26" s="70">
        <v>0</v>
      </c>
      <c r="AA26" s="73">
        <f>((C26*Peso!$B$3)+(Quadro!E26*Peso!$B$4)+(AVERAGE(Quadro!G26:N26)*Peso!$B$5))/10</f>
        <v>9.3000000000000007</v>
      </c>
      <c r="AB26" s="135">
        <f>D26</f>
        <v>7</v>
      </c>
      <c r="AC26" s="136">
        <f t="shared" si="0"/>
        <v>8.15</v>
      </c>
      <c r="AD26" s="34" t="str">
        <f t="shared" si="1"/>
        <v>Aprovado</v>
      </c>
    </row>
    <row r="27" spans="1:30" ht="15.75" x14ac:dyDescent="0.25">
      <c r="A27" s="25" t="s">
        <v>79</v>
      </c>
      <c r="B27" s="25"/>
      <c r="C27" s="59">
        <v>9</v>
      </c>
      <c r="D27" s="68">
        <v>7</v>
      </c>
      <c r="E27" s="59">
        <v>10</v>
      </c>
      <c r="F27" s="68"/>
      <c r="G27" s="59">
        <v>10</v>
      </c>
      <c r="H27" s="60">
        <v>10</v>
      </c>
      <c r="I27" s="60">
        <v>10</v>
      </c>
      <c r="J27" s="28"/>
      <c r="K27" s="28"/>
      <c r="L27" s="28"/>
      <c r="M27" s="28"/>
      <c r="N27" s="27"/>
      <c r="O27" s="26"/>
      <c r="P27" s="28"/>
      <c r="Q27" s="28"/>
      <c r="R27" s="28"/>
      <c r="S27" s="28"/>
      <c r="T27" s="28"/>
      <c r="U27" s="28"/>
      <c r="V27" s="27"/>
      <c r="W27" s="59">
        <v>0</v>
      </c>
      <c r="X27" s="68">
        <v>0</v>
      </c>
      <c r="Y27" s="59">
        <v>0</v>
      </c>
      <c r="Z27" s="68">
        <v>0</v>
      </c>
      <c r="AA27" s="74">
        <f>((C27*Peso!$B$3)+(Quadro!E27*Peso!$B$4)+(AVERAGE(Quadro!G27:N27)*Peso!$B$5))/10</f>
        <v>9.3000000000000007</v>
      </c>
      <c r="AB27" s="74">
        <f>D27</f>
        <v>7</v>
      </c>
      <c r="AC27" s="133">
        <f t="shared" si="0"/>
        <v>8.15</v>
      </c>
      <c r="AD27" s="33" t="str">
        <f t="shared" si="1"/>
        <v>Aprovado</v>
      </c>
    </row>
    <row r="28" spans="1:30" ht="15.75" x14ac:dyDescent="0.25">
      <c r="A28" s="49" t="s">
        <v>80</v>
      </c>
      <c r="B28" s="49"/>
      <c r="C28" s="63">
        <v>9</v>
      </c>
      <c r="D28" s="70">
        <v>0</v>
      </c>
      <c r="E28" s="63">
        <v>10</v>
      </c>
      <c r="F28" s="70"/>
      <c r="G28" s="63">
        <v>10</v>
      </c>
      <c r="H28" s="64">
        <v>10</v>
      </c>
      <c r="I28" s="64">
        <v>10</v>
      </c>
      <c r="J28" s="52"/>
      <c r="K28" s="52"/>
      <c r="L28" s="52"/>
      <c r="M28" s="52"/>
      <c r="N28" s="51"/>
      <c r="O28" s="50"/>
      <c r="P28" s="52"/>
      <c r="Q28" s="52"/>
      <c r="R28" s="52"/>
      <c r="S28" s="52"/>
      <c r="T28" s="52"/>
      <c r="U28" s="52"/>
      <c r="V28" s="51"/>
      <c r="W28" s="63">
        <v>0</v>
      </c>
      <c r="X28" s="70">
        <v>0</v>
      </c>
      <c r="Y28" s="63">
        <v>0</v>
      </c>
      <c r="Z28" s="70">
        <v>0</v>
      </c>
      <c r="AA28" s="73">
        <f>((C28*Peso!$B$3)+(Quadro!E28*Peso!$B$4)+(AVERAGE(Quadro!G28:N28)*Peso!$B$5))/10</f>
        <v>9.3000000000000007</v>
      </c>
      <c r="AB28" s="135">
        <f>D28</f>
        <v>0</v>
      </c>
      <c r="AC28" s="136">
        <f t="shared" si="0"/>
        <v>4.6500000000000004</v>
      </c>
      <c r="AD28" s="34" t="str">
        <f t="shared" si="1"/>
        <v>Reprovado</v>
      </c>
    </row>
    <row r="29" spans="1:30" ht="16.5" thickBot="1" x14ac:dyDescent="0.3">
      <c r="A29" s="31" t="s">
        <v>81</v>
      </c>
      <c r="B29" s="31"/>
      <c r="C29" s="65">
        <v>0</v>
      </c>
      <c r="D29" s="71">
        <v>0</v>
      </c>
      <c r="E29" s="65">
        <v>0</v>
      </c>
      <c r="F29" s="71"/>
      <c r="G29" s="65">
        <v>0</v>
      </c>
      <c r="H29" s="66">
        <v>0</v>
      </c>
      <c r="I29" s="66">
        <v>0</v>
      </c>
      <c r="J29" s="55"/>
      <c r="K29" s="55"/>
      <c r="L29" s="55"/>
      <c r="M29" s="55"/>
      <c r="N29" s="54"/>
      <c r="O29" s="53"/>
      <c r="P29" s="55"/>
      <c r="Q29" s="55"/>
      <c r="R29" s="55"/>
      <c r="S29" s="55"/>
      <c r="T29" s="55"/>
      <c r="U29" s="55"/>
      <c r="V29" s="54"/>
      <c r="W29" s="65">
        <v>0</v>
      </c>
      <c r="X29" s="71">
        <v>0</v>
      </c>
      <c r="Y29" s="65">
        <v>0</v>
      </c>
      <c r="Z29" s="71">
        <v>0</v>
      </c>
      <c r="AA29" s="75">
        <f>((C29*Peso!$B$3)+(Quadro!E29*Peso!$B$4)+(AVERAGE(Quadro!G29:N29)*Peso!$B$5))/10</f>
        <v>0</v>
      </c>
      <c r="AB29" s="75">
        <f>D29</f>
        <v>0</v>
      </c>
      <c r="AC29" s="137">
        <f t="shared" si="0"/>
        <v>0</v>
      </c>
      <c r="AD29" s="56" t="str">
        <f t="shared" si="1"/>
        <v>Reprovado</v>
      </c>
    </row>
    <row r="30" spans="1:30" ht="15.75" thickTop="1" x14ac:dyDescent="0.25"/>
  </sheetData>
  <mergeCells count="22">
    <mergeCell ref="AD4:AD7"/>
    <mergeCell ref="X2:AD2"/>
    <mergeCell ref="X3:AD3"/>
    <mergeCell ref="O6:V6"/>
    <mergeCell ref="W6:X6"/>
    <mergeCell ref="Y6:Z6"/>
    <mergeCell ref="AA6:AA7"/>
    <mergeCell ref="AB6:AB7"/>
    <mergeCell ref="A1:AC1"/>
    <mergeCell ref="A4:A7"/>
    <mergeCell ref="B4:B7"/>
    <mergeCell ref="C4:AC4"/>
    <mergeCell ref="G5:V5"/>
    <mergeCell ref="W5:Z5"/>
    <mergeCell ref="AA5:AB5"/>
    <mergeCell ref="E5:F6"/>
    <mergeCell ref="AC5:AC7"/>
    <mergeCell ref="B3:V3"/>
    <mergeCell ref="V2:W2"/>
    <mergeCell ref="B2:U2"/>
    <mergeCell ref="C5:D6"/>
    <mergeCell ref="G6:N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0" sqref="E10"/>
    </sheetView>
  </sheetViews>
  <sheetFormatPr defaultRowHeight="15" x14ac:dyDescent="0.25"/>
  <cols>
    <col min="1" max="1" width="13" bestFit="1" customWidth="1"/>
    <col min="2" max="2" width="12.85546875" bestFit="1" customWidth="1"/>
    <col min="3" max="3" width="12.28515625" bestFit="1" customWidth="1"/>
    <col min="4" max="4" width="12" customWidth="1"/>
    <col min="5" max="5" width="47.140625" bestFit="1" customWidth="1"/>
  </cols>
  <sheetData>
    <row r="1" spans="1:5" ht="21" thickBot="1" x14ac:dyDescent="0.35">
      <c r="A1" s="118" t="s">
        <v>30</v>
      </c>
      <c r="B1" s="118"/>
      <c r="C1" s="118"/>
      <c r="D1" s="118"/>
      <c r="E1" s="118"/>
    </row>
    <row r="2" spans="1:5" ht="39" thickTop="1" thickBot="1" x14ac:dyDescent="0.3">
      <c r="A2" s="4" t="s">
        <v>34</v>
      </c>
      <c r="B2" s="5" t="s">
        <v>41</v>
      </c>
      <c r="C2" s="5" t="s">
        <v>33</v>
      </c>
      <c r="D2" s="6" t="s">
        <v>32</v>
      </c>
      <c r="E2" s="6" t="s">
        <v>33</v>
      </c>
    </row>
    <row r="3" spans="1:5" ht="32.25" thickTop="1" x14ac:dyDescent="0.25">
      <c r="A3" s="119" t="s">
        <v>29</v>
      </c>
      <c r="B3" s="129" t="s">
        <v>42</v>
      </c>
      <c r="C3" s="37" t="s">
        <v>7</v>
      </c>
      <c r="D3" s="36">
        <v>42467</v>
      </c>
      <c r="E3" s="36" t="s">
        <v>51</v>
      </c>
    </row>
    <row r="4" spans="1:5" ht="32.25" thickBot="1" x14ac:dyDescent="0.3">
      <c r="A4" s="121"/>
      <c r="B4" s="130"/>
      <c r="C4" s="38" t="s">
        <v>31</v>
      </c>
      <c r="D4" s="42">
        <v>42544</v>
      </c>
      <c r="E4" s="40" t="s">
        <v>52</v>
      </c>
    </row>
    <row r="5" spans="1:5" ht="32.25" thickTop="1" x14ac:dyDescent="0.25">
      <c r="A5" s="119" t="s">
        <v>36</v>
      </c>
      <c r="B5" s="130"/>
      <c r="C5" s="37" t="s">
        <v>40</v>
      </c>
      <c r="D5" s="36">
        <v>42460</v>
      </c>
      <c r="E5" s="36" t="s">
        <v>48</v>
      </c>
    </row>
    <row r="6" spans="1:5" ht="32.25" thickBot="1" x14ac:dyDescent="0.3">
      <c r="A6" s="121"/>
      <c r="B6" s="131"/>
      <c r="C6" s="38" t="s">
        <v>39</v>
      </c>
      <c r="D6" s="42">
        <v>42551</v>
      </c>
      <c r="E6" s="40" t="s">
        <v>53</v>
      </c>
    </row>
    <row r="7" spans="1:5" ht="32.25" thickTop="1" x14ac:dyDescent="0.25">
      <c r="A7" s="119" t="s">
        <v>37</v>
      </c>
      <c r="B7" s="125" t="s">
        <v>17</v>
      </c>
      <c r="C7" s="35" t="s">
        <v>10</v>
      </c>
      <c r="D7" s="36">
        <v>42802</v>
      </c>
      <c r="E7" s="41" t="s">
        <v>82</v>
      </c>
    </row>
    <row r="8" spans="1:5" ht="31.5" x14ac:dyDescent="0.25">
      <c r="A8" s="120"/>
      <c r="B8" s="126"/>
      <c r="C8" s="2" t="s">
        <v>11</v>
      </c>
      <c r="D8" s="39">
        <v>42809</v>
      </c>
      <c r="E8" s="40" t="s">
        <v>83</v>
      </c>
    </row>
    <row r="9" spans="1:5" ht="31.5" x14ac:dyDescent="0.25">
      <c r="A9" s="120"/>
      <c r="B9" s="126"/>
      <c r="C9" s="2" t="s">
        <v>12</v>
      </c>
      <c r="D9" s="39">
        <v>42816</v>
      </c>
      <c r="E9" s="40" t="s">
        <v>84</v>
      </c>
    </row>
    <row r="10" spans="1:5" ht="31.5" x14ac:dyDescent="0.25">
      <c r="A10" s="120"/>
      <c r="B10" s="126"/>
      <c r="C10" s="2" t="s">
        <v>13</v>
      </c>
      <c r="D10" s="39"/>
      <c r="E10" s="40"/>
    </row>
    <row r="11" spans="1:5" ht="31.5" x14ac:dyDescent="0.25">
      <c r="A11" s="120"/>
      <c r="B11" s="126"/>
      <c r="C11" s="2" t="s">
        <v>14</v>
      </c>
      <c r="D11" s="39"/>
      <c r="E11" s="40"/>
    </row>
    <row r="12" spans="1:5" ht="32.25" thickBot="1" x14ac:dyDescent="0.3">
      <c r="A12" s="120"/>
      <c r="B12" s="126"/>
      <c r="C12" s="2" t="s">
        <v>15</v>
      </c>
      <c r="D12" s="39"/>
      <c r="E12" s="40"/>
    </row>
    <row r="13" spans="1:5" ht="32.25" thickTop="1" x14ac:dyDescent="0.25">
      <c r="A13" s="120"/>
      <c r="B13" s="125" t="s">
        <v>19</v>
      </c>
      <c r="C13" s="35" t="s">
        <v>10</v>
      </c>
      <c r="D13" s="36"/>
      <c r="E13" s="41"/>
    </row>
    <row r="14" spans="1:5" ht="31.5" x14ac:dyDescent="0.25">
      <c r="A14" s="120"/>
      <c r="B14" s="127"/>
      <c r="C14" s="2" t="s">
        <v>11</v>
      </c>
      <c r="D14" s="39"/>
      <c r="E14" s="40"/>
    </row>
    <row r="15" spans="1:5" ht="31.5" x14ac:dyDescent="0.25">
      <c r="A15" s="120"/>
      <c r="B15" s="127"/>
      <c r="C15" s="2" t="s">
        <v>12</v>
      </c>
      <c r="D15" s="39"/>
      <c r="E15" s="40"/>
    </row>
    <row r="16" spans="1:5" ht="31.5" x14ac:dyDescent="0.25">
      <c r="A16" s="120"/>
      <c r="B16" s="127"/>
      <c r="C16" s="2" t="s">
        <v>13</v>
      </c>
      <c r="D16" s="39"/>
      <c r="E16" s="40"/>
    </row>
    <row r="17" spans="1:5" ht="32.25" thickBot="1" x14ac:dyDescent="0.3">
      <c r="A17" s="120"/>
      <c r="B17" s="127"/>
      <c r="C17" s="2" t="s">
        <v>14</v>
      </c>
      <c r="D17" s="39"/>
      <c r="E17" s="40"/>
    </row>
    <row r="18" spans="1:5" ht="32.25" thickTop="1" x14ac:dyDescent="0.25">
      <c r="A18" s="122" t="s">
        <v>43</v>
      </c>
      <c r="B18" s="125" t="s">
        <v>17</v>
      </c>
      <c r="C18" s="35" t="s">
        <v>21</v>
      </c>
      <c r="D18" s="36">
        <v>42432</v>
      </c>
      <c r="E18" s="41" t="s">
        <v>49</v>
      </c>
    </row>
    <row r="19" spans="1:5" ht="32.25" thickBot="1" x14ac:dyDescent="0.3">
      <c r="A19" s="123"/>
      <c r="B19" s="128"/>
      <c r="C19" s="3" t="s">
        <v>22</v>
      </c>
      <c r="D19" s="42">
        <v>42467</v>
      </c>
      <c r="E19" s="46" t="s">
        <v>50</v>
      </c>
    </row>
    <row r="20" spans="1:5" ht="32.25" thickTop="1" x14ac:dyDescent="0.25">
      <c r="A20" s="123"/>
      <c r="B20" s="125" t="s">
        <v>19</v>
      </c>
      <c r="C20" s="35" t="s">
        <v>21</v>
      </c>
      <c r="D20" s="36">
        <v>42495</v>
      </c>
      <c r="E20" s="48" t="s">
        <v>55</v>
      </c>
    </row>
    <row r="21" spans="1:5" ht="32.25" thickBot="1" x14ac:dyDescent="0.3">
      <c r="A21" s="124"/>
      <c r="B21" s="128"/>
      <c r="C21" s="3" t="s">
        <v>22</v>
      </c>
      <c r="D21" s="42">
        <v>42523</v>
      </c>
      <c r="E21" s="47" t="s">
        <v>54</v>
      </c>
    </row>
    <row r="22" spans="1:5" ht="15.75" thickTop="1" x14ac:dyDescent="0.25"/>
  </sheetData>
  <mergeCells count="10">
    <mergeCell ref="A1:E1"/>
    <mergeCell ref="A7:A17"/>
    <mergeCell ref="A3:A4"/>
    <mergeCell ref="A5:A6"/>
    <mergeCell ref="A18:A21"/>
    <mergeCell ref="B7:B12"/>
    <mergeCell ref="B13:B17"/>
    <mergeCell ref="B18:B19"/>
    <mergeCell ref="B20:B21"/>
    <mergeCell ref="B3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3" bestFit="1" customWidth="1"/>
  </cols>
  <sheetData>
    <row r="1" spans="1:2" ht="30.75" thickBot="1" x14ac:dyDescent="0.45">
      <c r="A1" s="132" t="s">
        <v>45</v>
      </c>
      <c r="B1" s="132"/>
    </row>
    <row r="2" spans="1:2" ht="20.25" thickTop="1" thickBot="1" x14ac:dyDescent="0.35">
      <c r="A2" s="9" t="s">
        <v>34</v>
      </c>
      <c r="B2" s="10" t="s">
        <v>44</v>
      </c>
    </row>
    <row r="3" spans="1:2" ht="16.5" thickTop="1" x14ac:dyDescent="0.25">
      <c r="A3" s="11" t="s">
        <v>29</v>
      </c>
      <c r="B3" s="43">
        <v>7</v>
      </c>
    </row>
    <row r="4" spans="1:2" ht="15.75" x14ac:dyDescent="0.25">
      <c r="A4" s="12" t="s">
        <v>36</v>
      </c>
      <c r="B4" s="44">
        <v>2</v>
      </c>
    </row>
    <row r="5" spans="1:2" ht="32.25" thickBot="1" x14ac:dyDescent="0.3">
      <c r="A5" s="13" t="s">
        <v>46</v>
      </c>
      <c r="B5" s="45">
        <v>1</v>
      </c>
    </row>
    <row r="6" spans="1:2" ht="15.75" thickTop="1" x14ac:dyDescent="0.25"/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Quadro</vt:lpstr>
      <vt:lpstr>Cronograma</vt:lpstr>
      <vt:lpstr>Peso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</dc:creator>
  <cp:lastModifiedBy>STARR</cp:lastModifiedBy>
  <dcterms:created xsi:type="dcterms:W3CDTF">2015-12-22T02:49:27Z</dcterms:created>
  <dcterms:modified xsi:type="dcterms:W3CDTF">2017-06-14T11:59:35Z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e9835b68-d9f8-4682-8d96-cfc6ac581e9a</vt:lpwstr>
  </property>
</Properties>
</file>