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23.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Schema" sheetId="1" r:id="rId3"/>
    <sheet state="visible" name="Applications" sheetId="2" r:id="rId4"/>
    <sheet state="visible" name="Matrix" sheetId="3" r:id="rId5"/>
    <sheet state="visible" name="Decisions" sheetId="4" r:id="rId6"/>
    <sheet state="visible" name="Decision Pivots" sheetId="5" r:id="rId7"/>
    <sheet state="visible" name="Sophie Scherer" sheetId="6" r:id="rId8"/>
    <sheet state="visible" name="Rylee Sepesi" sheetId="7" r:id="rId9"/>
    <sheet state="visible" name="Jannah Shakil" sheetId="8" r:id="rId10"/>
    <sheet state="visible" name="Disha Dureja" sheetId="9" r:id="rId11"/>
    <sheet state="visible" name="Ruikang Zhang" sheetId="10" r:id="rId12"/>
    <sheet state="visible" name="Sophia Parker" sheetId="11" r:id="rId13"/>
    <sheet state="visible" name="Jacob Friend" sheetId="12" r:id="rId14"/>
    <sheet state="visible" name="Lily McGrath" sheetId="13" r:id="rId15"/>
    <sheet state="visible" name="Makayla Destafino" sheetId="14" r:id="rId16"/>
    <sheet state="visible" name="Trisha Gandhi" sheetId="15" r:id="rId17"/>
    <sheet state="visible" name="Parth Aloni" sheetId="16" r:id="rId18"/>
    <sheet state="visible" name="Gracie Diamond" sheetId="17" r:id="rId19"/>
    <sheet state="visible" name="Shreeya Duvvuri" sheetId="18" r:id="rId20"/>
    <sheet state="visible" name="Sophie Marijono" sheetId="19" r:id="rId21"/>
    <sheet state="visible" name="Chinmay Talikoti" sheetId="20" r:id="rId22"/>
    <sheet state="visible" name="Benjamin (Ben) Poovey" sheetId="21" r:id="rId23"/>
    <sheet state="visible" name="Melissa Sleater" sheetId="22" r:id="rId24"/>
    <sheet state="visible" name="Suchir Madap" sheetId="23" r:id="rId25"/>
    <sheet state="visible" name="Junchen Liu" sheetId="24" r:id="rId26"/>
    <sheet state="visible" name="Ian Brain" sheetId="25" r:id="rId27"/>
    <sheet state="visible" name="Giavanna Alimenti" sheetId="26" r:id="rId28"/>
    <sheet state="visible" name="Meredith Gaskill" sheetId="27" r:id="rId29"/>
    <sheet state="visible" name="Lindsey Sikorski" sheetId="28" r:id="rId30"/>
    <sheet state="visible" name="Chloe Cochran" sheetId="29" r:id="rId31"/>
    <sheet state="visible" name="Gloria Chien" sheetId="30" r:id="rId32"/>
    <sheet state="visible" name="Dylan Philipps" sheetId="31" r:id="rId33"/>
    <sheet state="visible" name="Maria Tawhid" sheetId="32" r:id="rId34"/>
    <sheet state="visible" name="Aaryan Sharma" sheetId="33" r:id="rId35"/>
    <sheet state="visible" name="Sean Hankins" sheetId="34" r:id="rId36"/>
    <sheet state="visible" name="Tia Burmi" sheetId="35" r:id="rId37"/>
    <sheet state="visible" name="Brett Alberse" sheetId="36" r:id="rId38"/>
    <sheet state="visible" name="Zahid Syed" sheetId="37" r:id="rId39"/>
    <sheet state="visible" name="Kimberly Vazquez-Marin" sheetId="38" r:id="rId40"/>
    <sheet state="visible" name="Clara Stec" sheetId="39" r:id="rId41"/>
    <sheet state="visible" name="Peter Ising" sheetId="40" r:id="rId42"/>
    <sheet state="visible" name="Niketan (Nick) Katial" sheetId="41" r:id="rId43"/>
    <sheet state="visible" name="Alex Doles" sheetId="42" r:id="rId44"/>
    <sheet state="visible" name="Shubham Dilip Bhoir" sheetId="43" r:id="rId45"/>
    <sheet state="visible" name="Smrithi Muthukrishnan" sheetId="44" r:id="rId46"/>
    <sheet state="visible" name="Shreya Talusani" sheetId="45" r:id="rId47"/>
    <sheet state="visible" name="Divya Srinivasan" sheetId="46" r:id="rId48"/>
    <sheet state="visible" name="Manisha Barige" sheetId="47" r:id="rId49"/>
    <sheet state="visible" name="Hashem Alsannaa" sheetId="48" r:id="rId50"/>
    <sheet state="visible" name="Krishi Desai" sheetId="49" r:id="rId51"/>
    <sheet state="visible" name="Bryant Yang" sheetId="50" r:id="rId52"/>
    <sheet state="visible" name="Shashank Raman" sheetId="51" r:id="rId53"/>
    <sheet state="visible" name="Tia Thompson" sheetId="52" r:id="rId54"/>
    <sheet state="visible" name="Aishwarya Singhai" sheetId="53" r:id="rId55"/>
  </sheets>
  <definedNames>
    <definedName hidden="1" localSheetId="3" name="_xlnm._FilterDatabase">Decisions!$A$1:$AA$50</definedName>
    <definedName hidden="1" localSheetId="3" name="Z_8944C0EC_D614_46FB_9537_B2FE44752412_.wvu.FilterData">Decisions!$A$1:$AA$50</definedName>
  </definedNames>
  <calcPr/>
  <customWorkbookViews>
    <customWorkbookView activeSheetId="0" maximized="1" windowHeight="0" windowWidth="0" guid="{8944C0EC-D614-46FB-9537-B2FE44752412}" name="Filter 1"/>
  </customWorkbookViews>
  <pivotCaches>
    <pivotCache cacheId="0" r:id="rId56"/>
  </pivotCaches>
</workbook>
</file>

<file path=xl/sharedStrings.xml><?xml version="1.0" encoding="utf-8"?>
<sst xmlns="http://schemas.openxmlformats.org/spreadsheetml/2006/main" count="3077" uniqueCount="1170">
  <si>
    <t>Interviewers</t>
  </si>
  <si>
    <t>each matrix value</t>
  </si>
  <si>
    <t>Round decision</t>
  </si>
  <si>
    <t>q1 feedback</t>
  </si>
  <si>
    <t>q2 feedback</t>
  </si>
  <si>
    <t>q3 feedback</t>
  </si>
  <si>
    <t>Notes</t>
  </si>
  <si>
    <t>Major</t>
  </si>
  <si>
    <t>Minor</t>
  </si>
  <si>
    <t>Ethnicity</t>
  </si>
  <si>
    <t>Gender</t>
  </si>
  <si>
    <t>reccomend</t>
  </si>
  <si>
    <t>GPA</t>
  </si>
  <si>
    <t>Expected grad year</t>
  </si>
  <si>
    <t>Applicant Name</t>
  </si>
  <si>
    <t>{i1, i2,}</t>
  </si>
  <si>
    <t>{v1, v2}</t>
  </si>
  <si>
    <t>boolean</t>
  </si>
  <si>
    <t>value</t>
  </si>
  <si>
    <t xml:space="preserve">First Name </t>
  </si>
  <si>
    <t>Last Name</t>
  </si>
  <si>
    <t xml:space="preserve">Preferred Name </t>
  </si>
  <si>
    <t>NCSU Email Address</t>
  </si>
  <si>
    <t>Phone Number</t>
  </si>
  <si>
    <t>Major(s)</t>
  </si>
  <si>
    <t>Minor(s)</t>
  </si>
  <si>
    <t>College</t>
  </si>
  <si>
    <t>Expected Graduation</t>
  </si>
  <si>
    <t>Cumulative GPA</t>
  </si>
  <si>
    <t>How did you hear about CYC?</t>
  </si>
  <si>
    <t>Why do you want to join CYC?</t>
  </si>
  <si>
    <t>What value do you see yourself bringing to a CYC engagement?</t>
  </si>
  <si>
    <t>Upload your resume here.</t>
  </si>
  <si>
    <t>CYC will require 5-10 hours per week, on average, of work, meetings, and events. CYC will expect regular attendance at a weekly all-member meeting, unless otherwise stated, on Mondays from 8:00 - 9:15 PM. By selecting "Yes", you are aware of and able to meet these obligations, if admitted as a member.</t>
  </si>
  <si>
    <t>If there is anything else you want the leadership team to know, please provide below.</t>
  </si>
  <si>
    <t>What is your race/ethnicity?</t>
  </si>
  <si>
    <t>What is your gender?</t>
  </si>
  <si>
    <t>Aaryan</t>
  </si>
  <si>
    <t>Sharma</t>
  </si>
  <si>
    <t>asharm53@ncsu.edu</t>
  </si>
  <si>
    <t>984-789-9855</t>
  </si>
  <si>
    <t>Business Administration (Marketing) and Economics</t>
  </si>
  <si>
    <t>n/a</t>
  </si>
  <si>
    <t>Poole College of Management</t>
  </si>
  <si>
    <t>May 2024</t>
  </si>
  <si>
    <t>Word of mouth, Email, Instagram, Get Involved (list of student organizations), Student Involvement Fair, Current member (detail in "Other" option), Natalie!</t>
  </si>
  <si>
    <t>Aiding out the local community however I can, whether it be volunteering, tutoring, or/and community service, is a way for me to give back and give my thanks for the aid they have given me, and I see Consult Your Community as an excellent opportunity to do just that. CYC allows me to apply what I learned in my business classes to a real-world setting, enabling me to help out the local community while also increasing my knowledge, developing my social skills, and making new connections! CYC also gives me the opportunity to learn from not only the people we help, but also the people I work with; learn more about applying different skills, and be exposed to different backgrounds and cultures. Making new friends and long-lasting connections is also a benefit for joining the CYC team!</t>
  </si>
  <si>
    <t>I bring in an extensive knowledge base of marketing and economics. I competed in a marketing competition back in my junior year of high school, placing 7th at states. I also do social media and marketing work for NC State’s Formulative Team, increasing interactions and bringing in new networks and connections for the club, putting us at an advantage over our competitors. I have also helped out the Howling Wolves Initiative with marketing and financials, giving us a good start for the 2022 - 2023 school year. I believe that growing up in Raleigh and attending all forms of school here grants me more knowledge about how businesses operate in this area and how to really market to new segments and aid local businesses. Growing up in the Raleigh area has also exposed me to various cultures and backgrounds, developing one of my main strenghts; inclusivity. I also believe (or would like to) that I am very fun to work with and keeping a bright workplace is an important aspect of a team. Overall, my extensive knowledge base, knowledge of the local community, and my outgoing personality are huge values I see myself brining to the CYC team.</t>
  </si>
  <si>
    <t>https://drive.google.com/open?id=1f8FgYZQ3h-8jKfbCh8RVv0Mlbi1LsruF</t>
  </si>
  <si>
    <t>Yes</t>
  </si>
  <si>
    <t>Asian: A person having origins in any of the original peoples of the Far East, Southeast Asia or the Indian Subcontinent, including, for example, Cambodia, China, India, Japan, Korea, Malaysia, Pakistan, the Philippine Islands, Thailand and Vietnam.</t>
  </si>
  <si>
    <t>Male</t>
  </si>
  <si>
    <t>Aishwarya</t>
  </si>
  <si>
    <t>Singhai</t>
  </si>
  <si>
    <t>Aish</t>
  </si>
  <si>
    <t>asingha8@ncsu.edu</t>
  </si>
  <si>
    <t>984-683-2790</t>
  </si>
  <si>
    <t xml:space="preserve">Industrial Engineering </t>
  </si>
  <si>
    <t>Production Systems</t>
  </si>
  <si>
    <t>College of Engineering, Graduate School</t>
  </si>
  <si>
    <t>Dec 2024</t>
  </si>
  <si>
    <t>Student Involvement Fair, CYC New Member Information Session, Current member (detail in "Other" option), Nupur Jain</t>
  </si>
  <si>
    <t>The CYC platform provides a unique combination of training and education, practical consulting experience, and the opportunity to make an impact on the local community. It presents me with a chance to understand the passion of local business owners, what motivated them to start the business, and take a small peek in their life. All the while enhancing my practical skills as well as knowing how my hard work will directly make an impact on the said business, is a HUGE responsibility which makes me excited and energized to find out of box, efficient solutions. The fact that I can help in making the place where I will graduate from a little more personal and memorable is what motivates me to become a member of CYC. CYC will also provide me the opportunity to use my business experience and skills in a supportive, collaborative, results-oriented environment and offer me with a chance to give back to the community that helped me become a strong, independent, young woman. Being part of CYC will surely give me the confidence that the skills obtained during the duration of the projects are valuable, both to CYC and to prospective employers. It a great way to engage with "the working world" and learn how to make the world better and more sustainable. One of the immediate benefits of being involved with CYC is the impact it will have on my network. Internally, I’ll have the chance to meet other like-minded individuals who are all interested in consulting, and like Karis said, I might just find friends for life here. I am looking forward to joining CYC and gain experience, to share and give back, helping pique interest of others in future to help the community by joining CYC in the coming years.</t>
  </si>
  <si>
    <t>As a graduate student pursuing masters in Industrial Engineering and an adrenaline fanatic, I have always found finding optimal and effective solutions to a problem very thrilling. Having worked as a Quality manager in the warehouses of Mondeleze Int and Pidilite ltd, I understand how time, money (fixed and variable), labors and skills can make a huge difference in the production line, product and customer service. I hope to bring my past experience of working with 2 different types of products and provide any solution or part of a solution, that ultimately makes a big difference to the client. During my bachelors, I have worked in different organizations such as TEDx, UG cultural club, College Badminton team where I learnt important skills like communication, team work and leadership qualities, making it a smooth transition for me from a member to a leader. CYC provides me to apply my skills and acumen in the real world and perfect my skills according to the working world. During my time in the club, I was responsible for managing all publicity and marketing endeavors where I devised sector specific marketing strategies to pitch to companies. I also suggested the use of an online survey for better feedback &amp; redressal system which resulted in substantial mitigation of grievances of participants. I hope to bring such noticeable changes in the work to be done as the member of CYC. I believe that my work as a member in my past clubs has been multi-dimensional, organizational and analytical. I have been able to bring a different perspective and implement lasting change in the work I have done. I have tried to learn from my work, which in turn has enhanced my communication skills making me a successful candidate for becoming a part of CYC.</t>
  </si>
  <si>
    <t>https://drive.google.com/open?id=1SjOsaRi_U0H_c5T9ZItAQ8G9xJr8ryPT</t>
  </si>
  <si>
    <t>Female</t>
  </si>
  <si>
    <t>Alex</t>
  </si>
  <si>
    <t>Doles</t>
  </si>
  <si>
    <t>adoles@ncsu.edu</t>
  </si>
  <si>
    <t>910-736-0847</t>
  </si>
  <si>
    <t>MBA</t>
  </si>
  <si>
    <t>Marketing and Business Leadership</t>
  </si>
  <si>
    <t>May 2023</t>
  </si>
  <si>
    <t>Email</t>
  </si>
  <si>
    <t>I've been wanting to do more with contributing to my local community outside of required classwork. Many of the projects we do are very specific in nature (for example, create a marketing plan), but I've found that businesses have other issues that we can help with as NC State students. I have a lot of professional knowledge that doesn't really get utilized very well in my courses but I know the value of it. I'd like to be able to support local businesses by sharing what I know about what North Carolina has to offer them.</t>
  </si>
  <si>
    <t>Through my work with the state and with the community colleges, I know a lot of people and about a lot of resources that can support local businesses. I have contacts and knowledge about the services in our community colleges and universities, at the state level through government organizations, and in local community organizations such as Hispanic professional organizations and military veteran support organizations. Paired with my MBA and marketing certificates, I hope to have a variety of skills and knowledge that could benefit the businesses supported by the CYC.</t>
  </si>
  <si>
    <t>https://drive.google.com/open?id=1-m3MXll5LrMfNShYz91D3ntsRAtwZkbf</t>
  </si>
  <si>
    <t>No (I will add information in the space below as to why)</t>
  </si>
  <si>
    <t>I am in the Professional MBA program, which means our classes are held in the evenings. I am currently in a 3-hour evening class on Mondays and a 1-hour evening class on Wednesdays.</t>
  </si>
  <si>
    <t>I do not wish to disclose.</t>
  </si>
  <si>
    <t>Benjamin</t>
  </si>
  <si>
    <t>Poovey</t>
  </si>
  <si>
    <t>Ben</t>
  </si>
  <si>
    <t>bapoovey@ncsu.edu</t>
  </si>
  <si>
    <t>919-302-1131</t>
  </si>
  <si>
    <t>Business Administration - Finance Concentration w/ Business Analytics Honors Program</t>
  </si>
  <si>
    <t>Music Performance and International Studies</t>
  </si>
  <si>
    <t>May 2024 or 2025 (depending on study abroad and master's programs)</t>
  </si>
  <si>
    <t>Word of mouth, Physical signage, Instagram, Student Involvement Fair</t>
  </si>
  <si>
    <t>All my life I have had a business oriented mind. Growing up I was always looking for opportunities to work. After school or on weekends I could be found walking door to door offering to mow lawns, walk dogs, and other miscellaneous tasks. Since then I have started and run two of my own businesses, one teaching music lessons to middle and high school students, and the other restoring headlights on vehicles with oxidized or foggy lenses. I have learned a lot from my experiences working jobs directly, as well as in an administrative position. Developing and operating each of these businesses came with unique challenges and obstacles. This is what fascinates me about business, the balance between arts and science. It is for this reason that consulting interests me. After attending several career fairs I decided that consulting would be an excellent choice for me. I believe that consulting takes a delicate balance between analytical, objective thinking, while still requiring more creative, subjective approaches for a business to achieve their goals. After speaking with several members of CYC here at NC State and attending numerous club fairs, which CYC had a presence, I was able to learn more about the organization and am certain this is an excellent opportunity to practice consulting in the real world. CYC NCSU is a great way to get involved with several Raleigh businesses; each with a different obstacle or challenge for the CYC team at NCSU to help them overcome. CYC seems like a great way to gain experience and challenge myself working with real businesses, helping to solve the challenges that they face. After graduating I hope to use what I learned as a member of CYC NCSU to be a successful consultant and business leader.</t>
  </si>
  <si>
    <t>As mentioned previously, I have several years of business experience; working both firsthand and administratively. I have run two businesses, one teaching music lessons, and the other working with cars. The prior has since become a non-profit, focused on allowing youths disadvantaged by the COVID-19 pandemic an opportunity to learn music free of charge through a network of qualified volunteer instructors. In addition to my business related experience I have also held leadership positions in organizations such as the NCSU Marching Band and the NCSU Formula SAE team. In the marching band I serve as trombone section leader, where I help run rehearsals and facilitate music learning. The role I serve on the NCSU Formula SAE (FSAE) team has been my closest experience to consulting in the real world. The team decided to add a dedicated business subsystem in 2021 to facilitate the acquisition of sponsors. In their first year of operation the business subsystem accumulated more than $10,000 in total funding for the team. After working on the inaugural team for a year I was assigned to be the Team Principal where I currently lead a team of ten students responsible for all business aspects of the team. Another significant goal of mine since joining the FSAE team is to increase diversity and minority representation in the team. Currently, the team is composed of just 15% women and 20% minorities. By working with a FSAE team member, also part of the NCSU WMEP organization, we hope to promote minority recruitment for the team coming up in October. I believe these experiences, both past and current, align with CYC’s values and expectations. This would allow me to be a beneficial and successful member of the CYC team here at NC State and create a positive impact in our community.</t>
  </si>
  <si>
    <t>https://drive.google.com/open?id=1GI2-PXqxAn44hdxUe86xR9duvTYm9K87</t>
  </si>
  <si>
    <t>White: A person having origins in any of the original peoples of Europe, the Middle East or North Africa.</t>
  </si>
  <si>
    <t>Brett</t>
  </si>
  <si>
    <t>Alberse</t>
  </si>
  <si>
    <t>bwalbers@ncsu.edu</t>
  </si>
  <si>
    <t>919-480-0070</t>
  </si>
  <si>
    <t>Business Administration</t>
  </si>
  <si>
    <t>Geology (complete)</t>
  </si>
  <si>
    <t>Poole College of Management, College of Sciences</t>
  </si>
  <si>
    <t>Dec 2023</t>
  </si>
  <si>
    <t>Word of mouth, Get Involved (list of student organizations), Student Involvement Fair, Volunteer &amp; Service Fair, CYC New Member Information Session</t>
  </si>
  <si>
    <t>I attended an info session during my freshmen year at NC State and I was absolutely enthralled by the organization. Service is a key aspect in my life and something I take incredibly seriously. I have a longstanding focus on helping the communities around me and I love learning as I do so. At the time, however, I didn't feel that my major of geology would be the best fit  for CYC's vision and goals. Having changed my major and developed a huge wealth of real world knowledge in multiple internships and positions, I now know that I would be an outstanding member of Consult Your Community. I would love to have the opportunity to better the community around me and really take on important projects bigger than myself. Being a part of a growing team and knowledgeable cohorts is another huge attraction for me. Everyone at the info session was incredibly welcoming and it made me want to be a part of something similar. Learning more about the inner workings of business is simply the cherry on top!</t>
  </si>
  <si>
    <t>Having been a part and leader of many dynamic teams, I am used to and thrive in a team environment. I also am sure to bring everything I have to the organizations I am a part of. This rings even more true when I truly believe the vision of CYC as a whole. I have been a part of a number of small businesses in the Raleigh area, and know the struggles and daily workings of these businesses. Due to the nature of switching majors, I also have a wealth of experience in very different disciplines and markets. Consequently, I am adaptable and can do what's best for my clients no matter what their long term and short term goals are. I have great written and verbal communication skills due to my time in internships and as a current Career Ambassador. Working as part of a team I present and communicate with fellow students and professionals constantly. I know how to convey information in a digestible format, and I would love to be able to provide that skill to CYC as a part of the organization.</t>
  </si>
  <si>
    <t>https://drive.google.com/open?id=1f2LiSrxMT5N-bhnwOt8SVlwp7_oUaNl0</t>
  </si>
  <si>
    <t>Bryant</t>
  </si>
  <si>
    <t>Yang</t>
  </si>
  <si>
    <t>byang23@ncsu.edu</t>
  </si>
  <si>
    <t>917-873-8226</t>
  </si>
  <si>
    <t>Accountancy</t>
  </si>
  <si>
    <t>none</t>
  </si>
  <si>
    <t>Word of mouth, Get Involved (list of student organizations)</t>
  </si>
  <si>
    <t>I have recently developed an interest in the consulting field after talking to my friend about his career paths. I have heard about your organization through him as well, and I believe that by joining your organization, I would gain hands-on experience in the consulting field. Also, I know that your organization provides pro-bono services to minorities in the Raleigh area which is admirable, and I would love to be a part of that. Moreover, CYC would provide me with in-depth industry knowledge about businesses in general, which then, I could add value to the business I would be working for in the future. I saw on your website that your organization provides a range of consulting services such as strategy, financial modeling, product development, operations and technology, etc., which I have heard of, but never had the chance to apply it. Through this opportunity, I would like to apply classroom knowledge to real businesses in order to help them succeed and make a positive impact in the community. In addition to the technical skills that I can strengthen, I believe it can help me build my soft skills as well. Consulting doesn't solely rely on technical skills; soft skills play an important role as well. Communication skills is crucial. Consultants have to thoroughly understand the issues of the client's company, what the client wants, and how they can accurately serve them to the client's needs. If I had the opportunity to serve your organization, I hope to improve on professional development, make an impact in the community, and network with professionals.</t>
  </si>
  <si>
    <t>As part of a minority group myself, I can bring a different perspective on how to tackle problems and implement solutions. This could increase the breadth of diversity in your organization, which will be highly beneficial when connecting with business owners from minority groups. Moreover, I'm always curious, and I enjoy learning about different aspects of business and current industry trends. I like to be aware of what businesses are doing throughout different times in the economy. Next, I could apply classroom knowledge into real world issues. Academics has always been a focus throughout my life, however, it's useless if I can't apply it to solve issues in business. Through your organization, I believe I could apply my technical skills such as Microsoft Office (Excel, PowerPoint, and Word Certified) to better tackle business problems and identify potential solutions. Also, my business chemistry is a Guardian. I'm detail-oriented, organized, likes to minimize risk and uncertainty, which makes me a great analyzer. Most importantly, I like to stay on top of things and not procrastinate. Soft skills such as communication and teamwork are all critical and unavoidable parts of conducting business and consulting. I believe that I'm a great communicator when it comes to being able to listen to people, understand their needs, and getting back to people in a timely manner. Moving on to teamwork, I love to work in teams and being able to collaborate with people because not only it allows me to create bonds with them, but it'll provide me with resources to complete our goals as well. I can work in teams as well as being able to work independently at times. Wrapping it up, I can bring in different perspectives, technical and soft skills, and commitment to excelling at what I do.</t>
  </si>
  <si>
    <t>https://drive.google.com/open?id=1tuCfDzQLGaK178kkq5XSvZfDSqWuoNGM</t>
  </si>
  <si>
    <t>Chinmay</t>
  </si>
  <si>
    <t>Talikoti</t>
  </si>
  <si>
    <t>cgtaliko@ncsu.edu</t>
  </si>
  <si>
    <t>919-798-1109</t>
  </si>
  <si>
    <t>Computer Science and Economics</t>
  </si>
  <si>
    <t>History</t>
  </si>
  <si>
    <t>College of Engineering, Poole College of Management</t>
  </si>
  <si>
    <t>May 2026</t>
  </si>
  <si>
    <t>Word of mouth, Get Involved (list of student organizations), Student Involvement Fair</t>
  </si>
  <si>
    <t>From Reader’s Corner to Gumby’s Pizza, small businesses are an integral part of my experience in Raleigh. Every local business forms a part of an urban fabric that is inextricable from our experience in a city. Coming out of the pandemic, it’s obvious that these businesses are quickly being stretched to the limit. They’re always packed, short-staffed, and dealing with crisis after crisis. If I can do anything to help these businesses that have done so much for me, I’d love to do it. On a professional level, I want to better understand how businesses are structured and what they need to run. We’re constantly told so much about the value of entrepreneurship and its importance, but I’ve never once learned how a business truly works past the trivial structure of an owner and workers. Although I’m not actively interested in pursuing my own business, it’s a compelling option for the future, and it would necessitate my understanding of the mechanics of running a business. Working closely with small businesses would provide this. Additionally, I want to network with like-minded peers. The most valuable resource a person can have in their life is their network, and I want to begin building a network of people who are as passionate about creating change on a local level as I am.</t>
  </si>
  <si>
    <t>I see myself contributing the most value to the strategy portion of the services that CYC provides. I love to research anything for hours on end, and no detail is too small to go unnoticed. Additionally, I’m passionate about geography and history. Industry analysis is thus especially compelling, because it would be the perfect place to put this talent to use. I’d be able to find and process details about the market that each business is in, but also think about how their location and history affects the services that they need. This ties in closely with the go-to-market and revenue modeling portions of a CYC engagement. The pattern-oriented nature of these activities would be perfect for me to analyze through the lens of history. I want to study a business’ past and understand the decisions that they made. This requires thorough research to see how they ended up in their present situation. I can also work well in a team. For an enterprise like this to be successful, every part of the team needs to be working together efficiently, and I have experience working in high-stakes teams. For example, my work experience at Dunkin’ Donuts helped me understand how to make the best of a high-stress situation and still create a quality product. I can transfer these skills to CYC and learn how to apply them in an entirely different context.</t>
  </si>
  <si>
    <t>https://drive.google.com/open?id=1ZijpnaSPtGeDCHeYgQsONYhOdikn6W73</t>
  </si>
  <si>
    <t>Chloe</t>
  </si>
  <si>
    <t>Cochran</t>
  </si>
  <si>
    <t>clcochr3@ncsu.edu</t>
  </si>
  <si>
    <t>919-943-7243</t>
  </si>
  <si>
    <t xml:space="preserve">Marketing </t>
  </si>
  <si>
    <t>Undecided</t>
  </si>
  <si>
    <t>May 2025</t>
  </si>
  <si>
    <t>Word of mouth, Instagram, Get Involved (list of student organizations), Student Involvement Fair, CYC New Member Information Session</t>
  </si>
  <si>
    <t>When walking into the Consult your Community information session I was excited to hear the vision and excitement of what CYC’s mission is as a club in Poole College of Management. My heart was bursting after listening to the leadership team talk about the joy that this club brings because of the opportunity to serve non-profits in the community. What stuck out to me, though, was not just the passion the club has, but the diversity in majors, ethnicities, backgrounds, etc. that brought everyone together. This is the purpose for diversity and why it is so important at NC State and in our world. Diversity strengthens a group of people. No matter what your background was, you bonded over the fulfillment of service and teamwork to find the best solution to solving large business questions. Not only did your diverse backgrounds benefit one another, but also it was even more of a blessing to the specific nonprofit that you were serving. I value diversity greatly and I seek out opportunities to listen, learn, and embrace those around me, just like I saw and am excited to do at Consult your Community. I know at CYC I will have the opportunity to be a part of and contribute to an efficient and effective team. I also know that being a part of this club will better prepare me for my dream of being a professional consultant for nonprofits. I am passionate about serving others in every way that I can and having the opportunity to serve alongside other passionate people would be a blessing.</t>
  </si>
  <si>
    <t>My senior year of high school I was asked to choose a topic to write my senior thesis on. Immediately my heart jumped to a topic that I knew would go much farther than just a paper, it would be a resource to make a difference in my community. My senior thesis was on how to better support nonprofits that serve the homeless community. The aspect of consulting that I love the most is the “team focus model:” team, evaluate, assist motivate, frame, organize, collect, understand and synthesize. These nine rules of engagement have set a great foundation for how a team should best communicate and work together in order to find the best conclusions to the problem being asked. I have experienced both the strengths and weaknesses of teamwork in the three different sports I played in high school. I was blessed with the opportunity to be a captain of those three varsity teams, however my job was not easy. I was committed to building a strong community of girls who communicated well and pushed towards the same goal, winning a game. During my senior year of high school, I was tasked to write a senior thesis. Our teacher gave us freedom in the topic, but I didn’t want to just write a paper, I wanted it to be a resource to make a difference in my community. My senior thesis defended that nonprofits serve the homeless community in productive ways relative to the government. I have developed a passion for the role nonprofits play in our community. I want to bring that enthusiasm to CYC. I was able to get many sports teams involved to serve a local charity as a way to give back and as a way to build team dynamics. Last spring, I was selected to be in a servant leadership club after a competitive interview process due to my interests and communication skills. I also have an interest in consulting and have been reading about problem solving and overall consulting methodologies that can be applied on projects. I would love to bring those interests and skills to the team. I value teamwork and would bring my strong leadership skills to CYC. I served as a captain on three varsity sports in high school and I would love to contribute to a collaborative and supportive environment that brings out the best in everyone to produce value as a team. Overall, I have been recognized as a passionate person, a sincere servant, a great communicator, a creative problem solver, a team player, and I hope to bring those traits to the CYC club.</t>
  </si>
  <si>
    <t>https://drive.google.com/open?id=1He9lWupSQWmVxkUEHnUjpCTqkNs7e9bh</t>
  </si>
  <si>
    <t>I am very excited to be considered for CYC. It is the kind of club I had hoped to find in college. I wanted to explain my first year to the committee so thank you for allowing me to do so. In March of 2021, I was close to committing to NC State for college, until I was offered a position at Meredith College to play volleyball. While I valued an NC State education, I wanted to continue to play sports while I was in college. I chose Meredith because NC State had released a statement of uncertainty on whether or not they would be allowing club sports due to the global pandemic. I was excited to be on a team at Meredith, but also have the opportunity to take business classes in Poole College of Management due to the NC State -Meredith partnership. During the fall, I had a great season and was the only freshman elected to the SAAC (student athlete advisory committee) to represent volleyball at Meredith College and to serve my athletic community. However, unexpectedly, last fall the school had a different approach to covid on campus and in the classroom. While NC State had in person football games, classes, and clubs, unfortunately Meredith canceled traditions, had very limited student activities available, and the leadership discouraged interaction inside and outside the classroom. I approached both the Dean of Students and the Meredith President with “covid friendly” ways to build community - but the leadership encouraged me to transfer. Unfortunately, the October 1st application deadline had passed so I could not transfer to NC State in the spring. I continued my college education at Liberty University where the campus was open and it allowed me to learn and to serve. I am now excited to be back in Raleigh at NC State. I am finishing up my prerequisites for Poole College of Management. (I recently made the NC State Club Volleyball team too). Thank you for your consideration. I am extremely excited about CYC.</t>
  </si>
  <si>
    <t>Clara</t>
  </si>
  <si>
    <t>Stec</t>
  </si>
  <si>
    <t>cmstec@ncsu.edu</t>
  </si>
  <si>
    <t>248-285-1727</t>
  </si>
  <si>
    <t>Business Administration, Entrepreneurship Concentration</t>
  </si>
  <si>
    <t>Planning to double minor in International Studies and Environmental Education</t>
  </si>
  <si>
    <t>Get Involved (list of student organizations)</t>
  </si>
  <si>
    <t>I’m interested in being a part of CYC because this group would be an opportunity to pair my passion for community service with hands-on experience in the business world. I grew up with a heart to serve others as I tutored students and volunteered with various non-profits, but with CYC, I’ll be able to gain practical skills that I can use throughout my professional future in addition to providing a service to the community. Viewing the Spring 2021 Impact Report for the NC State CYC chapter was inspiring as I saw the long-term impact members are creating for clients and small businesses. I appreciate the organization’s focus on ensuring effective and impactful efforts. It’s exciting to see how a CYC engagement’s success with clients results in an even larger impact on the community as those clients expand their businesses. As a member of CYC, this ripple effect would be a huge motivator for me to reach the goals of clients. Through my membership in this organization, I hope to expand upon my communication skills and business knowledge as well as apply concepts I’m learning in my courses at NC State and personal research. Furthermore, being involved in a CYC engagement would allow me to collaborate and learn from other students and their diverse educational backgrounds. I am also hoping to open my own small business someday, so assisting startups around the area would be a great way for me to grasp the skills and problem-solving strategies that are required for a business to operate successfully. As a student at NC State, my goal is not to simply earn my degree, but to apply my knowledge in a way that creates a lasting difference in my community. Being a part of CYC would be an incredible step towards that vision.</t>
  </si>
  <si>
    <t>When I begin a project, I’m 100% invested in reaching the desired outcome. I become so passionate about the task that I am eager to spend my free time perfecting my findings and exceeding the expectations of others. For example, as President of Oxford Choirs last school year, in addition to leading weekly meetings and overseeing choral operations, I spent my free time gaining feedback from members and researching musical repertoire that would best suit each of the five choirs for our concerts. Ultimately, this research was successfully used to construct our entire spring performance. In addition to my leadership ability and dedication with Oxford Choirs, I was also the area coordinator for the Oxford Gives Back planning committee (2020-2022), a community outreach organization that planned weekend clean-up events at 50+ homes in the community. With this role, I coordinated with homeowners to understand what volunteers can do to best suit the homeowners’ needs, and I traveled to volunteer sites to ensure expectations were upheld. My dedication to success and leadership skills shown through my role with Oxford Choirs would be of great use in a CYC engagement as they can trust me to carry out my responsibilities and exceed their expectations with other findings. The communication and collaborative skills I’ve shown through my experience in Oxford Gives Back is also of great value to a CYC engagement as we coordinate with clients and devise strategies that will best address their needs. I believe my commitment to excellence, leadership experience, and collaborative mindset would be an asset in the success of a CYC engagement.</t>
  </si>
  <si>
    <t>https://drive.google.com/open?id=1ERPmwWrZZ-4EcncQNX9XUjuEPlvEQmZoBcSysgUBuSU</t>
  </si>
  <si>
    <t>Cyrani</t>
  </si>
  <si>
    <t>Houston</t>
  </si>
  <si>
    <t>Cyrani (seer-uh-knee)</t>
  </si>
  <si>
    <t>cjhousto@ncsu.edu</t>
  </si>
  <si>
    <t>804-912-7921</t>
  </si>
  <si>
    <t>Na</t>
  </si>
  <si>
    <t>Digital Billboards (tv screens across campus)</t>
  </si>
  <si>
    <t xml:space="preserve">What attracts me most to the organization is our shared love for nonprofits and passion for minority advocacy. Being a part of CYC will allow me to combine both of these into one, all while developing a great range of skills that will help me with my career goals. One thing I'm hoping to gain from CYC is some versatility of knowledge and a greater understanding of what it means to be a part of a passionate team. I also hope to learn how the consulting world operates and what it truly entails to be a consultant. With that being said CYC seems like a great fit for the start of my long journey in business and I'm excited to see where it takes me. </t>
  </si>
  <si>
    <t>One thing that makes a team great is the versatility in qualities everyone brings to the table and the willingness to accept people's differences. Coming into CYC I will be able to do just that while giving a great amount of dedication, dependability, and range of thought. Though I can't promise that I will know everything about the job at hand, my eagerness to learn will drive me to ask questions so I can grow and become the best person for the task. Being a part of CYC will give me the skills I need to not only get into the consulting world but also to help find my path into the corporate world. I hope to soon become a valuable addition to a team that is just as passionate and eager as I am.</t>
  </si>
  <si>
    <t>https://drive.google.com/open?id=16MhzPd-KQbpcFvGvUtCBzIe2F8MFUSKX</t>
  </si>
  <si>
    <t>Black or African American: A person having origins in any of the black racial groups of Africa.</t>
  </si>
  <si>
    <t>Disha</t>
  </si>
  <si>
    <t>Dureja</t>
  </si>
  <si>
    <t>ddureja@ncsu.edu</t>
  </si>
  <si>
    <t>847-340-1346</t>
  </si>
  <si>
    <t xml:space="preserve">Economics </t>
  </si>
  <si>
    <t>None</t>
  </si>
  <si>
    <t>Word of mouth</t>
  </si>
  <si>
    <t xml:space="preserve">I want to join CYC to improve and develop my business consulting skills in addition to serving Raleigh small businesses. As an Economics major, I am interested in the business field, however I have never explored the consulting sector and am interested in learning new skills I can apply through my career at NC State. I am deeply passionate about service work and want to combine my talents in business and community work to give back to Raleigh businesses. </t>
  </si>
  <si>
    <t xml:space="preserve">With my background in diversity, equity, and inclusion work, in addition to education, I can apply an equitable lense to the project teams I join. I am knowledgeable in other cultures and backgrounds and can effectively create a healthy dialogue when necessary. Working in the Leadership Education and Development program at my high school,  I learned strong communication skills by teaching a class and also leading the program. </t>
  </si>
  <si>
    <t>https://drive.google.com/open?id=1elX_OHFWlKkI0fKNEGmnzYAgIrIVHOIR</t>
  </si>
  <si>
    <t>Divya</t>
  </si>
  <si>
    <t>Srinivasan</t>
  </si>
  <si>
    <t>dsriniv6@ncsu.edu</t>
  </si>
  <si>
    <t>984-683-2132</t>
  </si>
  <si>
    <t>Computer Science</t>
  </si>
  <si>
    <t>Buisness Administration</t>
  </si>
  <si>
    <t>College of Engineering</t>
  </si>
  <si>
    <t>Student Involvement Fair</t>
  </si>
  <si>
    <t>I have always been a hands-on entrepreneur and have always believed in using my entrepreneurial skills for the good of the community. I was the team leader for the annual national computer science project in my senior year. My main aim was to use technology for the good of the community. So I went around asking several charities in my area about the problems that they faced and they all had one common problem: they weren't getting enough food. After doing some research I also realized that food wastage is a huge problem in India. I found that India wastes nearly 68.7 million tonnes of food annually and over 250,000 Indians die of starvation every year. My goal was to do something that reduced food wastage while simultaneously reducing the number of people who died of starvation. To accomplish this, I and my team built a website called BetOnBetter that connects large events with leftover food, to charities in need of this food. We used python, HTML and PHP for this. Further, during a visit to government-run schools in India, I spoke to the students there and they told me that they didn't have soaps in the bathrooms. So, my friend and I built affordable and efficient soap dispensers using common materials like bottles, corks and simple principles of physics. We then installed the dispensers. I have always felt a responsibility toward the community and have had a knack for solving problems. I want to join CYC to drive change in the community around me and help local businesses grow to their best potential.</t>
  </si>
  <si>
    <t>I have always had a keen civic sense and am passionate about solving my community's problems using teamwork and collaboration. Being a leader and taking initiative have always been my strengths. Using my problem-solving and leadership skills, I believe that I can help drive change in our community. Being a keen listener, I will patiently listen to the problems that business owners in Raleigh are facing and will help in coming up with scalable and sustainable solutions to address their problems. Further, I will facilitate collaboration among the rest of the members to make sure that everyone's opinions are taken into consideration so that we can come up with the best solution.</t>
  </si>
  <si>
    <t>https://drive.google.com/open?id=1deuwv3t0dY6eb-KaqWQjTS04bNMYtgFi</t>
  </si>
  <si>
    <t xml:space="preserve">I was also the team leader for my school's annual science fair during my sophomore year. We built an economical fertilizer using orange peels to help combat drought in rural areas. </t>
  </si>
  <si>
    <t>Dylan</t>
  </si>
  <si>
    <t>Philipps</t>
  </si>
  <si>
    <t>dhphilip@ncsu.edu</t>
  </si>
  <si>
    <t>919-909-8709</t>
  </si>
  <si>
    <t>Business Administration concentration in Entrepreneurship</t>
  </si>
  <si>
    <t>Spanish</t>
  </si>
  <si>
    <t xml:space="preserve">I am a first year student with junior status (74 credit hours) because I attended an early college program and received my Associate's Degree. I should be done with my Business major in May 2024 but I plan to stay through May 2026 doing double major or graduate level study. </t>
  </si>
  <si>
    <t>Word of mouth, Email, Get Involved (list of student organizations), Poole Party, CYC New Member Information Session</t>
  </si>
  <si>
    <t xml:space="preserve">I want to join CYC because it is a club that aligns excellently with my interest in business and my passion for volunteer work. Over the past few years I have been developing a strong interest in business. Through my experience with horseback riding I have gotten to start my own business taking horses in training, teaching lessons, selling horses for a commission, and running summer riding camps. Through this I have gotten to build my own website, social media platforms, handle communications, and of course work with clients. I found this process to be extremely gratifying. As a result of these positive experiences I began to focus on business oriented classes during my high school years (taking high school personal finance and marketing and college level intro to business, macroeconomics, microeconomics, and financial accounting). These classes confirmed my interests and I am now pursuing a major in Business Administration with a concentration in Entrepreneurship. As I look forward and consider future career paths, I can see myself working as a consultant. I think that this will suit me well as I can work with a variety of people and use analytical skills in a multitude of ways. CYC would give me the opportunity to get real world applicable experience in consulting. I think that in this environment I would learn and grow not only thanks to the experiences but also from the other members of the club and their mentorship. I love that I would get the opportunity to grow in my own skills while also serving the greater good and helping small businesses in the local community. CYC would be a great stepping stone between my undergraduate experience and the next chapter of my life as I begin my career. </t>
  </si>
  <si>
    <t xml:space="preserve">At many times throughout my life I have found myself in leadership roles. I have been a member of the United States Pony Club (USPC) for eleven consecutive years. Through USPC I have participated in national competitions, frequently serving as team captain, and I have gotten the opportunity to mentor younger members extensively. At my family’s farm I was a self-starter recognizing the opportunity to grow the business during Covid19 when my school schedule freed up and people were looking for more outdoor activities. Though I had wonderful experiences in these leadership roles, what was perhaps the most profound was my work with the Robotics club. I joined the club despite not having any background working with robots or even tinkering around and building contraptions. I began by trying to learn as much as I could about the robot and the club’s organization and leadership. I routinely witnessed issues with the club’s lack of budget, so I began working to help fill in the gaps. I created a team social media to highlight club information and a sponsorship program to partner with local businesses. My efforts were very successful in raising money for the club and resulted in me being named Officer of Media. When the team went to convention I was asked to be one of five members allowed backstage, not because of my knowledge of the robot, but rather because of my ability to lead under pressure, delegate work, and keep the team cohesive. This experience taught me that leaders do not always have to be the most knowledgeable on a subject or set out with a master agenda. I believe that I could put my leadership skills and willingness to learn to good use in CYC during all aspects of the consulting process. </t>
  </si>
  <si>
    <t>https://drive.google.com/open?id=10Pr3uiNMrDwo070R0MsogL8NoIEJwcJU</t>
  </si>
  <si>
    <t xml:space="preserve">I am very excited for the opportunity to work with CYC! </t>
  </si>
  <si>
    <t>Giavanna</t>
  </si>
  <si>
    <t>Alimenti</t>
  </si>
  <si>
    <t>gralimen@ncsu.edu</t>
  </si>
  <si>
    <t>856-285-0380</t>
  </si>
  <si>
    <t>Criminology</t>
  </si>
  <si>
    <t>N/A</t>
  </si>
  <si>
    <t>College of Humanities and Social Sciences</t>
  </si>
  <si>
    <t>CYC's values are one's that align very similarly to my own. Growing up in many foreign countries I have been able to see first hand the negative impacts that minority groups face and it has become a topic that I am extremely passionate about. I have lived within Islamic countries in the Middle East as well as countries in West Africa with both experiences being major impacts of my character and the person I am today. I have strong beliefs on equality, inclusion, and diversity and would like to put those values into serving my community and the minority groups within it as much as possible. I admire small businesses and have always made an effort to shop small within my community. I would absolutely love to work alongside some of these businesses in an effort to help further their companies. CYC is a step towards actually acting on my own values instead of just preaching them. I want to be an active member in changing and bettering my new community in Raleigh and am a firm believer that this is a gateway towards that goal. CYC seems like a wonderful fit for me.</t>
  </si>
  <si>
    <t>As I mentioned before, I have a significant amount of experience not only living next to but embedding myself into several different cultures throughout the world. Since the age of six, I have acclimated myself to different languages, cultures, religions, and so much more. I feel that I bring valuable knowledge that not many people have had the opportunity to learn. I not only have experience with overseas countries, but also experience with living in the US (I am originally from New Jersey), which is something that typically people have one or the other of. I am not considered an in-state student, but also not an international student, but instead somewhere in between. I am grateful to be able to have both overseas and U.S experiences to be able to compare and contrast each other. In addition to my background, I am a proactive, hard working, and consistent person. CYC is something that I would be 100% devoted to and would be an excellent ally on your team. Working alongside an organization that I am truly passionate about makes it all the better. I can provide leadership, positivity, and new ideas to the organization and cannot wait to create and build new ideas with my peers.</t>
  </si>
  <si>
    <t>https://drive.google.com/open?id=1noc5Zor5xeTGIbvadDQFUgffCUdF-i45</t>
  </si>
  <si>
    <t>Gloria</t>
  </si>
  <si>
    <t>Chien</t>
  </si>
  <si>
    <t>gychien@ncsu.edu</t>
  </si>
  <si>
    <t>919-694-1284</t>
  </si>
  <si>
    <t>Art and Design</t>
  </si>
  <si>
    <t>Word of mouth, Student Involvement Fair, Current member (detail in "Other" option), Natalie Yeung and Hilton Stallworth</t>
  </si>
  <si>
    <t xml:space="preserve">I’m an amazing people person and a great communicator. I’ve worked two customer service jobs and excelled at both of them, easily being able to connect with others and solve problems that customers or coworkers may have. My jobs at Build a Bear Workshop and Starbucks require me to work with a lot of customers and create solutions to their problems such as giving a child a horse saddle on their dragon so that it can be ridden on and working with the customers to make sure they have the exact product that they want. I’m a team player and extremely organized. Both of my jobs have required me to be in a fast-paced environment while working with a team of people in order to deliver people the products and make sure they are in good condition. I keep a thorough calendar and workspace through Notion, Google Calendar, and Excel, and always try to stay on top of what I’m doing. I work hard and have already had experience in some of my classes learning about business analysis and under the mentorship of CYC I think I can grow these skills with real life experience. </t>
  </si>
  <si>
    <t xml:space="preserve">I’m interested in acquiring hands-on experience in real business opportunities. Being in school allows me to assess a lot of theoretical problems but not a lot of real experience, and there’s a lot of things that you can learn in the real world that you simply cannot learn in the classroom. It’s important to me to be able to gain on hand experience and be able to positively impact the community through that, and this is a great opportunity. In high school I was in service-related clubs such as the National Art Honors Society where we would do creative projects around the school and community, and I want to replicate that same type of involvement in college. I love working with people and I love coming up with creative solutions and working on creative projects. Just by getting to know you guys I can see that CYC has an amazing culture and I’m interested in joining it and developing with the team. Simply put, I want to help and am excited to get to know everybody and the businesses that you work with. </t>
  </si>
  <si>
    <t>https://drive.google.com/open?id=1D1Ovh82Nb9HpnFU8IBc87FlLJsV8b1sc</t>
  </si>
  <si>
    <t>hi :) tell everyone i say hi hehe</t>
  </si>
  <si>
    <t>Gracie</t>
  </si>
  <si>
    <t>Diamond</t>
  </si>
  <si>
    <t>gadiamon@ncsu.edu</t>
  </si>
  <si>
    <t>336-944-2869</t>
  </si>
  <si>
    <t>Business Administration - Marketing</t>
  </si>
  <si>
    <t>Art + Design, Graphic Communications</t>
  </si>
  <si>
    <t>Student Involvement Fair, Poole Party</t>
  </si>
  <si>
    <t xml:space="preserve">I would be thrilled to join Consult Your Community because of how much I resonate with their message of providing support for local businesses, while giving students the opportunity to gain real world consulting experience, helping with their future professional endeavors. I grew up around small businesses. My mom started her cake tutorial website when I was in the first grade, and over the years I’ve watched it flourish into the booming business it is today - with a whole lot of dedication, passion, persistence and hard work, of course. Watching her ultimately sparked my interest in studying business, and inspired me to create a food blog of my own. I have been grateful for my opportunities over the past few years to work with a variety of unique businesses revolving around charity, entertainment, and media; however, nothing is as rewarding to me as helping a small business and watching them grow into their full potential, building strong personal connections along the way. As someone who has first-hand experiences with starting a business, it is a long, treacherous process that requires a great deal of determination and accountability. Therefore, if I, in any capacity, have the ability to ease any of this stress by providing helpful advice with a team of intelligent, business-oriented students - who I would love the chance to brainstorm with and learn from - I would be delighted at the opportunity to. </t>
  </si>
  <si>
    <t xml:space="preserve">I feel that my experience with digital marketing, social media promotion, and consulting can bring a lot of value to the Consult Your Community team. By combining what I have learned from my variety of work experiences with other members' knowledge in the organization, I believe many innovative ideas can be brought to life through collaboration for the shared goal of wanting to achieve success for a local business. At my current job with NC State RED-i, I regularly work with a variety of social media platforms to maintain engagement - using programs such as Canva and Creative Cloud Express for unique content creation. Over the summer, my marketing internship at the Steven Tanger Center for the Performing Arts trained me with basic Adobe Photoshop skills as well as developing my professional communication. With my internship at Million Meals Mission, I had the opportunity to collaborate with student executives from around the world for the shared purpose of bringing attention to our charity and food insecurity as a whole - developing my ability to work well in a team setting. These experiences, as well as the others that I have been lucky enough to be a part of, have set me up for success in Consult Your Community - and if given the opportunity, I would be so happy to join the team. </t>
  </si>
  <si>
    <t>https://drive.google.com/open?id=15UcojWmMdBs7pTx3j2qE0WjMhTyqLm7G</t>
  </si>
  <si>
    <t>Hashem</t>
  </si>
  <si>
    <t>Alsannaa</t>
  </si>
  <si>
    <t>haalsann@ncsu.edu</t>
  </si>
  <si>
    <t>206-724-6486</t>
  </si>
  <si>
    <t>Mechanical engineering</t>
  </si>
  <si>
    <t>I believe that CYC has the ability to bring about real change in the lives of those it serves. I believe in the organization's mission to empower small business owners and drive change in their communities. I think that small businesses are essential to the American economy and I want to help them succeed. As a member of CYC, I would be able to help small businesses in my community by providing them with consulting services. I would be able to help them with things like marketing, financial planning, and operations. By helping small businesses in my community, I would be helping to create jobs and grow the economy. By joining this organization, I would have the opportunity to learn new skills and gain experience in consulting. I would be able to learn from other members of the organization, as well as from the small business owners we work with. This experience would be valuable in my future career. Being a member of CYC, means being part of a community of people who are committed to making a difference in their communities. I would be able to meet other like-minded people and work together to help small businesses succeed. Additionally, I would be able to help small businesses in my community grow and thrive. I would be able to provide them with the resources and support they need to succeed. By helping small businesses grow, I would be helping to create jobs and improve the economy. I believe that small businesses have the power to change lives and communities. They are the backbone of the economy and they provide jobs for millions of people. I want to join CYC because I want to help small businesses succeed and make a difference in their communities.</t>
  </si>
  <si>
    <t xml:space="preserve">I value my ability to work hard and be a team player. I'm always ready to go the additional mile to finish the task and ensure the team's success. I value my ability to be flexible and adaptable. I am always willing to change my approach or my tactics to fit the needs of the situation. I am receptive to fresh perspectives and always up for trying anything new. I am also very patient and I am always willing to work with people to find the best solution. I value my ability to be a good listener. I want to understand the needs of the small business owner and make sure that we are meeting their needs. I value my ability to be a good communicator. I'm always willing to go above and beyond to complete the assignment and make sure the team succeeds. I want to be able to help the team find solutions to any problems that we may encounter. I am a quick learner and I am always willing to take on new challenges. </t>
  </si>
  <si>
    <t>https://drive.google.com/open?id=1TZqWS5oy-N_qEERqUU_Sx7GDUi5Nfds2</t>
  </si>
  <si>
    <t>Ian</t>
  </si>
  <si>
    <t>Brain</t>
  </si>
  <si>
    <t>imbrain@ncsu.edu</t>
  </si>
  <si>
    <t>919-247-7226</t>
  </si>
  <si>
    <t>Accounting</t>
  </si>
  <si>
    <t>Computer Programming, Business Analytics Honors Program</t>
  </si>
  <si>
    <t>Professor</t>
  </si>
  <si>
    <t>I'm interested in joining CYC for three main reasons. First, I want to see Raleigh and our local communities grow and succeed. CYC is a great opportunity to support local communities while also applying my academic business knowledge. I'm also interested in joining CYC as I plan on pursuing a career in consulting after obtaining my CPA. Again, CYC is a great opportunity to both help local businesses while gaining relevant, real world consulting experience. Finally, I want to join CYC to grow my network with other students who are interested in consulting. I know that getting into consulting can be very competitive and I believe that expanding my network beyond those interested in public accounting will be very beneficial to my future career.</t>
  </si>
  <si>
    <t>I believe my experience as an audit intern this past summer, competing in competitions such as the MetLife NAAIA and Deloitte FanTAXtic competition, and my other experience will bring substantial value to a CYC engagement. As an intern in public accounting, I had to be professional as I interacted with clients and partners. The soft skills I learned working will enable me to communicate effectively with CYC clients and leadership. Furthermore, the experience I gained in academic competitions will also be very valuable to a CYC engagement. I believe my skills of time management, planning, problem solving, and presenting will translate effortlessly to CYC and will help me be an effective member of different engagements. Finally, my other experience in analytics and as secretary of the Accounting Society will also prove valuable to CYC engagements. These activities show my willingness to learn new skills and work in teams. This experience will enable me to work effectively in a CYC engagement team as well as do research and formulate solutions for CYC clients.</t>
  </si>
  <si>
    <t>https://drive.google.com/open?id=1dBTfp7jBhM_-uAsAkhiWUAIxsM_VUrnA</t>
  </si>
  <si>
    <t>Jacob</t>
  </si>
  <si>
    <t>Friend</t>
  </si>
  <si>
    <t>jsfriend@ncsu.edu</t>
  </si>
  <si>
    <t>919-986-1003</t>
  </si>
  <si>
    <t>Current member (detail in "Other" option), Lulu Holtz</t>
  </si>
  <si>
    <t>Solving problems is my passion. The opportunity to work with like-minded peers to engineer impactful business solutions is a great privilege, and it's what I want to do after college. I thrive in collaborative environments where groups of diverse minds work together to explore problems that help a customer or the general population. As a freshman, I was fortunate enough to have a couple big team projects, but it only left me wanting to do more. I hope CYC can be my next step up toward a career of making an impact on real-world challenges. The research triangle park area has many great businesses and ideas constantly coming to light. I am eager to dive head-first into the Raleigh culture of hustle while working with fellow NC State students. Working as a community always brings out the best in people, and I would love the opportunity to learn from my peers to grow as a person and worker. From previous experience, I know that consulting environments can be stressful between hard deadlines and strict project requirements. However, watching weeks and months of work culminate into a final product and presentation is an experience that makes the process more than worth it. I find this community-driven work to be the most rewarding, especially when working with missions that align with my morals and values.</t>
  </si>
  <si>
    <t>I possess three skills that would guide my work as a member of CYC. I have been a part of many work and social organizations that have developed my interpersonal communication skills. I spent three years on my high school's student council as a minor committee member and worked my way up to an executive position where I led a committee. When I joined my committee, I wasn't afraid to ask questions and reach out for help. I volunteered for tasks that interested me and spoke up when I thought I could take charge. Most importantly, I learned how to listen, value others' ideas, and effectively communicate in small and large settings. I've built on these communication skills throughout college as a member of the club sailing team. However, throughout college, I focused on exploring my interests in business and technology. The second skill I find to be important is my technical skills. I can develop web applications and contribute when dealing with high-level technologies. However, my studies in computer science have also shaped how I approach every problem, technical or not. I have experience in asking design questions, imagining creative solutions, detailed planning, executing, and improving. The third trait that would guide my work at CYC is my ambition. The promise of solving real business problems is exciting enough. However, knowing the solutions benefit under-resourced women- and minority-owned small businesses and nonprofits will inspire all work I put into this club. I've lived in Raleigh all my life, and it's afforded me great experiences. I do not take the opportunity to give back to the community for granted. A position at CYC would be a tremendous privilege to start applying the problem-solving skillset I have developed throughout college. I appreciate your consideration in advance.</t>
  </si>
  <si>
    <t>https://drive.google.com/open?id=120J9Gl7qji_H9_Chic521Vj0eSFHSJck</t>
  </si>
  <si>
    <t>Jannah</t>
  </si>
  <si>
    <t>Shakil</t>
  </si>
  <si>
    <t>jsshakil@ncsu.edu</t>
  </si>
  <si>
    <t>336-380-2988</t>
  </si>
  <si>
    <t xml:space="preserve">Psychology </t>
  </si>
  <si>
    <t xml:space="preserve">Business Administration </t>
  </si>
  <si>
    <t>Email, LinkedIn, Student Involvement Fair</t>
  </si>
  <si>
    <t>CYC's mission to serve the local community through pro-bono consulting services is an intriguing idea. The combination of being able to provide real value and impact to real small businesses in my community while also gaining critical skills and experience that’s transferable to any career is an incredible opportunity. After attending interest sessions and the Small Business Fair, I was able to see the incredible people who make up the CYC team. I am intrigued to work with other young professionals in enhancing both my technical and soft skills, being able to strategize different opinions to come to one conclusion, as well as grow my network with like-minded individuals. As a Psychology major interested in the intersection of human behavior and business, I feel that I can bring a new perspective into an engagement by diving deep into the rationales of why business owners operate the way they do. By diving deep into the root causes and core motivations an individual might have, we can utilize that information to better understand our client and offer better, more relevant solutions. I have been looking for opportunities where I can apply this way of thinking and I believe that CYC is the best organization for me to flourish, all while providing real value to small businesses in my community.</t>
  </si>
  <si>
    <t>I believe that my varied experience will bring both relevant skills and a new perspective to CYC. As someone who has direct experience working with a non-profit health care clinic, I understand how to perform in a demanding environment while also exceeding expectations. Within a month, I went from being a front desk associate to becoming a nurse assistant. I went from checking patients in and out to being trusted enough to see patients on my own and was chosen to become certified in Epic Software, which allowed me to become a scribe for physicians as well. I also come from a family that owns a small business. As I grew older, I was given more responsibility related to our restaurant, starting out as a waitress and moving up into management, where I oversaw other employees and ensured guests were fully satisfied with their experience at the restaurant. I learned how to manage a team and how to delegate tasks that fit each individual’s strengths to ensure the group as a whole performed at its best. After researching CYC at NC State’s values, I feel confident that my experience is a perfect match for what the organization stands for. While working in both food service and healthcare (along with other roles as well), I’ve learned how to effectively communicate and collaborate within a team setting. While working with CYC, I understand the importance of being a trustworthy and dependable teammate and feel that I can bring real value to the organization. Thank you for taking the time to read my application, and I look forward to working as a business analyst for CYC.</t>
  </si>
  <si>
    <t>https://drive.google.com/open?id=1Lu_2hh6twAieALsyH2NnKNk3uX4Nw9iE</t>
  </si>
  <si>
    <t>Junchen</t>
  </si>
  <si>
    <t>Liu</t>
  </si>
  <si>
    <t>jliu59@ncsu.edu</t>
  </si>
  <si>
    <t>765-838-9538</t>
  </si>
  <si>
    <t>Chemical Engineering</t>
  </si>
  <si>
    <t>I am currently a graduate student in Chemical Engineering. Working on company funded project, I realized the importance of transforming technology to business is the key to success in a real industrial settings. Previously, I have take part in consulting project with a start-up CO2 capture companies to assess the risk of participating in the carbon insetting models. I conducted interviews and analyzed, quantified the categorical results and provided insights for the collaborating business partners. For one, I enjoyed the challenge of reaching out and talking to important stakeholders, this helped me understand what is of significance in the real world. In addition, the analytical skills I applied to outside the research setting gave me a good chance to think outside the box, and brought such experiences back to the research environment. I also enjoyed the teamwork with people from difference background. My teammates consisted of a supervisor of office of commercialization, a HR manager from cisco and another graduate student from biomedical engineering. Their difference perspective in reaching out to people and styles of conducting interviews helped improve my communcation skills. Living here for four years now, I also really want to give back to the local community. Here in RTP, the hub for startups and booming small businesses, I see this consulting opportunity as a chance to make RTP a better place before I leave.</t>
  </si>
  <si>
    <t>As a chemical engineer by train, I am confident with my analytical skill with numbers and technologies. In the laboratory, I have troubleshooted every instrument in the lab and design a few reactor systems for chemical reactions. I also acknowledge the versatile nature of the business consulting, and a transformative analystical skills for the real world settings are important. Therefore, I took part in the consulting project with the local strat-up company to look at the innovative carbon insetting models. This project helped me understand the gaps between lab and real world, and how I could use the analytical mindset in the lab and apply it to the real world. I also value leadership in a consulting projects. As a safety officer in lab, I learnt how to effectively communicate with people with different background, and how to efficiently manage the accident risk by constant training and executing new operating structure. The reduced risk and improved overall cleanliness of the lab could not be realized with an effective leadership. I believe that the leadership for consulting project and lab safety are one and the same: effective communication within the group, delegation of work around the members (including myself) and fostering a collaborating environments are the key leadship factor for success</t>
  </si>
  <si>
    <t>https://drive.google.com/open?id=1sbOnCe0lFaYl2_T3ifUjKm40u6n5IG1_</t>
  </si>
  <si>
    <t>Kimberly</t>
  </si>
  <si>
    <t>Vazquez-Marin</t>
  </si>
  <si>
    <t>kvazque@ncsu.edu</t>
  </si>
  <si>
    <t>252-214-4113</t>
  </si>
  <si>
    <t>Business Administration with a Finance Concentration</t>
  </si>
  <si>
    <t>Word of mouth, Instagram, Student Involvement Fair</t>
  </si>
  <si>
    <t>Over the course of COVID-19, numerous small businesses were forced to shut operations temporarily or entirely down due to people's economic immobility and financial fragility. Even if they survived the pandemic, trying to keep their business afloat and thriving continues to cause overwhelming burnout for owners. Recently, we have been facing inflation and how it affects pricing on food, products, transportation, etc. Additionally, supply chain issues also contributes to the overall performance of a business. Hearing people's stories spark an interest in finding ways to contribute ideas and develop strategic plans to make business more efficient and effective. I value making relationships and instilling trust between a potential client and me. CYC offers a starting foundation where I can learn from fellow peers, engage with small businesses, and create real solutions. I would like to be a part of a community that not only provides consulting but provides fundraising and volunteering opportunities, career development, and social events. I'm eager to gain experience and utilize those skills to continue learning about consulting and hopefully become one after I graduate.</t>
  </si>
  <si>
    <t xml:space="preserve">I am in the International Business Dual Degree Program because I value experiencing different languages, customs, community engagement, etc. Having an open mind is what I continue to foster and grow. I can bring different perspectives in contributing alternative solutions and listing considerable outcomes of what underlying impacts they may cause. Along with an open mind, I am driven to perform at the best of my ability to deliver innovative and practical solutions to improve how business works and give clients confidence and trust. I am eager to learn, accountable, critical thinker, compassionate, and communicative to know more about consulting and bring those values and share them with others.  </t>
  </si>
  <si>
    <t>https://drive.google.com/open?id=1FrM9Ds8JDshNN4rxV9nuDG8Yk4EgWVvL</t>
  </si>
  <si>
    <t>Hispanic or Latino: A person of Cuban, Mexican, Puerto Rican, South or Central American, or other Spanish culture or origin regardless of race.</t>
  </si>
  <si>
    <t>Krishi</t>
  </si>
  <si>
    <t>Desai</t>
  </si>
  <si>
    <t>kmdesai@ncsu.edu</t>
  </si>
  <si>
    <t>980-474-8866</t>
  </si>
  <si>
    <t xml:space="preserve">Business IT </t>
  </si>
  <si>
    <t xml:space="preserve">Computer Programming </t>
  </si>
  <si>
    <t>Word of mouth, LinkedIn, Get Involved (list of student organizations), Poole Party</t>
  </si>
  <si>
    <t>Joining Consult your Community will provide the opportunity for me to experience some of the financial services aspects of consulting. My parents are local business owners in the Charlotte area and I have spent many years working with them observing various business functions such as customer service, accounting, scheduling, and marketing. I believe this experience will allow me to relate directly with our clients and better understand some of the business challenges they may face. For many small business owners, it is their primary source of income. I have seen first hand how some business problems can be stressful and take away time from being with loved ones. If my work with a CYC team can make their business processes more efficient, it can take away some of that stress and give them more time. Consult Your Community is the perfect way to combine my passion for service and career interests.</t>
  </si>
  <si>
    <t>The value I bring to this organization is my passion for service and previous experience managing the family business. Growing up, I would always be at my parents’ business, observing my surroundings or doing the little tasks assigned to me. At the age of 14, I started working at my parents at the store when short on help. I understood how to operate a Point-of -Sale (POS) system early on and continued to explore various aspects of running a business. My curiosity about the assets, liabilities, and expenses piqued my interest in finance. In the summer of 2019, I went to India as a volunteer teacher with the Uplift Humanity Organization for three weeks. There, we taught underprivileged children about life skills and how to treat one another. After that, a group of business students, including myself, would go speak with local communities that were struggling financially about microfinancing and loans available through local banks. We also spread awareness about saving money, investing smartly, and making sound financial decisions. This experience really brought together my passion for service and business all in one. Between customer service, employee scheduling and speaking a different language in rural India, I recognized and learned from various communication challenges. Similarly, there may be communication challenges during a CYC project. It may not be speaking another language, but articulating your thoughts/suggestions or introducing a new software with associated jargon to the client poses its own hurdles. When running my parents business, I have trained employees, coordinated with suppliers and distributors, and established an inventory monitoring system. All of these come down to diligence and efficiency, which are crucial and can translate directly to maintaining a CYC project timeline. I believe my experiences will help me find creative solutions to help my team fulfill the clients goals.</t>
  </si>
  <si>
    <t>https://drive.google.com/open?id=1h99eKvfvxLh_VLUvKjPQ0RfxZCDMECbS</t>
  </si>
  <si>
    <t>Lily</t>
  </si>
  <si>
    <t>McGrath</t>
  </si>
  <si>
    <t>lcmcgrat@ncsu.edu</t>
  </si>
  <si>
    <t>704-214-2312</t>
  </si>
  <si>
    <t>Fashion and Textile Management: Brand Management and Marketing</t>
  </si>
  <si>
    <t>French and Economics</t>
  </si>
  <si>
    <t>Wilson College of Textiles</t>
  </si>
  <si>
    <t xml:space="preserve">As a junior at NC State, I first heard about Consult Your Community during my sophomore year and immediately knew that I wanted to be involved. CYC’s goal to bring ideas and strategy to local businesses is one that I deeply resonate with. Throughout my college career, I have become very involved in the Raleigh and NC State community through advocacy and philanthropy. As a member of NC State’s Student Government, I have strived to better our students and the university as a whole. My role as Finance Committee Chair and on the Appropriations Council has allowed me to personally connect with student organizations and make a tangible difference in their club through funding. As I continue in my education at NC State, I want to further my involvement and challenge myself with new experiences. </t>
  </si>
  <si>
    <t xml:space="preserve">My experience in advocacy and local business has provided me with a strong skill set and a desire to give back to others. I have an outgoing personality, strong speaking skills, and a dedication to learning. Consult Your Community sits at the intersection of many of my interests, skills, and values. I am majoring in Fashion and Textile Management with a minor in Economics so I have academic experience and knowledge that would be useful to the organization. During the summer between my first and second year of college, I interned with the North Carolina Business Council where I helped plan sustainable business training models for women and minority owned businesses in North Carolina. These small businesses were interested in becoming B-Corp Certified. It was so interesting to help these North Carolina based businesses and learn about what it takes to be a sustainable organization. In addition to my internship and student government experience, I am a part of a Panhellenic sorority where I serve as our Director of Leadership. Sorority involvement has allowed me to give back and experience the Raleigh community through service and help shape my chapter. These seemingly different endeavors have complimented one another and equipped me with a range of skills that be an asset to Consult Your Community. </t>
  </si>
  <si>
    <t>https://drive.google.com/open?id=1OBddCZJGhSFv5v1d75g3D3Lo8CDVTdAn</t>
  </si>
  <si>
    <t>Lindsey</t>
  </si>
  <si>
    <t>Sikorski</t>
  </si>
  <si>
    <t>lasikors@ncsu.edu</t>
  </si>
  <si>
    <t>309-373-2746</t>
  </si>
  <si>
    <t>Civil Engineering</t>
  </si>
  <si>
    <t>Email, Get Involved (list of student organizations), CYC New Member Information Session</t>
  </si>
  <si>
    <t>I am co-owner of a small business with my mother and am interested in growing my business acumen through the CYC experience. I have also experienced some of the frustrations and barriers to growth that small business owners face. I believe this background lends me a greater understanding of certain issues clients may bring to CYC. As a relatively new resident of North Carolina, I am also interested in becoming more involved in my community and building meaningful relationships. The small-business community in my hometown, where my mother operates our business, is an exceedingly welcoming and tight-knit community that is always ready to help one another. Becoming part of this type of community in North Carolina through CYC seems like an opportunity I would not want to miss. In addition to my connection and interest in the small business world, I am curious to gain a greater understanding of the inner workings and strategies of a non-profit. These are the main reasons I became interested in joining CYC.</t>
  </si>
  <si>
    <t>I am a non-traditional student with a diverse background in graphic design, communications, event production, photography, and landscape architecture. I am also currently a civil engineering student working as a structural modifications drafter. The common thread through my professional life has always been problem-solving and attention to detail. I thrive in challenging environments that require innovative thinking, whether it is putting together a site plan, proofing a research paper, troubleshooting equipment on event day, or planning a photoshoot. Specifically, a client may find my marketing, copyediting, or design skills to be useful. I also believe my personal experience as a small business co-owner may help provide key insights that may help me interact with the client and better understand their needs and perspective.</t>
  </si>
  <si>
    <t>https://drive.google.com/open?id=1-352vp6_WqKi3coUs2CsqeDZPQzScOOy</t>
  </si>
  <si>
    <t>Makayla</t>
  </si>
  <si>
    <t>Destafino</t>
  </si>
  <si>
    <t>msdestaf@ncsu.edu</t>
  </si>
  <si>
    <t>336-583-9029</t>
  </si>
  <si>
    <t>Plant Biology, considering BA Biology + Social Work double major</t>
  </si>
  <si>
    <t>Unsure yet</t>
  </si>
  <si>
    <t>College of Agriculture and Life Sciences, College of Humanities and Social Sciences, College of Sciences</t>
  </si>
  <si>
    <t>Get Involved (list of student organizations), Student Involvement Fair</t>
  </si>
  <si>
    <t xml:space="preserve">I hold a very strong belief that as a student at NC State and a new member of the Raleigh community, I have a civic duty to get involved in my community and better understand the place I will be calling home for the next four years. I have wanted to find ways to get to know more about Raleigh and the many businesses and individuals that play an important role in the development of the culture here; and I believe that being a part of Consult Your Community would provide me with a great opportunity to do so. By working with CYC, I hope that I will be able to get to know the faces behind this business first-hand, understanding their personal and professional goals, their mission with their business and the mark they would like to leave on the world, and the obstacles that they currently face in reaching these goals. In doing so, I would like to be able to work together to help remove these obstacles, allowing them to grow and engage with their community in new ways. I recognize that I do not have a business background, so I would also like to gain a better understanding of the business community and how to operate a business, especially as someone who is interested in potentially starting their own someday. Alongside the members of CYC, I hope to find a community of individuals who are just as passionate as I am about helping others and making a difference in their community. </t>
  </si>
  <si>
    <t>In a CYC engagement, I hope to be able to bring a number of things to the table, but over everything else, I hope to show our partners compassion. I understand that being a small business owner is no easy feat, and the individuals who help run these businesses are often going above and beyond to reach their goals and make things work, whether in the forefront or in the background. I hope to be able to match their compassion, working to understand the issues they face in-depth, researching potential solutions to these problems, and being sure to include them in every step of the way. Even after the solution to their problem has been reached, I hope to be able to check in with the business owners and see how our solution worked out over time, and re-evaluate and discover a new solution if things do not quite go as planned. By doing so, I hope that we will be able to build a strong connection between CYC and these businesses, allowing them to have new avenues to network, a supportive community to fall back on in times of need, and a resource for potential problems in the future. I hope to extend this compassion to the CYC community as well, helping others with problems as needed, being able to ask and answer questions as they arise, and maintaining a tight-knit community to support each other in our journeys.</t>
  </si>
  <si>
    <t>https://drive.google.com/open?id=1HaVI8ARKrWdOM5o-LmMKLMl9WD__eA-l</t>
  </si>
  <si>
    <t>Manisha</t>
  </si>
  <si>
    <t>Barige</t>
  </si>
  <si>
    <t>mbarige@ncsu.edu</t>
  </si>
  <si>
    <t>984-242-8363</t>
  </si>
  <si>
    <t>Business Administration with a concentration in IT</t>
  </si>
  <si>
    <t>None at the moment, but, as I am currently a first year, I may add one in later years</t>
  </si>
  <si>
    <t>Email, Get Involved (list of student organizations), Student Involvement Fair, Small Business Fair</t>
  </si>
  <si>
    <t>During my internship with District C, a small team and I presented a platform we developed to help solve problems that had arisen for a small business in Raleigh. My team and I worked to solve a newfound staff disengagement problem for Growga, a business teaching mindfulness to kids through yoga. I was determined to find the CEO a solution; the future of her company was in our team’s hands, and we could not disappoint her. Through interviews and research, we realized that the root of the problem was the staff not seeing the progress being made, and we proposed a solution and implementation plan that would solve this. When she exclaimed her delight with our solution, and how she truly believed it would solve the problems her staff was facing, I was elated that our hard work would benefit her company for the better. Because of this internship, I now fully understand how valuable the opportunity to solve real problems for real businesses is, and how it is an amazing way of getting a hands-on grasp of how I will be solving problems when working to manage businesses in the future. I want to join CYC because being able to come up with solutions, develop platforms, and present my ideas to help under-resourced woman and minority-owned small businesses in our community will give me the opportunity to fully make use of and develop my skill and passion in business while helping those in need be successful; I can’t think of anything more valuable than supporting those in need in our community and furthering representation in the workforce. Growing up, I saw little representation in upper levels of management of people who looked like me, and I would love to be able to help change that for the next generation.</t>
  </si>
  <si>
    <t>As a part of this unique organization, I will bring a passion for solving business problems and have the skillset and knowledge necessary to go above and beyond as a consultant. My previous experience from leading, business classes, and internships made me understand the interworking and fundamentals of how businesses work and what they need to be successful, and I am certain that with my critical thinking skills, I will be able to help any business that requires our services. I believe that my strong foundation in communication will help me be able to express the full intent of my ideas to the other members and to the businesses I work with, and this would give the organization a leader that can effectively carry out my ideas by implementing them onto different platforms or prototypes and present and explain these consultation ideas to the business leaders we work with. In my experience as the Senior Representative of the Green Hope Business Alliance, I created ideas and implementation procedures to develop the Career Development Center and get the word out about and make the process easier for students to obtain internship, job shadowing, and apprenticeship opportunities with a multitude of businesses throughout the area. During this time, I learned how to pitch my ideas to various business leaders throughout the community and to create solutions for complex problems within an organization. During my aforementioned internship with District C, I learned strategies and mindsets that allow for the best way to find solutions for a company and to work in a consultancy team. As a member of CYC, I would implement these strategies into my own process and when working with clients and suggest new ways to go about things while continuing to improve and adapt my own consulting abilities.</t>
  </si>
  <si>
    <t>https://drive.google.com/open?id=1idXehmWIS1agp1wkfvtB_0opPn5Gk6ex</t>
  </si>
  <si>
    <t>Thank you for the opportunity to apply! I would be honored to be a part of your team and to work with businesses in need.</t>
  </si>
  <si>
    <t xml:space="preserve">Maria </t>
  </si>
  <si>
    <t>Tawhid</t>
  </si>
  <si>
    <t>mmtawhid@ncsu.edu</t>
  </si>
  <si>
    <t>336-410-2358</t>
  </si>
  <si>
    <t>Business IT</t>
  </si>
  <si>
    <t>International Studies</t>
  </si>
  <si>
    <t xml:space="preserve">I have worked as a waitress since my freshman year of college. I picked up this job just to make a little extra money but what I have gained from working in customer service has been invaluable. Since waitressing, I have switched my major from mechanical engineering to business IT. This switch was monumental for me because I could fully embrace my passion for both technology and customer service. Furthermore, I sought to explore my career passions by gaining real-world experience which is why I intern at NCSU's Office of Information Technology in the Network Operations Center where I have gained network management skills. I have also interned at a private corporation where I explored being a solutions architect. Consulting is something I hope to pursue in my career because I enjoy conversing with clients with the intention of benefiting them and whoever I am representing. I believe CYC has a great mission that aligns with my personal values while also being an ideal introduction to consulting as a career path. </t>
  </si>
  <si>
    <t xml:space="preserve">I am a half Japanese and half Bangladeshi girl that has grown up in North Carolina. I understand the struggles that women and minorities face because of the systematic injustice that is woven deep in this country's foundation. However, I also believe that I am accountable to drive that change which is why I am always eager to do my part. Throughout college I have participated in various volunteer activities and through APO, a national service fraternity. CYC is another outlet to drive change in our community because it focuses on support women and minority owned businesses. By offering free consulting to these businesses, we are not only learning for ourselves, but bettering the community which is a driving factor for me to join CYC. I hope to bring my unique perspective and skills to be an active member of this club while supporting these women and minority run businesses. </t>
  </si>
  <si>
    <t>https://drive.google.com/open?id=11I_tYJ18jujtLxnCGL4e9RTsV6RJSAoG</t>
  </si>
  <si>
    <t>Melissa</t>
  </si>
  <si>
    <t>Sleater</t>
  </si>
  <si>
    <t>mmsleate@ncsu.edu</t>
  </si>
  <si>
    <t>828-767-9736</t>
  </si>
  <si>
    <t>Business Administration Marketing Concentration</t>
  </si>
  <si>
    <t>French</t>
  </si>
  <si>
    <t>Word of mouth, Get Involved (list of student organizations), Student Involvement Fair, Poole Party</t>
  </si>
  <si>
    <t>I would like to join Consult Your Community to grow as a professional. I believe that working with the great community of people in Consult Your Community would allow me to grow my business-related skills while also helping others grow their own. Joining a group of students my own age who are all working to better the community would allow me to further develop my team working and problem solving skills. I would also like to join Consult Your Community because I am passionate about helping small businesses. Over the summer, I interned at a small startup business called Finch in Asheville. For the first month, the only people working were the owner, the chef, and myself. I quickly learned how much time and energy small business owners, and their employees, have to dedicate to build and maintain a successful business–and how meaningful this work is. I brought my ability to adapt and maintain a positive attitude to each of my daily tasks, and I believe that this helped build morale in our small team of people. I also developed meaningful connections with customers as many people became regulars over the duration of the summer. These connections, and every interaction with customers, allowed me to help and participate in the Asheville community in a way that was deeply gratifying for me. I would appreciate any opportunity to help the Raleigh community through working with small businesses and their owners. I wholeheartedly believe that small businesses, and their owners, are the backbone of every community. I have seen first hand how difficult owning a small business is, and I would put my all into helping any small business.</t>
  </si>
  <si>
    <t>From my internship at the startup small business Finch, I will bring the experience that I gained learning the nuances of running a small business. I learned how to proactively communicate with my boss and colleague, while also learning how to listen and learn from a team of two experienced adults. My participation in our team at Finch taught me the importance of collaborating in a productive and respectful way, and I will bring those tools to a Consult Your Community engagement. Collaborating with the owner and chef at Finch also showed me the importance of knowing that you are not alone in your work. At a Consult Your Community engagement, I would make sure that every person that I am working with or helping knows that I have their back. Over the summer, I also learned how to help and communicate with customers and cater to their unique needs while also working in a fast paced environment. I did this while always maintaining a kind, positive, and respectful attitude, and I believe that my attitude made each of the customers feel safe and respected. I will bring my positive attitude to a Consult Your Community engagement, and I will make sure that every person I am with knows that I respect them and their unique needs. In my everyday life, in every interaction I have, I prioritize kindness. I do my best to understand where people are coming from, even if there is a difference in opinion or perspective. My ability to empathize and understand will help everyone I work with feel attended to and cared for. Overall, I believe that I will be a great addition to a Consult Your Community engagement through my small business experience and with my hard working, positive, and kind attitude.</t>
  </si>
  <si>
    <t>https://drive.google.com/open?id=1H03jhBIQNagtxdCA68ii2uDgywb0Mia9</t>
  </si>
  <si>
    <t>Meredith</t>
  </si>
  <si>
    <t>Gaskill</t>
  </si>
  <si>
    <t>mggaskil@ncsu.edu</t>
  </si>
  <si>
    <t>704-797-1250</t>
  </si>
  <si>
    <t>Fashion and Textile Management</t>
  </si>
  <si>
    <t>Poole College of Management, Wilson College of Textiles</t>
  </si>
  <si>
    <t>Word of mouth, LinkedIn, Get Involved (list of student organizations)</t>
  </si>
  <si>
    <t xml:space="preserve">I want to join Consult Your Community at NC State because I believe it would be a wonderful way to get connected to the Raleigh community and learn more about consulting practices from student leaders at NC State. I love that CYC is focused on serving under-resourced women and minority-owned businesses in the NC State area because this is an area that I am very passionate about. I have heard so many wonderful things about CYC from friends who are members of the club and I think it would be a great place for me to serve and learn. Also, I want to be surrounded by people who are excited about problem solving and serving the underserved, which is something that sets CYC apart from other student organizations at NCSU. Another reason I want to join Consult Your Community is because I am interested in careers in consulting and I want to have meaningful experiences in consulting to see if I could pursue this after graduation. I’m studying Fashion and Textile Management and Business Administration but I also want to get involved in other business areas so that I can be a well-rounded student entering the job market after graduation. In conclusion, I think CYC is a great environment to learn more about consulting, gain experiences in a field I’m very interested in, and invest time and service into the under-represented businesses in the Raleigh area. </t>
  </si>
  <si>
    <t xml:space="preserve">I see myself bringing a lot of value to a CYC engagement because of the diversity of perspectives I bring as a student in the Wilson College of Textiles in my specific major. I feel like since there are probably not a lot of students in my major in Consult Your Community, I could offer marketing and branding knowledge that will be valuable to the team and business I’m assigned. I also have experience assessing a local organization’s needs because of my involvement in a Civic Engagement Initiative with the Park Scholarships program. Throughout the Fall 2021 and Spring 2022 semesters, I was involved with assessing the needs of Redress Raleigh, a local nonprofit that serves to educate communities on sustainability in the fashion industry. After assessing Redress Raleigh and deciding how my fellow Park Scholar and I could help solve their problem, we created a digital game simulator following a textile through its entire lifecycle to continue their education efforts in our community. Throughout this service project, I learned more about how nonprofits operate and found a new passion for serving nonprofit organizations. Also, during high school I started a club that served women-owned and women-supported organizations such as the Pregnancy Support Center and Battered Women's Shelter in my hometown, and this experience really grew my love and passion for supporting the under-resourced. Overall, I think my passions and experiences would be valuable to Consult Your Community and am excited for the opportunity to connect with other students from NC State and Raleigh community members in order to make a difference. </t>
  </si>
  <si>
    <t>https://drive.google.com/open?id=1KCoIrXsA8Zfo13mz9ILjcW34fXQKTcb4</t>
  </si>
  <si>
    <t xml:space="preserve">Thank you so much for taking the time to review and consider my application! I look forward to the opportunity of being a member. </t>
  </si>
  <si>
    <t>Niketan</t>
  </si>
  <si>
    <t xml:space="preserve">Katial </t>
  </si>
  <si>
    <t>Nick</t>
  </si>
  <si>
    <t>nkatial@ncsu.edu</t>
  </si>
  <si>
    <t>704-804-3970</t>
  </si>
  <si>
    <t xml:space="preserve">Business Administration Finance </t>
  </si>
  <si>
    <t xml:space="preserve">None </t>
  </si>
  <si>
    <t>Word of mouth, Email</t>
  </si>
  <si>
    <t xml:space="preserve">CYC is a renowned organization that is responsible for working with multiple companies and helping to provide them with solutions to all their issues. NC State's CYC organization and some of the companies that they’ve worked with, I’ve read a lot about the help that they’ve done and would love to be a part of it. After speaking with multiple members and discussing their experience and what they’ve gained, this is definitely an organization that I would love to be a part of. Some of the skills with being a part of this organization I believe would benefit me extremely in a corporate setting, along with advancing some of my innovative and creative knowledge. </t>
  </si>
  <si>
    <t xml:space="preserve">CYC is an organization that helps to provide solutions and consult to multiple companies with any issues they are facing. At the young age of 16, I created my own event vendor contracting service by the name of NK Dhol, with this company I helped to provide consulting services to over 500 different customers. Along with that and some of my other work experience especially with working at Kismet Properties LLC, being a part of a real estate group with property development led me to meet with all kinds of people. I was given the opportunity to consult and develop multiple projects for a multitude of clients and a multi million dollar company. Throughout my multiple levels of experience, I believe that I can bring a different level of thinking to this group, along with a uniqueness of ideas. </t>
  </si>
  <si>
    <t>https://drive.google.com/open?id=17hSmgEn9WKzCBodkxmEv9maa15sjtZ79</t>
  </si>
  <si>
    <t>Parth</t>
  </si>
  <si>
    <t>Aloni</t>
  </si>
  <si>
    <t>pmaloni@ncsu.edu</t>
  </si>
  <si>
    <t>919-995-4195</t>
  </si>
  <si>
    <t xml:space="preserve">Engineering management </t>
  </si>
  <si>
    <t>Supply Chain Engineering &amp; Management</t>
  </si>
  <si>
    <t>Word of mouth, Poole Party</t>
  </si>
  <si>
    <t>The thing that intrigued me the most when I interacted with CYC at the Poole party was how all the activities were working toward uplifting local communities and promoting small businesses. Both of these pursuits resonated with me as I’m a big proponent of community engagement, and my mother being a small business owner, I’ve seen the challenges small businesses face when trying to keep up with the competition in a heavily resource-constrained environment. A general direction of goal orientation and a business roadmap can make a lot of difference to such small businesses, as usually the all-hands-on-deck way of operations seen in such small businesses can make things awry. Pro-bono consulting can be a lifeboat for such businesses. Through CYC, I can make tangible impacts on such small businesses. Also, In the future, I wish to work in a similar space of supply chain consulting as shared by CYC, which will allow me to bring my classroom learning to a dynamic, practical work environment, and enhance my understanding of these concepts.</t>
  </si>
  <si>
    <t>Having previously worked in the consulting industry as a mechanical engineering consultant serving companies ranging from global industry leaders to small-scale businesses, I have some experience in the ropes of the trade. The client interaction I’ve had has given me valuable insights into the requirements and expectations of what a client demands from a consultant which I believe are effective transferable skills that I can bring to the table. My undergraduate degree in Mechanical Engineering combined with my graduate study in the field of supply chain management will enable me to work on projects that cover a wide variety of backgrounds, and make me a versatile contributor to the club. Also, I’ve taken ‘Project Management’ and ‘Operations Research’ courses this semester, which have equipped me with concepts such as organizational structures, project planning and management, revenue optimization, and cost reduction analysis, all of which align well with the services offered by CYC. Through this, I can implement theoretical concepts into practical environments for the benefit of the client. In conclusion, I believe that the common values and mission I share with CYC and my versatile skill set will make me a salient addition to the team and prove to be a mutually beneficial relationship for both, me and CYC.</t>
  </si>
  <si>
    <t>https://drive.google.com/open?id=1S532OoVMLo8MyWAUeEHrJ9BO7VvBzFp-</t>
  </si>
  <si>
    <t>Peter</t>
  </si>
  <si>
    <t>Ising</t>
  </si>
  <si>
    <t>pmising@ncsu.edu</t>
  </si>
  <si>
    <t>919-537-5334</t>
  </si>
  <si>
    <t>Engineering First Year/Computer Science intent</t>
  </si>
  <si>
    <t>I want to join CYC to ultimately further my potential in the workforce that I could not achieve in regular classes. In order to do this, I would like to use CYC to develop essential workforce skills, such as: developing effective client relationships, efficient team communication and collaboration, and specific technical skills learned through experience. With these, I know that I can show potential employers that I am beneficial to have as an employee. This will come with both the skills I will have already learned through CYC, and the proof that I can adapt and develop skills to improve my working ability. Next, I can increase my potential as an employee by developing a solid and beneficial network with both companies, current employees, and other members of the CYC Club. Effective networking allows me access to better opportunities, and for those granting me these opportunities to know the full extent of my potential and work ethic.</t>
  </si>
  <si>
    <t>Firstly, even as a freshman with little University education in my intended field of study, I have developed essential technical skills on my own accord. Through online certification programs, I have learned the essential foundation for various technological skills that I believe could be beneficial to CYC, as you can see on my resume. In addition, my ability and drive to learn new skills and information, as you can see by my certifications, is an asset to CYC. I am willing and able to dedicate myself to learning any necessary skills to complete a task, and effectively problem solve with topics outside of my current understanding. I know that with my work ethic and drive to improve my potential as an employee I would be beneficial to CYC.</t>
  </si>
  <si>
    <t>https://drive.google.com/open?id=1TLI79aIsJJqVo2ETjDgjMq5xu3ekelxj</t>
  </si>
  <si>
    <t>R Shashank V</t>
  </si>
  <si>
    <t>Raman</t>
  </si>
  <si>
    <t>Shashank Raman</t>
  </si>
  <si>
    <t>rvraman@ncsu.edu</t>
  </si>
  <si>
    <t>984-888-3384</t>
  </si>
  <si>
    <t>Integrated Manufacturing Systems Engineering</t>
  </si>
  <si>
    <t>I’m attracted to Consult Your Community at NC State because of the availability of a variety of business problems to solve, the collaborative nature of culture driven by the core value of giving back to the community. I’ve invested myself into this value in the past and I’d like to share 2 of them here. • Innovative Solution (2016): – Plastic and poisonous industrial effluents (liquid/gaseous) which constitute 79% (353 million tonnes) of the world’s total waste production are responsible for killing 900,000 lives (2019 statistics) and negatively impacting the environment. My research thesis, ‘Preparation of Activated Carbon from Waste Food Packaging Plastics’ is a ground-breaking work which targets solving these problems by converting waste plastic into Activated Carbon (AC), highly effective in filtering out contaminants from water/air. The scaled-up pollution-free preparation process is estimated to reduce the plastic volumes by 90% during conversion to AC. A mere 34 grams of AC can filter up to a gallon of contaminated water/air. I’ve made my research work open to public as a humanitarian service. It has been cited 7 times since 2016. • Social impact (2016-Present): – I believe that education is empowerment, but financial challenges snatch away this basic human right. I’ve invested myself to impact as many lives as possible by becoming a financial bridge to education. Since my first salary, I’ve supported the entire education expenses of a financially challenged child. As a result, today, I’m proud to write that the child has completed high school with an 8.7/10 GPA and has started his college journey as a civil engineering major. As my future endeavor, I aspire to open a chain of schools enabling free quality education to the financially challenged. Joining CYC would allow me to continue my endeavor of community service by solving real business problems. Thank you for reading.</t>
  </si>
  <si>
    <t>I switched 4 industries, chemical engineering, manufacturing, engineering consulting, and currently in the analytics role, due to my desire to solve a variety of problems. With each switch, I gained many valuable experiences, and my scale of impact has expanded. I strongly feel that I can be a great resource for CYC with my skills and capabilities to work on operations and technology related problems faced by a client to find solutions for either organizational profitability or waste reduction. I’m also proficient in analytics which could be of immense importance for a client in the e-commerce or digital space. Thanks for reading!</t>
  </si>
  <si>
    <t>https://drive.google.com/open?id=1FPYzxa0_pbj8b_gzcV0Ezu0122frjswn</t>
  </si>
  <si>
    <t xml:space="preserve">Ruikang </t>
  </si>
  <si>
    <t>Zhang</t>
  </si>
  <si>
    <t>rzhang36@ncsu.edu</t>
  </si>
  <si>
    <t>540-986-6372</t>
  </si>
  <si>
    <t>Financial Mathematics</t>
  </si>
  <si>
    <t>no minor</t>
  </si>
  <si>
    <t>Graduate School</t>
  </si>
  <si>
    <t>search online for consulting club at NCSU</t>
  </si>
  <si>
    <t>Before I join in NCSU, I am looking for a local consulting association which can help me to increase my consulting experiences. After that, I found CYC is a student base consulting club and I thought that should be a good chance to increase my consulting skills if I join in this club and work with undergraduate or master students.</t>
  </si>
  <si>
    <t>My Bachelor's  degree from Virginia Tech is Investment and Financial Analytic, and right now, this is my first semester in Master of Financial Mathematics. So, for the academic area, I think I have strong financial background, then I can help my group to develop the financial model for analytic and also I can build accounting model for audit the company's financial status. After that, I have a VC internship experience, then I can help the company to build more reasonable long term strategy plan for successful.  And I am an international student from China, I can support more international strategy (especially for East Asia) or Increase the diversity of strategic decisions.</t>
  </si>
  <si>
    <t>https://drive.google.com/open?id=1NqWqsT3qVtqgGLblu8t5GFnJVdkVc6Rr</t>
  </si>
  <si>
    <t>I want to talk about my personality maybe it can help my application. I am a outgoing person , I like to make friends and talk with different people. I like to work with groups because I can learn from each group members. I am looking for a consulting internship for 2023 summer. So I think this opportunity is the best way to help me deal with different kinds of case and help me to build a consultant mental in the future.</t>
  </si>
  <si>
    <t>Rylee</t>
  </si>
  <si>
    <t>Sepesi</t>
  </si>
  <si>
    <t>rnsepesi@ncsu.edu</t>
  </si>
  <si>
    <t>704-794-5586</t>
  </si>
  <si>
    <t>Chemical Engineering/Paper Science Engineering</t>
  </si>
  <si>
    <t>College of Engineering, College of Natural Resources</t>
  </si>
  <si>
    <t>Alumni</t>
  </si>
  <si>
    <t>In high school, I was President of "Athletes Who Share Unselfish Moments". As a nonprofit, we hosted a multitude of events to raise money for those in need in our community. From helping a student who was homeless to raising money for local breast cancer charities AWSUM Club required initiative and leadership skills to coordinate and reach our goals for our community's well-being. The most impactful event for me personally we hosted was a Celebration of Life for one of my peers and teammates whose father had stage 4 cancer. Our goal was to show her family that the entire community which included over 300 attendees from my high school and several local businesses that they were not alone. It was a simple event in which we sold t-shirts to help raise money for the families medical bills but the emotional support given was our biggest success. While some of us were complete strangers to the family, our actions and outreach created a new sense of hope for the family that my teammate said her house hadn’t experienced in a while. While a simple event, I know the impact of having your community support your endeavors and hardships. Since high school, I have yet to find an organization I personally resonate with that is making a serious impact on the local community. I know CYC has a similar mission that I am ready to embrace and work hard to achieve the feeling of contentment knowing I used my skills and time to benefit and propel local Raleigh businesses.</t>
  </si>
  <si>
    <t>As previously mentioned, AWSUM Club is a similar organization to CYC in terms of coordinating with your local community to prosper and uplift those within. While CYC takes a more business development approach I know my extracurriculars up to this point have prepared me to best serve CYC. I am on the Prenight Committee for TAPPI at NCSU. My role is to be a direct contact to the company hosting a prenight. Therefore, I typically am communicating with a minimum of three companies a week to make sure they have the resources in order to successfully host their event as well as coordinate attendance and catering. This role has sharpened my ability to effectively communicate with company representatives to accomplish their goals and produce a positive experience for those in attendance. I am also President of the CNR Council. In the council, we work with 13 student organizations to best understand how the funding we can provide can be used to accomplish their goals. During the appropriations process, each club breaks down how funding will be used. As a council, we collaborate with the clubs to polish these ideas using an outsider's point of view to make sure our funding is maximized to the club's benefit. Through my extracurriculars, I have honed my skills to be able to represent CYC and provide positive, quality results for local businesses.</t>
  </si>
  <si>
    <t>https://drive.google.com/open?id=1C8n8D-bslh4mxGauEzvLm96v0VtoZ4SQ</t>
  </si>
  <si>
    <t>Sean</t>
  </si>
  <si>
    <t>Hankins</t>
  </si>
  <si>
    <t>sehanki2@ncsu.edu</t>
  </si>
  <si>
    <t>919-818-4142</t>
  </si>
  <si>
    <t>Electrical Engineering</t>
  </si>
  <si>
    <t>Get Involved (list of student organizations), CYC New Member Information Session</t>
  </si>
  <si>
    <t xml:space="preserve">There are a multitude of reasons I want to join CYC. Primarily, I want to learn about my community and gain some skills that would be valuable in my life/career. I was involved in the community a lot in high school, but I do not have that same level of engagement yet in Raleigh. My engagement with the community is something I am really trying to focus on this school year. In addition, I am very passionate about entrepreneurship and solving problems. Being able to see local businesses with different markets and stages of development is an opportunity that I do not want to pass on. I feel like CYC is an organization where I could proactively help while also guiding me to my own goals. This, in combination with hearing the CYC team talk at the interest meeting about the people they got to interact with, really excited me at the chance to maybe become a part of it. </t>
  </si>
  <si>
    <t xml:space="preserve">Coming in as an engineering student, I enjoy solving problems. I love applying knowledge from books or experiences to other challenging situations. In a CYC engagement, I think I would be bringing this love for problem solving along with new perspectives to the group. I also would be taking my experience with organizing small teams to complete a goal or service. A prime example would be when I organized a group of young teens to install recycled plastic benches into Cedar Falls Park and Oakwood Park. I also have the background and connections of working with nonprofit organizations such as Triangle Off-Road Cyclists (TORC) and the Be Loud! Sophie foundation. My background makes me feel ready to help or learn from CYC to the fullest extent. </t>
  </si>
  <si>
    <t>https://drive.google.com/open?id=1zK2jdU8EvLEIMt2Ma9PobUiG3vyOnN3-</t>
  </si>
  <si>
    <t>Shreeya</t>
  </si>
  <si>
    <t>Duvvuri</t>
  </si>
  <si>
    <t>sduvvur2@ncsu.edu</t>
  </si>
  <si>
    <t>919-454-3972</t>
  </si>
  <si>
    <t>Business Administration Information Techonology</t>
  </si>
  <si>
    <t>I would like to join CYC because I am very interested in consulting and would like to gain more experience in the consulting field. As a member of Management Consulting Club at UNC Chalrotte my freshman year, I would like to continue being apart of a consulting organization going into NC State my sophomore year. As well as I would truly like to make an impact in our community and work with small businesses/nonprofits, being involved in service organizations all throughout high school and college, giving back to my community is something very important to me. I would also like to gain strong problem solving skills and grow my skillset through this organization while also being able to help others around me.</t>
  </si>
  <si>
    <t>The value I see yourself bringing to a CYC engagement is optimism. I would say I am an extremely optimist person, I always see the positive no matter the situation. Which I would say is a very important aspect in problem solving, it can be easy to get frustrated and give up but to see there is always an option and work towards it will help achieve a solution quicker. I would also say my strong work ethic and completing every task with my best ability and continuously putting forth my best efforts.</t>
  </si>
  <si>
    <t>https://drive.google.com/open?id=1QdOg0hPixPCUTUeRwJQn1HF-Cl1jOKa4</t>
  </si>
  <si>
    <t>Shreya</t>
  </si>
  <si>
    <t>Talusani</t>
  </si>
  <si>
    <t>srtalusa@ncsu.edu</t>
  </si>
  <si>
    <t>704-349-9014</t>
  </si>
  <si>
    <t>Applied Mathematics with a concentration in Financial Math</t>
  </si>
  <si>
    <t>Applying for Computer Programming</t>
  </si>
  <si>
    <t>College of Sciences</t>
  </si>
  <si>
    <t>Consult Your Community is an excellent way to help out small businesses and take away valuable skills and life experiences. At the Student Involvement Fair, I was completely fascinated by the goal of CYC, which was to aid businesses on their road to success. I strongly believe that creative and entrepreneurial minds are the future, and CYC's mission to empower these businesses is one I want to be a part of. As a woman and part of a minority myself, I empathize strongly with the entrepreneurs themselves and would be honored to help them further their journey the way that working with them would surely further mine.</t>
  </si>
  <si>
    <t>I'm able to pick up concepts fast and I know that the skills I develop and learn from one project will be applied in another. I work well with a team and I like to think up of different, creative ways to solve certain problems. I have a computer science background with skills in Java, C#, C and Angular. I had the privilege of working with C# and Angular in my summer internship, where I got to work on both the front end, back end and UI wireframes of a major application. I work well with numbers and thoroughly enjoy working my way through complex and nuanced problems. I have worked in the finance and media sectors before in high school, and am comfortable with Excel and social media marketing.</t>
  </si>
  <si>
    <t>https://drive.google.com/open?id=1GR1JNl1fNCcKIpjExX7SOH740AnSAAeC</t>
  </si>
  <si>
    <t>I'm highly motivated and hope to be included in this club!</t>
  </si>
  <si>
    <t>Shubham</t>
  </si>
  <si>
    <t>Bhoir</t>
  </si>
  <si>
    <t>sdbhoir@ncsu.edu</t>
  </si>
  <si>
    <t>737-213-2164</t>
  </si>
  <si>
    <t>Engineering Management with Concentration in Supply chain management</t>
  </si>
  <si>
    <t>Word of mouth, Student Involvement Fair</t>
  </si>
  <si>
    <t>I am Shubham Bhoir, pursuing Master’s in Engineering Management and this is my first semester at the University. As someone who has spent several years working in a professional industry, I believe that my experience in determining the root cause of a problem and brainstorming creative solutions for improving or renovating an existing process would make me an ideal fit for this role.</t>
  </si>
  <si>
    <t>In my pursuit of new creative endeavours, I am excited to be a part of CYC club. Through my experience in multiple industries, I have been exposed to diverse skill set and problem solving skills. My previous position at CareerNinja gave me firsthand experience in providing marketing solutions such as conducting online learning workshops and promoting the company's learning plans through that medium, as well as creating an exclusive learning group for existing user base with weekly activities, which resulted in increased demand for joining the group. In just three months, all of these activities resulted in a 30% increase in users on our E-learning platform. Executing these activities entailed a variety of tasks such as analyzing user data bases, locating resources for conducting online sessions, developing a weekly timeline for group activities, and engaging the group to create more value impact. With these acquired skills, I hope to add more such value and provide solutions to many of the existing problems. I enjoy being a part of a collaborative, team-oriented environment, which is an important part of the culture of the CYC club.</t>
  </si>
  <si>
    <t>https://drive.google.com/open?id=1XVqb3YuVluT36Ni_JQYYx___ZwdondGM</t>
  </si>
  <si>
    <t>Smrithi</t>
  </si>
  <si>
    <t>Muthukrishnan</t>
  </si>
  <si>
    <t>smuthuk3@ncsu.edu</t>
  </si>
  <si>
    <t>978-453-1094</t>
  </si>
  <si>
    <t>Computer Science - intent</t>
  </si>
  <si>
    <t>Plan to minor in finance</t>
  </si>
  <si>
    <t xml:space="preserve">“Assume the role of director of marketing. Generate marketing strategies to attract Gen Z to our product.” This was my task for a business competition last year. I quickly started drawing mock social media posts, influencers that could market the product, etc. in the 10 minute prep time I had. Presenting my ideas to the judge, I was nervous but also invested in conveying my plausible marketing strategies. Thus, the field of consulting intrigued me in theory but coming into college I want to gain experience in the real world. I especially would like to explore CYC’s involvement on the software application side of consulting. This will allow me to interconnect my love for both computer science and business. This being said, I would still love to explore different industries and continue fostering my problem solving, leadership, and teamwork skills. Finally, joining CYC would be a great gate-way into networking with like-minded peers and gaining meaningful connections with companies. </t>
  </si>
  <si>
    <t>Working in a group of three for DECA, a business competition,  throughout all of high school I gained experience in team working. I have learned to listen to all sides, collaborate/communicate effectively, and build on top of everyone's ideas. Through this my partners and I have been State &amp; International finalists. Simultaneously, from DECA, I gained tremendous exposure on business concepts from creating mock financial statements for start-up companies to assessing the competitive advantage to ideating marketing strategies. This prior knowledge would be useful when assessing real world business problems. I also bring the value of management and promotional skills that could transfer to the consulting world. This was fostered as I became the  Co-founder of the American Red Cross club.  Starting from scratch me and my friend marketed the club reaching over 70 members. In our meetings we educated members on humanitarian aid, the blood shortage, and provided volunteering opportunities. For example, we created a coloring book drive that got over 50 books to give to homeless shelters. Additionally, our chapter had the most volunteer hours in the Eastern Carolina Region. These opportunities allowed me to form new skills in team working, management, and problem solving that I can bring to the club. But also I hope to continue to improve these skills as part of CYC.</t>
  </si>
  <si>
    <t>https://drive.google.com/open?id=1rksaQGrSxVlh9_V9yEdJHpuaP6FU5hMc</t>
  </si>
  <si>
    <t>Sophia</t>
  </si>
  <si>
    <t>Parker</t>
  </si>
  <si>
    <t>snparker@ncsu.edu</t>
  </si>
  <si>
    <t>919-616-9158</t>
  </si>
  <si>
    <t>Spanish and Creative Writing</t>
  </si>
  <si>
    <t xml:space="preserve">I am the Recruitment Chair of the Society of Sales Engineers, where I network and communicate with students, professors, and companies to bring our club to more people. Since our club went through changes last year, we had to redraw and innovate new ideas for how the club would look. Through this, I found that I really liked thinking outside the box, taking an existing system, and trying to make it better. This has strengthened my interest in the Technology Consulting field-- I want to use my engineering skills to help with technological business solutions, and help others. CYC's commitment to helping women and minority-owned small businesses really appeals to my interest in helping my local community. </t>
  </si>
  <si>
    <t xml:space="preserve">This past semester, I did Computer Science research at NC State. While there, I worked to design a teacher-student dashboard to help students write essays better, and teachers to get in-depth feedback on students so they could personalize their learning. I did this by talking with a small group of teachers to evaluate what they would want from a dashboard. As I designed the dashboard, I went back to the teachers and got constructive feedback, so I could design something to suit them better. Through this, I was able to hone my active listening skills, so I could get as much constructive feedback as possible. I think these skills and interests of mine will be applicable to CYC, and help me to communicate and work with companies better. I hope that I will be able to make an impact on a company and CYC by bringing my willingness to learn and work and my experiences to the table. </t>
  </si>
  <si>
    <t>https://drive.google.com/open?id=19o2uv2b419SRHOwUTgOZadBxlpEAkMQt</t>
  </si>
  <si>
    <t>Scherer</t>
  </si>
  <si>
    <t>Sophie</t>
  </si>
  <si>
    <t>srschere@ncsu.edu</t>
  </si>
  <si>
    <t>336-602-0665</t>
  </si>
  <si>
    <t>Computer Science and Business Administration Finance Concentration</t>
  </si>
  <si>
    <t>Word of mouth, Email, Physical signage, Digital Billboards (tv screens across campus), Get Involved (list of student organizations), Student Involvement Fair, CYC New Member Information Session, Current member (detail in "Other" option), Timothy Reid, Becca Chemmanam</t>
  </si>
  <si>
    <t>I am excited to be a part of Consult Your Community because this organization will give me the opportunity to give back to others in our community through the application of my technical skills while also enabling me to improve my interpersonal and consulting skills in order to better serve others in the future. I am passionate about using my skills to help others. For example, in high school I volunteered as a Spanish medical translator at a local pro-bono health clinic where I primarily served underprivileged Hispanic women. The experience of serving under-resourced community members while also developing my personal skills in a hands-on setting was so impactful to me that I founded the Hispanic Outreach Club at my high school to bring these opportunities to others. As president of this organization, I had to expand my skills to encompass those used in business settings, such as planning events, delegating tasks, and improving engagement through marketing. When looking to continue serving in my new college community, I found that CYC’s mission of providing pro-bono consulting services to under-resourced women-owned and minority-owned businesses and nonprofits fit my personal mission perfectly. Furthermore, I am fascinated by both business and technology fields and want to learn more about the intersection of business, technology, and consulting through firsthand experience with the hopes of possibly pursuing a career in consulting after graduation. As a part of CYC, I could positively impact others in our community while simultaneously learning more about consulting and networking with other professionals and students interested in this field.</t>
  </si>
  <si>
    <t>First and foremost, I take my responsibilities seriously. When I say I will do something, I plan accordingly so I can follow through with full effort to deliver the best product possible. I am also a creative thinker and always pursue “out-of-the-box” solutions when approaching problems. When working on a team, I often lead group discussions by both sharing my own ideas while also making a point to step back and encouraging others to share their ideas in order to ensure all voices are heard. Being a very organized person, I also take notes, plan ahead, and delegate roles so that the project can be completed by the set timeline. I am a skilled communicator and communicate clearly and precisely so that each team member understands his or her responsibilities. I enjoy working with others both as a leader and as a collaborator because working in a group allows for multiple perspectives to be considered, thus enriching the final product as a whole. I also possess a wide variety of technical skills that I look forward to employing in CYC engagements. I have experience with website, video, and graphic design using platforms such as Canva, Wix, Adobe Photoshop, Adobe Illustrator, and Adobe Premiere Pro. I was a graphic designer for my high school social events committee and a video content creator for my school’s sports broadcasting network/social media. From these roles along with my job as an XR (mixed reality, augmented/virtual reality) Developer, I also have some experience with social media marketing/design. Additionally, I have experience with a variety of computer science programming languages/software such as Java, C, R, Mathematica, LaTeX, Unity, Excel, Blender, SOLIDWORKS, and VCarve. Finally, I have a professional working proficiency in Spanish and have experience serving as a Spanish medical translator.</t>
  </si>
  <si>
    <t>https://drive.google.com/open?id=1PdAVdzUAIgg_XnUzt1vl7DgWQZICGCYx</t>
  </si>
  <si>
    <t>Marijono</t>
  </si>
  <si>
    <t>samarijo@ncsu.edu</t>
  </si>
  <si>
    <t>704-458-0533</t>
  </si>
  <si>
    <t>Mechanical Engineering</t>
  </si>
  <si>
    <t>I want to join CYC because I want to use my skills to help my community and I have always had an interest in consulting. Being able to help people solve problems is extremely rewarding to me and something I hope to base my career around. Helping small businesses also goes past their owners, helps the community. Additionally, I would love to get a chance to work and meet new people from different backgrounds.</t>
  </si>
  <si>
    <t>A combination of engineering and business provides a unique perspective. We learn a lot about problem solving and trying to make the most out of what we have at our disposal. I have experience working in retail, coaching, and manufacturing settings. I am very organized and detail oriented. Problem solving and learning new skills are activities that I very much enjoy and want to continue to do outside of the classroom.</t>
  </si>
  <si>
    <t>https://drive.google.com/open?id=1i9stWrTtGvFzUrlQTBvhSae5hhBpyaGn</t>
  </si>
  <si>
    <t>Suchir</t>
  </si>
  <si>
    <t>Madap</t>
  </si>
  <si>
    <t>svmadap@ncsu.edu</t>
  </si>
  <si>
    <t>919-601-3457</t>
  </si>
  <si>
    <t>Business Administration or Economics</t>
  </si>
  <si>
    <t>As a first year student majoring in Computer Science and minoring in Business Administration, I have an interest in both the technical aspects of programming and the managerial aspects of starting a business. My childhood dream was to have my own startup and someday I plan to achieve that. By becoming a member of Consult Your Community, I hope to get immersed in the business world. I want to see first-hand the day to day operations of a small business and nonprofit and get an understanding of how businesses in various sectors operate. CYC can provide me with practical work experience as I will have to manage tasks, work with a team, report to a boss/advisor, all while giving back to my community. Most importantly as someone who loves interacting with new people, CYC can allow me to connect with people I would have never otherwise met. I love hearing people’s stories and getting inspired by them. Consulting is a career path I have not had much experience in and it sounds quite interesting to me. I hope CYC can be a way for me to dip my toes in the consulting world to see if it is right for me and help out my community in the process.</t>
  </si>
  <si>
    <t>In high school I was the co-founder of a non-profit organization dedicated to bringing awareness for financial literacy in the triangle area. I brought together people of various backgrounds to educate them on important skills that are not taught in a typical classroom. As the president of Finance LYFE(Leaders in Youth Financial Education), I had to be flexible and wore many hats to ensure the success of our organization. Some of the responsibilities I took on were Coordinator, Web Developer, Marketer, Podcast host, and many more. At each of our webinars we brought on a guest speaker. My role was to reach out to leaders in our community. Our most notable speakers were Sheryca Crossland, a UNC Chapel Hill Financial Aid officer, and Will Ashburn, a financial planner at Finwell Benefits. Additionally, I was the web developer and built our site from scratch to keep our members up to date on the latest events. On top of the mentioned tasks, as the president of a non-profit I held the duty of making sure everything was running smoothly whether it was the meetings, the biweekly podcast episodes, the YouTube videos, and any other tasks in between. By already going through the responsibility of handling an organization of my own, I have a better understanding of the importance of tasks for any non-profit organization that works with CYC. Utilizing my expertise in both management and technical skills, I can help lead a team to facilitate projects, come up with new innovative ideas, and work first hand with our clients.</t>
  </si>
  <si>
    <t>https://drive.google.com/open?id=14nNH-mdcaSObZzYS3YA_AhtW9OrAS4Y2</t>
  </si>
  <si>
    <t>Tia</t>
  </si>
  <si>
    <t>Burmi</t>
  </si>
  <si>
    <t>tkburmi@ncsu.edu</t>
  </si>
  <si>
    <t>919-260-3484</t>
  </si>
  <si>
    <t>Exploratory Studies (interested in Computer Science)</t>
  </si>
  <si>
    <t>University College (including Exploratory Studies)</t>
  </si>
  <si>
    <t xml:space="preserve">Word of mouth, Instagram, CYC New Member Information Session, Current member (detail in "Other" option), Rucheer Dave and Natalie Yeung </t>
  </si>
  <si>
    <t>In the Harry Potter universe, CYC is Platform 9 ¾. Its quick-paced, diverse atmosphere nestled between the walls of King’s Cross station acts as an intersection between the muggle and magic worlds. Similarly, CYC’s interdisciplinary service work opens up the magic portal and allows students to interact with businesses in multiple fields throughout our community. CYC aligns students with the global atmosphere, and much like platform 9 ¾, students are given opportunities to hone their skills beyond their campus. The community-based nature of this organization and its over-arching mission to work alongside the community will allow me to sharpen my personal and professional skills. I aspire to pursue a career in computer science, and CYC will provide me the opportunity to gain tangible experience within my field of study and explore far-reaching interests in marketing strategy and customer experience. The abundance of academic and career paths that are represented in CYC will allow me to interact and work with people with different experiences, backgrounds, and skill sets. Engaging with individuals through the CYC community will push me to explore different facets of my interests and allow me to have a more holistic understanding of the collaborative process. I hope to create a long-lasting impact in my community and to be able to see the tangible effects of my efforts. Engaging with diverse business owners and working alongside my peers will allow me to foster an environment that supports the small businesses in our community.</t>
  </si>
  <si>
    <t>When I began high school, the women’s golf team at my high school was far from what I expected. It was underfunded, and by the first month, I was discouraged and confused. The team lacked a sense of community. I had expected the team to be a source of comfort and partnership, so I took it upon myself to create the environment I sought. While the success came gradually, the rise in interest and recognition was almost immediate. I began advertising for the team through email lists and the school news, and eventually created social media accounts. Through word of mouth, students began showing interest in the team and I worked with the coach to create activities at our practices to build morale. As my senior season and time as captain came to an end, I found myself more fulfilled by the environment I was surrounded by and was able to witness the growth of the team. My community provided me with the tools and support I needed to explore new skills and I developed newfound confidence. I pushed myself into new opportunities and found myself undertaking new leadership positions—like becoming the president of my high school’s Sikh Student Association. As I worked to reimagine the reality of my high school experience, I was met with nothing but support from my peers. I pushed myself to explore my professional interests and interned at Gupta Psychiatry, where I interacted with a variety of different people and was given the chance to investigate my career choices in a new setting. As part of a CYC engagement, I will strengthen and reimagine the bounds of collaboration and become a leader within any role at CYC.</t>
  </si>
  <si>
    <t>https://drive.google.com/open?id=1pjHA1ZQ-gkujgxDY6qEbyEVwblO8hofZ</t>
  </si>
  <si>
    <t>Thompson</t>
  </si>
  <si>
    <t>tthomps5@ncsu.edu</t>
  </si>
  <si>
    <t>252-724-5116</t>
  </si>
  <si>
    <t>Business Administration- Finance</t>
  </si>
  <si>
    <t>Social Work</t>
  </si>
  <si>
    <t>Email, Poole Party, CYC New Member Information Session</t>
  </si>
  <si>
    <t>Consult Your Community is an exact representation of my interests. More exploration and experience in these interests can help me become a better employee for future job opportunities. I’ve had experiences that introduced me to small business advocacy and I found a love for it and I would like for the passion to grow. This club will introduce me to like-minded individuals who would like to help out their community just like I’m willing. My mother and aunt both have owned businesses and I saw their experiences firsthand. As a women and minority small business owner, it can be hard to find resources that can help. But organizations such as CYC make that experience so much easier for them. While being at NC State I’ve spent a lot of my time volunteering. I’ve hosted Women of Color study hours at the Women’s Center on campus and also spent a lot of time at the Feed the Pack Food Pantry. I understand the importance of giving back to the community and even more, marginalized communities. I want to be a part of the community that helps others helping people is their number one goal. There are many people who open small businesses in the area and the support, in the beginning, is often great but dies down after the initial 6 months. I believe the truth is these individuals deserve help and need support to stay innovative and keep up with business tasks. Pro-bono consulting is a great way to help businesses stay with their upkeep. Since there are so many different businesses in Raleigh there are many opportunities to help and in this organization, all members can help in different aspects while not having a distinct group that does the majority which is why I would like to join CYC.</t>
  </si>
  <si>
    <t>My education at NC State and experiences with Raleigh businesses and nonprofits such as NCBC, Duke Energy, and Downtown Raleigh Alliance has set me apart from others and allows me truly ask the right questions in formal settings. During my tenure at NC State, I have made sure to intern and work with nonprofit organizations. I have worked with the North Carolina Business Council for over a year. They are a statewide non-profit business association with a mission to connect, empower and influence business leaders to build a vibrant economy that sustains local communities, protects natural resources, and benefits all North Carolinians. My job as a policy intern was to advocate, influence, educate, and connect. This gave me a strong background as to what I could give to Consult Your Community. One of my biggest projects at NCBC was creating a class on sustainable business practices for minority and women-owned businesses. To create this class, I had to complete research, create programs and workshops, invite teachers, effectively communicate with business owners, and approve eligible businesses. The main goal was to create a strong resource that these businesses could share with others. In my studies at NC State, I have concentrated on finance and social work. I have strengthened in financial modeling, budget management, nonprofit management, and advocacy. I also have experience in many nonprofit platforms such as QuickBooks and GuideStar and financial and statistical platforms such as Excel, SAS, Tableau, and Python. My minor in social work has given me a different breadth and developed stronger analysis and advocacy skills. I believe I could be a strong asset to Consult Your Community at NC State.</t>
  </si>
  <si>
    <t>https://drive.google.com/open?id=15cMM8SGIEm7UMtlywnauGK7DwiKY99c0</t>
  </si>
  <si>
    <t>Trisha</t>
  </si>
  <si>
    <t>Gandhi</t>
  </si>
  <si>
    <t>thgandhi@ncsu.edu</t>
  </si>
  <si>
    <t>919-537-1078</t>
  </si>
  <si>
    <t>Business Administration w IT</t>
  </si>
  <si>
    <t>Strolling about in downtown Cary, you are guaranteed to see various groups of small businesses with a common goal: to be successful. The start of a business's success begins with the customers. When I walk into one of these businesses, I am welcomed with warm greetings as if I'm a part of their family. CYC’s mission to give back to local businesses brings me joy because of the connection it has to my father. When my father moved to America, he began working as a manager of a small gas station. From my father and the local businesses I walked through, I have learned how important it is to build relationships with customers in a small business setting. This club would be a good opportunity for me to fine-tune my strategic skills while aiding small businesses. From learning how to converse with people running businesses to applying that to peers in my community, this club would allow me to diversify the way I approach solutions based on the type of person running the business. Along with the skills CYC can help me achieve, the exciting part about the club is walking down a street and seeing the businesses you had a chance to help flourish and succeed. Having this tangible impact on your community is incredible to see and I hope to have one day.</t>
  </si>
  <si>
    <t xml:space="preserve">5, 6, 7, 8 Dhamaal! Pataka! These words are a part of an Indian dance called Bhangra. In high school, I started a competitive Bhangra team in my community. I followed a loose business process such as recruiting members, marketing the team, and carrying out the purpose.  Recruiting members was a tough part of the process - similar to gaining employees for a business. To attract members, I had to sell the idea of joining a competitive dance team to friends and mutuals. I achieved this through word of mouth and social media. Word of mouth played a crucial role in the first months because there was no prior achievement with a brand new team to showcase. I spoke about the possibilities such as competing, dancing, and building a family if the individual were to join. Once I gained enough members, I delegated more roles which allowed our social media to play an impactful role to recruit further. Tik Tok was used to design a fun appearance by having members do the latest trends. Instagram was used to inform interested members and to update our community about the team. With these platforms combined, a strong foundation was built with not only myself, but other amazing people that joined. Now was the time to execute my mission. This included training the dancers, showcasing their talents, and spreading the Indian culture in my community. The idea I had turned into a mini business helped me develop strategies for thinking strategically at each advancement. The journey allowed me to develop a mission for a business while still ensuring a positive impact on the community if I am selected to be a member of CYC. Feel free to look up CIA Lok Naach Derby City Dhoom and you will be able to see the product. </t>
  </si>
  <si>
    <t>https://drive.google.com/open?id=1q4mGO1z41EHadGbdw5aP3SPTmOJffm1f</t>
  </si>
  <si>
    <t xml:space="preserve">Zahid </t>
  </si>
  <si>
    <t>Syed</t>
  </si>
  <si>
    <t>zhsyed@ncsu.edu</t>
  </si>
  <si>
    <t>919-750-7347</t>
  </si>
  <si>
    <t xml:space="preserve">Computer Science </t>
  </si>
  <si>
    <t>Get Involved (list of student organizations), Student Involvement Fair, CYC New Member Information Session</t>
  </si>
  <si>
    <t>I want to join CYC because I’ve been deeply intrigued by the consulting process and its methodology. The prospect of using my skills for the betterment of the community and having a real-world impact is pretty appealing in terms of both professional and personal growth and development. CYC’s approach to helping people in your surroundings, whom you could potentially meet and interact with nearly every day, resonates with me. I would also like to observe the tangible effects of my efforts and just be a part of something bigger than myself. On a more objective level, working with teams of motivated individuals to solve complex and realistic problems seems like the perfect way to get valuable professional and personal experience. I would truly appreciate participating in CYC projects and interacting with both team members and clients to make the projects successful. On a different note, the aspects unrelated to consulting that CYC offers are very engaging. The opportunity to have a community of friends that shared common goals and interests and could assist in my future pursuits is a definite benefit. Additionally, the professional network and connections that CYC peers and alumni offer are an attractive proposition at this stage of my life.</t>
  </si>
  <si>
    <t>As a computer science major, I am very interested in technology (and video games). I think I could bring the ability to work logically and focus on problem-solving step by step by essentially breaking down tasks and problems into digestible chunks to be tackled individually which would then compound into a comprehensive integrated solution. On a more concrete level, I am intermediately proficient in Java and am learning python for the Research I am pursuing this semester. This involved a lot of reading and quick learning which I, fortunately, have been able to manage thus far. I am also good at asking for help which is a trait I learned last semester. Alternatively, I am familiar with academic research, and data visualization and analysis as a part of the IB Diploma program. The program also included mini lab reports that involved data collection and graphing and I have experience in that regard. Communication-wise, despite being an introvert (or perhaps as a result), I’ve been told I am a good listener and give good advice. I also like to believe I’m patient and am here to learn and grow. I believe myself to be a creative person and thus I am interested in entrepreneurship. I’ve some experience with pitching ideas as a part of the entrepreneurship competition at TIE Carolinas and a working understanding of the stages of a product’s life cycle.</t>
  </si>
  <si>
    <t>https://drive.google.com/open?id=1FKqrwO3lxg8NmzCYzU33rKvh1mF2w3wz</t>
  </si>
  <si>
    <t>Review scoring instructions in the behavioral interview procedural guide. ↓</t>
  </si>
  <si>
    <t>Interviewer</t>
  </si>
  <si>
    <t>Beckett</t>
  </si>
  <si>
    <t>Karis</t>
  </si>
  <si>
    <t>Rucheer</t>
  </si>
  <si>
    <t>Zenab</t>
  </si>
  <si>
    <t>Natalie Y</t>
  </si>
  <si>
    <t>Raif</t>
  </si>
  <si>
    <t>Ethan</t>
  </si>
  <si>
    <t>Steven</t>
  </si>
  <si>
    <t>Iustina</t>
  </si>
  <si>
    <t>Annika</t>
  </si>
  <si>
    <t>Andrew</t>
  </si>
  <si>
    <t>Pranav</t>
  </si>
  <si>
    <t>Elaine</t>
  </si>
  <si>
    <t>Jonathan B</t>
  </si>
  <si>
    <t>Anagha</t>
  </si>
  <si>
    <t>Timothy</t>
  </si>
  <si>
    <t>Abisha</t>
  </si>
  <si>
    <t>Lulu</t>
  </si>
  <si>
    <t>Namrata</t>
  </si>
  <si>
    <t>Becca</t>
  </si>
  <si>
    <t>Jonathan L</t>
  </si>
  <si>
    <t>Nitin</t>
  </si>
  <si>
    <t>Brian</t>
  </si>
  <si>
    <t>Hilton</t>
  </si>
  <si>
    <t>Angelina</t>
  </si>
  <si>
    <t>Angeline</t>
  </si>
  <si>
    <t>Interviewee</t>
  </si>
  <si>
    <t>Sophia (Sophie) Scherer</t>
  </si>
  <si>
    <t>Jannah Shakil</t>
  </si>
  <si>
    <t>Rylee Sepesi</t>
  </si>
  <si>
    <t>Disha Dureja</t>
  </si>
  <si>
    <t>Ruikang Zhang</t>
  </si>
  <si>
    <t>Sophia Parker</t>
  </si>
  <si>
    <t>Jacob Friend</t>
  </si>
  <si>
    <t>Lily McGrath</t>
  </si>
  <si>
    <t>Makayla Destafino</t>
  </si>
  <si>
    <t>Trisha Gandhi</t>
  </si>
  <si>
    <t>Parth Aloni</t>
  </si>
  <si>
    <t>Gracie Diamond</t>
  </si>
  <si>
    <t>Shreeya Duvvuri</t>
  </si>
  <si>
    <t>Sophie Marijono</t>
  </si>
  <si>
    <t>Chinmay Talikoti</t>
  </si>
  <si>
    <t>Benjamin (Ben) Poovey</t>
  </si>
  <si>
    <t>Melissa Sleater</t>
  </si>
  <si>
    <t>Suchir Madap</t>
  </si>
  <si>
    <t>Junchen Liu</t>
  </si>
  <si>
    <t>Ian Brain</t>
  </si>
  <si>
    <t>Giavanna Alimenti</t>
  </si>
  <si>
    <t>Meredith Gaskill</t>
  </si>
  <si>
    <t>Lindsey Sikorski</t>
  </si>
  <si>
    <t>Chloe Cochran</t>
  </si>
  <si>
    <t>Gloria Chien</t>
  </si>
  <si>
    <t>Dylan Philipps</t>
  </si>
  <si>
    <t>Maria Tawhid</t>
  </si>
  <si>
    <t>Aaryan Sharma</t>
  </si>
  <si>
    <t>Sean Hawkins</t>
  </si>
  <si>
    <t>Tia Burmi</t>
  </si>
  <si>
    <t>Brett Alberse</t>
  </si>
  <si>
    <t>Zahid Syed</t>
  </si>
  <si>
    <t>Kimberly Vazquez-Marin</t>
  </si>
  <si>
    <t>Clara Stec</t>
  </si>
  <si>
    <t>Peter Ising</t>
  </si>
  <si>
    <t>Niketan (Nick) Katial</t>
  </si>
  <si>
    <t>Alex Doles</t>
  </si>
  <si>
    <t>Shubham Dilip Bhoir</t>
  </si>
  <si>
    <t>Smrithi Muthukrishnan</t>
  </si>
  <si>
    <t>Shreya Talusani</t>
  </si>
  <si>
    <t>Divya Srinivasan</t>
  </si>
  <si>
    <t>Manisha Barige</t>
  </si>
  <si>
    <t>Hashem Alsannaa</t>
  </si>
  <si>
    <t>Krishi Desai</t>
  </si>
  <si>
    <t>Bryant Yang</t>
  </si>
  <si>
    <t>R Shashank (Shashank) V Raman</t>
  </si>
  <si>
    <t>Tia Thompson</t>
  </si>
  <si>
    <t>Aishwarya Singhai</t>
  </si>
  <si>
    <t>Behavioral Interview Procedural Guide</t>
  </si>
  <si>
    <t>Application</t>
  </si>
  <si>
    <t>Sophie S' Application</t>
  </si>
  <si>
    <t>Jannah's Application</t>
  </si>
  <si>
    <t>Rylee's Application</t>
  </si>
  <si>
    <t>Disha's Application</t>
  </si>
  <si>
    <t>Ruikang's Application</t>
  </si>
  <si>
    <t>Sophia P's Application</t>
  </si>
  <si>
    <t>Jacob's Application</t>
  </si>
  <si>
    <t>Lily's Application</t>
  </si>
  <si>
    <t>Makayla's Application</t>
  </si>
  <si>
    <t>Trisha's Application</t>
  </si>
  <si>
    <t>Parth's Application</t>
  </si>
  <si>
    <t>Gracie's Application</t>
  </si>
  <si>
    <t>Shreeya's Application</t>
  </si>
  <si>
    <t>Sophie M's Application</t>
  </si>
  <si>
    <t>Chinmay's Application</t>
  </si>
  <si>
    <t>Ben's Application</t>
  </si>
  <si>
    <t>Melissa's Application</t>
  </si>
  <si>
    <t>Suchir's Application</t>
  </si>
  <si>
    <t>Junchen's Application</t>
  </si>
  <si>
    <t>Ian's Application</t>
  </si>
  <si>
    <t>Giavanna's Application</t>
  </si>
  <si>
    <t>Meredith's Application</t>
  </si>
  <si>
    <t>Lindsey's Application</t>
  </si>
  <si>
    <t>Chloe's Application</t>
  </si>
  <si>
    <t>Gloria's Application</t>
  </si>
  <si>
    <t>Dylan's Application</t>
  </si>
  <si>
    <t>Maria's Application</t>
  </si>
  <si>
    <t>Aaryan's Application</t>
  </si>
  <si>
    <t>Sean's Application</t>
  </si>
  <si>
    <t>Tia B's Application</t>
  </si>
  <si>
    <t>Brett's Application</t>
  </si>
  <si>
    <t>Zahid's Application</t>
  </si>
  <si>
    <t>Kimberly's Application</t>
  </si>
  <si>
    <t>Clara's Application</t>
  </si>
  <si>
    <t>Peter's Application</t>
  </si>
  <si>
    <t>Nick's Application</t>
  </si>
  <si>
    <t>Alex's Application</t>
  </si>
  <si>
    <t>Shubham's Application</t>
  </si>
  <si>
    <t>Smrithi's Application</t>
  </si>
  <si>
    <t>Shreya's Application</t>
  </si>
  <si>
    <t>Divya's Application</t>
  </si>
  <si>
    <t>Manisha's Application</t>
  </si>
  <si>
    <t>Hashem's Application</t>
  </si>
  <si>
    <t>Krishi's Application</t>
  </si>
  <si>
    <t>Bryant's Application</t>
  </si>
  <si>
    <t>Shashank's Application</t>
  </si>
  <si>
    <t>Tia T's Application</t>
  </si>
  <si>
    <t>Aishwarya's Application</t>
  </si>
  <si>
    <t>Creating a Positive Impact on a Team</t>
  </si>
  <si>
    <t>no show</t>
  </si>
  <si>
    <t>Demonstrates versatility and a drive to learn new things</t>
  </si>
  <si>
    <t>Demonstrates self-awareness and humility</t>
  </si>
  <si>
    <t>Demonstrates an ability to work well with a diverse team</t>
  </si>
  <si>
    <t>Demonstrates confident, clear and concise communication</t>
  </si>
  <si>
    <t>Total Numerical Score</t>
  </si>
  <si>
    <t>Total Contribution To Overall Score</t>
  </si>
  <si>
    <t>Creating a Positive Impact on CYC</t>
  </si>
  <si>
    <t>Demonstrates an ability to represent CYC well</t>
  </si>
  <si>
    <t>Demonstrates high achievement (academically and nonacademically)</t>
  </si>
  <si>
    <t>Demonstrates a willingness and ability to commit significant time and effort to CYC</t>
  </si>
  <si>
    <t>Demonstrates leadership abilities</t>
  </si>
  <si>
    <t>Total</t>
  </si>
  <si>
    <t>Creating a Positive Impact on the Community</t>
  </si>
  <si>
    <t>Demonstrates care for their community</t>
  </si>
  <si>
    <t>Demonstrates an understanding of challenges to local businesses</t>
  </si>
  <si>
    <t>Demonstrates an understanding of how CYC's mission addresses challenges of local bizs</t>
  </si>
  <si>
    <t>Summary</t>
  </si>
  <si>
    <t>Without knowing about the other candidates, would you recommend that this applicant advance to the final interview round?</t>
  </si>
  <si>
    <t>Strongly Recommend</t>
  </si>
  <si>
    <t>Recommend</t>
  </si>
  <si>
    <t>Recommend With Hesitation</t>
  </si>
  <si>
    <t>Do Not Recommend</t>
  </si>
  <si>
    <t>Explain your answer to the previous question.</t>
  </si>
  <si>
    <t>Sophie had very detailed examples of demonstrated leadership and community service that were very impressive and made it clear that she enjoys doing work that combines her skills and interests with community service. She also showed an understanding of the challenges non-profits face and spoke with clarity and confidence.</t>
  </si>
  <si>
    <t>LOVED. This woman shows high drive, care for her community, curiosity, empathy, and problem solving skills. Knows how to leverage her skills to hel her community and had FANTASTIC examples as a freshman. Was not the most concise in communication but I love her so I am fine with it</t>
  </si>
  <si>
    <t>While not all of Jannah's answers were very clear, it was very evident that she has a care for her community and has experience working in teams and business settings to achieve a common goal. I got the impression that when she puts her mind to something, she can excel in that endeavor and would be a good addition to an engagement team. I was borderline Recommend with Hesitation.</t>
  </si>
  <si>
    <t>Candidate did not have clear or concise communication. Does have care for her community, but I would have hoped she could speak to her experiences better as a Junior. She had a few answers that were solid, a few that were not very substantive. Does have good volunteer experience, not many hard skills (but does have epic knowledge which is cool), and should be able to concisely explain. She seemed to be a titch nervous</t>
  </si>
  <si>
    <t>See miscellaneous notes section on the other sheet, sent thank you email</t>
  </si>
  <si>
    <t>Applicant demonstated a strong desire to help others through service and I feel she would be a good addition to CYC.</t>
  </si>
  <si>
    <t>Disha is a very strong candidate. She was very prepared for this interview and spoke eloquently and in a very professional manner. Her high school involvements were centered around a common theme of diversity, equity, and inclusion and she was able to speak well to her experiences and how they have helped her. We we're able to touch much on her perspective about small businesses or why she thinks CYC is important in helping them, but I think that might be the fault of our questions and not her. She did tie her DEI work to why she wants to join CYC, alluding to helping women and minority owned businesses. I think she would be a wonderful addition to CYC.</t>
  </si>
  <si>
    <t>Applicant was very wellspoken and had very detailed and targeted answers to every question. She also displayed a confidence in her answers and herself. She was very invloved in her community in highschool and participated in facilitating creative solutions to several problems within her school community.</t>
  </si>
  <si>
    <t xml:space="preserve">Ruikang has a strong academic background and work experience related to problems facing local businesses. </t>
  </si>
  <si>
    <t>Ruikang is a definitely a team player with humility. He doesn't have much experience in leadership but he had good values about what it means to be a leader and what it means to be part of a team. I think him being an international student might explain why he hasn't been as involved in his community as other applicants, but since coming to NC he has been a helpful neighbor and volunteered his time to help his neighbor's daughter learn Chinese. I don't think we'll have an issue with him thinking he is above others as a Master's student like we might with some other Master's applicants. And while he didn't speak much on community, I think he is eager to help others and has the right heart for CYC, even if he doesn't have the business accuem or understanding of problems yet.</t>
  </si>
  <si>
    <t>Sophia seems like a very well-qualified applicant, however I am not sure how well she will work on an engagement team. While she is a clear communicator and clearly a hard worker, she cited having difficulty resolving conflict in teams. I recommend she advance because she seems like she would be a great addition to CYC if she works collaboratively in a case interview. I also felt like it was worth noting she took the interview in a hoodie outside.</t>
  </si>
  <si>
    <t>Good communication and interview skills. Had a good grasp on why she wanted to join CYC and why CYC is important in the community. Felt that she will be willing to put in the work for CYC and will have a positive impact</t>
  </si>
  <si>
    <t>Jacob's experiences in college and high school very clearly align with the mission and values of CYC. His academic experiences and skillset sound like they have great promise for CYC engagements.</t>
  </si>
  <si>
    <t>Seemed very passionate about helping the Raleigh.</t>
  </si>
  <si>
    <t>Her answers were fast and shallow. She blitzed through the first 3 questions in 3 minutes. She showed up 2 minutes late. Could not provide tangible hard skills. I'd only want to see her case in order to determine whether or not she can add any value to our organization. Overall, I'm not impressed.</t>
  </si>
  <si>
    <t>Had good other involvemnt at school. But interview was lackluster. Not great responses, seemed to not have a great grasp on what CYC does in engagements and what she could add to the team. Only referenced her coursework as an area to help</t>
  </si>
  <si>
    <t>She seems genuinely interested in helping the community and bringing positive change. Also brings a unique perspective and skillset as a stem major.</t>
  </si>
  <si>
    <t xml:space="preserve">She seems smart and like she has a lot of potential. Interested in healthcare consulting, and her academic background is definitely unique for CYC. </t>
  </si>
  <si>
    <t>She brings a lot of leadership experience and working with a team for dance which is vital for cyc. Wants to learn</t>
  </si>
  <si>
    <t>Awesome candidate. She's a freshman, but an absolute rockstar. Involved academically and in extra cirriculars. Understands weaknesses and has ways to work around them. She did an excellent job giving answers and providing information about herself. She's probably gonna end up in leadership</t>
  </si>
  <si>
    <t xml:space="preserve">He has a lot of industry experience, he cares about the community, and he seems to be a good leader. </t>
  </si>
  <si>
    <t xml:space="preserve">Came across very smart and has experience in consulting. Would add a ton of value to any engagement he would work on. Seemde like he would be a great leadeer in CYC. Didn't mention small businesses as much as would have liked but overall very good. </t>
  </si>
  <si>
    <t>She definitely has a lot of experiences that can be beneficial to CYC as an organization. Her demonstrated interest in consulting as a whole is definitely a plus.</t>
  </si>
  <si>
    <t>She has a lot of experience, and a willingness to make a difference in our community!</t>
  </si>
  <si>
    <t>Shreeya seems enthusiastic about the organization and what the organization entails, but seemed to struggle a little with conveying her thoughts clearly. She also seems to have an interest in learning more about what CYC is and is service-minded.</t>
  </si>
  <si>
    <t>Shreeya demonstrated strong engagment in her community and on campus organizations at UNCC with time spent in leadership roles within those organizations. While she has demonstrated passion I found her answers and communication lacked depth and it was a challenge to get her to expand on her experiences and thoughts on the interview questions.</t>
  </si>
  <si>
    <t xml:space="preserve">Her background and experiences seem perfect for CYC. I don't think we have that many Mech E majors and she definitely has that firsthand experience with her parents owning a small business and her dad being an IT consultant and she aced the questions about what she can add as value to the organization and what CYC would provide for small businesses. </t>
  </si>
  <si>
    <t>Has a really good understanding about CYC and what it does, as well as the passion to help others using her technical expertise.</t>
  </si>
  <si>
    <t>He seems professional and shows a desire to help out the local community and learn about business needs.</t>
  </si>
  <si>
    <t xml:space="preserve">Chinmay was an average candidate, he was not impressive. I don't think he does a good job of marketing himself. The professionalism and business accumen is there but the passion for community and leadership strength is not, at least through his answers. He kept his answers short and didn't have good examples for them (even though he had plenty of material to work with on his resume AND he's a Park). We had to each ask 2 additional questions to probe for more. He seems adept with the business and procedural part of CYC, especially when you look at his application, but any community passion he does have didn't come across. I would recommend with hesitation because it would be helpful to see him in a team setting but I'm not sure the case interview will alleviate my concerns.  </t>
  </si>
  <si>
    <t>He seems very ambitious and driven. His passion for many different things is exemplified by his accomplishments. I would think he's a good fit for CYC but he seems a little over-ambitious so I'm not sure how he'd adjust to CYC's needs if what he needs to work on isn't directly related to his interests.</t>
  </si>
  <si>
    <t>Has a lot of ambition, seems more interested in CYC for advancing his career vs CYC mission. Has a lot of experience, super passionate about buisness. I tried to narrow down what he was interested in the most  but he just named all facets of buisness.</t>
  </si>
  <si>
    <t>She seems to have a good perception of the needs of small businesses and had an anecdote about how she's contributed in the past with the internship she worked with.</t>
  </si>
  <si>
    <t>Overall, I thought her answers were pretty substantive and she demonstrates prior experience in dealing with a lot of the issues CYC faces. Very personable and able to clearly communicate her thoughts. I think she'd be an asset to the team.</t>
  </si>
  <si>
    <t>Smart dude. Had good answers and related them to why it matters for CYC. I'm worried about his ability to work on a team. Being that he's so smart, I don't know how he'll deal with people less technical or less intelligent then him. I think these questions can be answered in a case interview.</t>
  </si>
  <si>
    <t>Suchir is a very impressive candidate with a wide range of experiences and leadership. He communicated his thoughts and ideas very well. In one of the questions he took a lot of ownership/credit over a project that sounded like a team effort and his description made the project seem like he was teaching his teammate rather than working with him. He did hedge this at the end saying he learned stuff from his teammate too but it rubbed me the wrong way (this is a very minor criticism).</t>
  </si>
  <si>
    <t>He's very smart and has leadership abilities. There was a bit of a language barrier, but overall, he wasn't a terrible communicator. Something that concerns me is his investment into the community and also his time availability. He seemed very kind and would probably do well in a case, but it may come down to our space for a case and whether we want a 5 year grad student getting a PhD.</t>
  </si>
  <si>
    <t>Junchen was intelligent, thoughtful and humble. I appriciated him talking about his experience in his lab and the role the NC state community has played in his life as an international student. However, his answers were a bit long winded and he didn't demonstrate a great understanding of how our work could help local businesses, though the former isn't a knock and understanding also comes form working with CYC a bit. Concerned about his free time.</t>
  </si>
  <si>
    <t>No show</t>
  </si>
  <si>
    <t>Her interview was a little bit rough-- very short answers, she was breaking up throughout because of poor connection (don't think she can really be faulted for that though, she said they were doing dorm inspections). She did not have great examples but I think part of that comes from being a freshman and having such a different background from most -- lived in so many different places and countries -- so that may be a barrier to her having experiences to pull on for these questions. What I liked most about her is that she seems excited about CYC and would give a lot of effort to the organization</t>
  </si>
  <si>
    <t>Giavanna seems ready and willing to jump with both feet into volunteering and commiting her time to CYC, but she also seems a little naive/unfamiliar with what the work entails. Her examples were a bit repetitive and not as community-oriented as I would've liked to see, but since she's travelled a lot it seems like she hasn't had time to ground herself in one place like most solid candidates would.</t>
  </si>
  <si>
    <t xml:space="preserve">She just missed a strongly recommend from me because she hasn't had a ton of community involvement since high school. however, her corporate experience rocks, and her answer to the hillsborough street question was one of the best I've heard.  </t>
  </si>
  <si>
    <t>Meredith is an amazing candidate, she wowed me with her responses and exemplifies all the qualities we look for in a candidiate. She understands what CYC does and small business needs very well! I think she also has great leadership skills. She covered all the areas even if the question didn't directly ask it which shows she knows what we look for and what it means to be in CYC.</t>
  </si>
  <si>
    <t>I wish she elaborated on her answers but seems like a unique applicatn with great experiences, small business oriented</t>
  </si>
  <si>
    <t xml:space="preserve">Lindsey could be a good addition to the team, given her status as a non-traditional student with work experience in multiple industries, I think she could provide valuable insight to the team. She didn't show much care for the community through her answers or touch on what issues small businesses need though. Her application responses gave vague stuff about community and her personal small business experience could combat small business needs. </t>
  </si>
  <si>
    <t>Chloe is a nice girl who seems passionate about joining CYC and contributing. I think she lacks knowledge of small business problems as she just briefly touched on student's perspectives adding value. I think her heart is in the right place and a case would help us understand if she has what it takes to contribute to an engagement environment. She could have elaborated more in her answers, they felt like general explanations of issues and not like a walkthorough of the process and the result with how her involvement impacted the result.</t>
  </si>
  <si>
    <t>This candidate has great academic acheivement, is well spoken and clearly focused, but did not necessary check the boxes for humility and focus on diversity. I think she would do well, but there is better candidates out there in my opinion.</t>
  </si>
  <si>
    <t xml:space="preserve">She seems passionate about the community, but she didn't seem like a leader and struggled to answer two of the three required questions. </t>
  </si>
  <si>
    <t>Gloria seemed nervous for the interview and did not give the most discriptive answers, but she had great professional communication and seemed like she would really dive into CYC. I would say great candidate overall. In my opinion, she is worth another chance to present her business acumen in the case interview. I think her performance there should dictate her result.</t>
  </si>
  <si>
    <t>Very well spoken, got to see a little bit of everything service, professional, academic, she showed passion, and her story about how she turned around the family business was great, asked follow up questions that i always ask in interviews and was dressed professionally</t>
  </si>
  <si>
    <t>Dylan was very knowledgable and extremely well spoken. She maybe didn't have the most humility, but overall I would say she would make a great contribution to CYC. Definitely has potential for a leadership role and has a lot of good things coming to her in the future.</t>
  </si>
  <si>
    <t>Was great to speak with, always positive and ethusiastic, had great internship and study abroad experiences and provided specific examples for the questions we asked that highlighted her strenghts, would like to see in case interview to see if she has business knowledge that can be aplied</t>
  </si>
  <si>
    <t>Has had a wide variety of experiences which would contribute to any project. Seemed interested in getting more involved in the community</t>
  </si>
  <si>
    <t>Chill dude, perosnable, had good experiences, would like to see some more leadership abilities and business acumen, definetly has a lot of marketing experience with is a plus, sent thank you email</t>
  </si>
  <si>
    <t xml:space="preserve">Chill guy enjoyed speaking with him. His internship experience is a positive, but seemed to lack in good answers for community and an understanding of what CYC does. </t>
  </si>
  <si>
    <t xml:space="preserve">He has been very involved in the community and has done a lot of unique activities to stay involved; I think he would be an asset the CYC because he demonstrates strong leadership characteristics </t>
  </si>
  <si>
    <t xml:space="preserve">Sean appears like he would bring a multi-facited approach to CYC and could contribute a lot. He is a smart guy, and has a lot of good life experiences that could help him in our engagements. </t>
  </si>
  <si>
    <t xml:space="preserve">She is so involved and has made large contributions to every organization she has been involved in. I think she would be a great member of CYC and thrive in the organization. Her dad owns a small business so she understands the general struggles that businesses go through. </t>
  </si>
  <si>
    <t>The applicant demonstates a care for her community, and gave great answers, however the answers to the main questions seemed to be a bit vague and not specific towards the question.</t>
  </si>
  <si>
    <t>Hes had a variety of leadership and service experience and exhibits good passion for cyc</t>
  </si>
  <si>
    <t xml:space="preserve">This applicant had very detailed a specific examples of scenarios for each question, was very well sopken, and clearly demonstates a desire to help others and service his community. He was a very impressive porfolio of community service. </t>
  </si>
  <si>
    <t>He has a care about learning about consulting but was not that good at clearly communicate and did not really demonstrate a passion for the community</t>
  </si>
  <si>
    <t xml:space="preserve">Zahid is incredibly well-spoken, hard working, and driven, and would be a valuable asset to CYC. </t>
  </si>
  <si>
    <t>Asked gret questions in the end and was an active listener during the interview, understands CYC importance and business needs but would like to see more service oriented, related first gen student struggle and operating a small business, mid otherwise</t>
  </si>
  <si>
    <t>She is very inquisitive and asked a lot of meaningful questions. She doesn't seem the most impressive in terms of personal accolades but definitely shows the most potential to grow in terms of how interested she is in learning.</t>
  </si>
  <si>
    <t>Easy Recommend. Peter seems very self-aware and a great communicator as a freshman. While his examples did not go as deep into detail as I would have liked, it is clear that he has a care for his community, a drive and capability for leadership, and good character.</t>
  </si>
  <si>
    <t>I'm not sure how interested he is in the mission of CYC. I do believe he is a very nice kid and would work well in a team.</t>
  </si>
  <si>
    <t xml:space="preserve">I believe he is a good candidate, but his outward display of passion towards CYC's mission wasn't incredibly evident. </t>
  </si>
  <si>
    <t>He is very well spoken and shows that he has ample team experiences which he can draw from that can help him in CYC. A lot of his exmaples highlight that he is very passionate about the work that he does, and in my opinion, would be a great fit for CYC.</t>
  </si>
  <si>
    <t xml:space="preserve">He seems like a really solid candidate who cares about the community. I would love to see how he performs in the case. </t>
  </si>
  <si>
    <t>I felt that Shubham had great experience historically and did a great job communicating those experiences with us. Also, he seemed to have a genuine interest/passion in the work that CYC does and in the process of finding and workigng with businesses.</t>
  </si>
  <si>
    <t>She's a very good candidate and I would be excited to see how see performs in the case.</t>
  </si>
  <si>
    <t>I felt that the candidate had great experiences that were related to the questions we were asking and they also had a clear interest and desire to work on business topics and with local businesses despite being a computer science major.</t>
  </si>
  <si>
    <t xml:space="preserve">I think she is a great candidate. I would love to see how she does in the case. </t>
  </si>
  <si>
    <t xml:space="preserve">First of all, ask her about 11th grade. Absolutely crazy story that her school literally shut down and they had to teach themselves. Also though, great communication and very eloquent. Very personable as well and has a clear desire to help the community. I think she hasn't had experience working with local businesses necessarily but that is more of a thing she can learn than a downside or drawback </t>
  </si>
  <si>
    <t>well articulated, wouldn't think she was an international student, a lot of service oriented and impressive projects she has initiated, leadership abilities, would be a great addition to cyc, can see she has good critical thinking but would like to see more during case, always smiling and positive</t>
  </si>
  <si>
    <t xml:space="preserve">Divya seemed very capable of leaderhsip roles and opporutnies as well as being interested in helping the community and solving issues that plague those around her. The only piece that I would say to be aware of is that she spoke a lot about her leadership skills and experiences and not so much about her ability to work within a team or even under others. It's great to see leaderhsip interest, but that also comes with being able to listen and take in feedback from those with more time/experience etc.  </t>
  </si>
  <si>
    <t xml:space="preserve">great district c experinece, humble, always smiling and positive, lot of leadership skills, </t>
  </si>
  <si>
    <t xml:space="preserve">I think she would be a great candidate, my only holdup/thought is that she is a freshman and definitely seemed a little nervous in her interview. Honestly, I don't view this as an issue and I think she could benefit from CYC and leadership/confidence opportunities, but also if there are a bunch of other candidates, she could apply next semester theoretically. </t>
  </si>
  <si>
    <t>There was s slight language barrier so his answers were not as in depth/choppy but he took time to fully understand the questions and provide a response. he had some good examples and can work well with a team</t>
  </si>
  <si>
    <t xml:space="preserve">Hasheem seemed like a very friendly guy, language barrier seemed to be an issue for him to verbalize his thoughts, diverse background only 4 years in the US, wasn't able to provide many examples of leadership intiaitve or project teams that were succesful, communication was </t>
  </si>
  <si>
    <t xml:space="preserve">pluses: had good motivations, understood our mission pretty well, comes from entrepreneurial background. minuses: guy was a tad informal considering this is a behavioral interview, answers were long winded and not the most concise, some questions weren't really answered, am not sold on the teamwork aspect. also said networking was a skill he could help bring small businesses- don't know if this is a unique or a bad answer. </t>
  </si>
  <si>
    <t>This guy seemed very intentional and passionate about wanting to join CYC. Through the stories he has shared it was clear to see the reasons of why he would want to join. Everything came across very genuine.</t>
  </si>
  <si>
    <t xml:space="preserve">Bryant was a little vague and unclear in his experiences and answers to the interview questions. He seemed to be a little more interested after I talked about my favorite part of CYC but he came across very monotone. He asked for a minute after each question and it was hard to follow his answer framework. I think he is a nice person who is capable of contributing to CYC but his interview was not the best. </t>
  </si>
  <si>
    <t xml:space="preserve">I'd be interested to see how he does in a case interview. </t>
  </si>
  <si>
    <t>I think that Tia demonstrated care for her community and could be a good potential canidate for CYC. Her answers were very short and sometimes it was hard to see the detail behind her words. She kept asking to repeat the question to clarify if she answered it correctly but did not really change any of her answers. I think she understands the impact CYC has but her interview could have been better.</t>
  </si>
  <si>
    <t>She seemed like phenomenal leader. She is involved in a large advocacy organization is working to help food insecurity through financial policy and analytics. She appears to have the right skills that would make her a good fit for CYC. She also appears to be a pretty adept leader.</t>
  </si>
  <si>
    <t>Aishwarya seemed very enthusiastic about joining CYC and came across as a good potential canidate. Her interview answers were very long-winded and did not fully address what was being asked. It also seemed like she was more interested in joining CYC for consulting or career purposes rather than helping the community. I would still reccomend her solely for her enthusiasm to join but I would like to see how she does in the case interview.</t>
  </si>
  <si>
    <t>I really liked her as an applicant and I think she did pretty well in the interview. She talked a lot though. Like a lot a lot. Which I'm sure wouldn't be an issue in conversation, but in an interview where I'm trying to find the value in the story it can be a little challenging to pay attention. Other than that though she seemed wonderful!</t>
  </si>
  <si>
    <t>Did you fill out every box?</t>
  </si>
  <si>
    <t>Averaged % Score</t>
  </si>
  <si>
    <t>Recommendation 2</t>
  </si>
  <si>
    <t>Score 1</t>
  </si>
  <si>
    <t>Score 2</t>
  </si>
  <si>
    <t>Difference</t>
  </si>
  <si>
    <t>Average</t>
  </si>
  <si>
    <t>Pecentage 1</t>
  </si>
  <si>
    <t>Percentage 2</t>
  </si>
  <si>
    <t>Average Percentage</t>
  </si>
  <si>
    <t>Decision</t>
  </si>
  <si>
    <t>Recommend with Hesitation</t>
  </si>
  <si>
    <t>Reject and Reapply</t>
  </si>
  <si>
    <t>Reject</t>
  </si>
  <si>
    <t>Accept</t>
  </si>
  <si>
    <t>Maybe if we have space, lots of development needed</t>
  </si>
  <si>
    <t>If we have space? Natalie wants an accept</t>
  </si>
  <si>
    <t>withdraw</t>
  </si>
  <si>
    <t>no schedule</t>
  </si>
  <si>
    <t>PhD student</t>
  </si>
  <si>
    <t xml:space="preserve">senior, </t>
  </si>
  <si>
    <t>Want to see him work collaboratively, if not, reject and reapply</t>
  </si>
  <si>
    <t>If we have space?</t>
  </si>
  <si>
    <t>Reject &amp; Reapply</t>
  </si>
  <si>
    <t>COUNTA of Decision</t>
  </si>
  <si>
    <t>Grand Total</t>
  </si>
  <si>
    <t xml:space="preserve"> </t>
  </si>
  <si>
    <t>At the end of the interview, score candidate using the next sheet called "Matrix".</t>
  </si>
  <si>
    <t>Sophie Scherer</t>
  </si>
  <si>
    <t>Interviewer 1:</t>
  </si>
  <si>
    <t>Notes on Q1</t>
  </si>
  <si>
    <t>Notes on Q2</t>
  </si>
  <si>
    <t>Notes on Q3</t>
  </si>
  <si>
    <t>Miscellaneous Notes</t>
  </si>
  <si>
    <t>Randomly assigned E 102 group, she wanted to be proactive for the first group assignment, could not get responses from the group, in the past she would just take it on herself but she wanted to take advantage of the different perspectives of the group, took the lead on communication and organization. Using things like meeting minutes &amp; delegation</t>
  </si>
  <si>
    <t>There was a need for spanish translators at a clinic and she decided to volunteer, it was a challenge but a great experience. She wanted the impact to be beyond just her though, started a Spanish outreach club in 10th grade and partnered with the clinic to give them more volunteers, also worked on promotional videos for them to market their services, wanted to keep it sustainable once she graduated, the club is still growing today and beginning to support other nonprofits</t>
  </si>
  <si>
    <t>Took chemistry ahead of schedule, LOVED it - especially the 3D spatial visualization aspect, saw that many of her peers were really lost and heard from her teacher that it can be a really hard thing to teach (the 3D aspect). This was in 9th grade and she collaborated with him to make a VR program to teach chemistry topics in 3D (at the time VR headsets were really hard to get a hold of). Had to start small with just a cube and work her way up SideQuest - Hybridization https://sidequestvr.com/app/6607/hybridization-theory-practice</t>
  </si>
  <si>
    <t>Why the work CYC does is important- she loves helping others, how can she use her skills to *most* effectively help others, using a variety of business skills not just for themselves but also to help the community and the businesses that need it most. Her Spanish Outreach club instilled a passion for applying those skills to help the community</t>
  </si>
  <si>
    <t>Interviewer 2:</t>
  </si>
  <si>
    <t xml:space="preserve">Great question: more recent ex. E102 this semester - relating to beckett, LOVE THE CONFIDENCE. First deliverable was due last weekend, asked members to schedule meeting time to not wait until late in the semester. Tried to schedule, no response from team. Fell into trap in high school as high achiever -- roomie came in -- of doing everything herself. Challenging herself to incorporate her team and leverage differnt backgrounds. Sent reminders to find meeting time, when2meet. Taking the lead since there is no established group leader. Adapted to virtual by working asynchronously. Show up in Talley for those who could and have notes doc for everyone. Faced with option to not delegate and do it herself (relatable), and put in more effort by delegating and taking the lead on leveraging backgrounds and ideas. Really valued team expereince.  </t>
  </si>
  <si>
    <t xml:space="preserve">In high school, loved Spanish and interseted in Medicine. Opportunity came up for spanish medical translators that provides free health care to people who can't afford it. Tried it out and lvoed it. Challenged with vocab, pace. Translating, for different dialects, related to Karis. Other volunteers. Continued to work at translating. Wanted to make impact even better -- not a lot of community knowledge and support, not a lot of young translators. Spanish programs at her school. Started a Spanish outreach club to give more volunteers in 10th grade. Was president. Expanded it. Set up drives. COVID was a challenge: stepped back and did more donation drives. Great to grow impact of that org. Worked to head off in promotional areas to show at her school and other schools. Get word out. Good uptake in volunteers. Sustainable now that she has left for college (now have 30-40 members interested) </t>
  </si>
  <si>
    <t xml:space="preserve">Take ex. from broad sense. In high school took chem early. Loved it. Prof was great. Made sense. Took AP chem in 10th grade. Hybridization, imagining models. Loved 3D modeling as a child? Talking with friends, noticed they were lost. Hindered chem development. Talked with prof who said it was hard to teach becasue they teach it in 2D when it is a 3D concept. What if they could make a teaching method that could solve this. Before oculus headsets were common. Had experience in computer programming, used VR to teach chem topics in 3D. LOVE THIS. Had done animating application. VR headsets were not really available widely. Trial and error. Teaching herself as the industry was evolving. How can she make an application can program for 3D and use the tool to teach chem. Got a product that was published and has downloads. HOLY F. Let her in. Dropped in the chat. </t>
  </si>
  <si>
    <t xml:space="preserve">Double major - loves business (consulting career consideration). Got distracted a few times. https://sidequestvr.com/app/6607/hybridization-theory-practice. Why CYC important: helping others is so important, personal mission statement, mom in health care, using skills to help others and looking at skills to most effectively help others. How can I get max impact: know spanish, love chemistry and computer science to help people learn better. Have peopel with interests in CYC: finance, marketing, strategy; using them not jsut for themselves but for a real world setting to benefit the community especially those that are under resourced and under served. Not very concise but AS A FRESHMAN!!!!!!!!!!!!!! </t>
  </si>
  <si>
    <t xml:space="preserve">In high school part of club, fundraiser to rais emoney for local brest cancer charities, primary ways to sell t shirts, one of the conflicts was with the advisory board, had nobody to man the table before classes in the morning, which was their primary sales times, had a brainstorming session, decided to change time to sell, split up and did walking around sales during high traffic period </t>
  </si>
  <si>
    <t>Past summer internship, was given a customer complaint, in charge of a. full investigation to figure out why a razor blade was on a paper roll sent to a customer, needed to conduct interviews, etc and needed to create final report, they did not use that razor blade a lot but relaized there were not enough razor blade disposable buckets around the facility, got the area manager to buy more and place is strategic areas, educated the staff on when to use and proper disposable techniques</t>
  </si>
  <si>
    <t xml:space="preserve">Commnunity service oriented club, the cancer charity one mentioned in question 1, hosted a commnuity event for a commuinty member undergoing treatment to raise money for medical bills, organized flag football competition with couple schools, had other events and local vendors at the event, coordinated with Luke Kuechly, 20,000 dollars raised, President of the Club at the time, big on clear commuication and delegating tasks to advisory board. organized the teams, being main point of contact, status updates.  </t>
  </si>
  <si>
    <t>structured answers well and did not ramble, very easy to talk to and personable, passionate about service and results driven, providing tangible value, would be a great addition to CYC community imo</t>
  </si>
  <si>
    <t>The problem of having no one to head the table to sell shirts for one of her orgs, Solved the problem by communicating with the team to find a solution (rolling carts to sell shirts) during the power period instead of in the morning time. Better outcome than the previous model.</t>
  </si>
  <si>
    <t>During her summer internship found razor blades in one product in a department and spearheaded an investigation on how the razor blade got into the product. Decided to take the initiative and consult with a manager to recommend implementing more razor blade disposal buckets. Recommendation was approved</t>
  </si>
  <si>
    <t>Hosting community events to help raise money for medical relief for a friend with a family member dealing with cancer. Able to put together an event connecting with other local high schools to raise funds through football, bouncy houses ect, able to reach out to a pro football player to attend the event and raffle items, and ended up raising 20,000.</t>
  </si>
  <si>
    <t>Passion is part of your nature, something you don't have to think to do. Passionate about service, helping others, and providing measurable and tangible outcomes</t>
  </si>
  <si>
    <t>She used to work retail &amp; during black friday they were open 24 hours, some people working 18 hours, as a team they determined what everyone was best at and how to rotate roles for variety across an 18 hour shift. They worked as a team to swap roles when people needed and everyone had a positive attitude about it -- made possible by everyone communicating</t>
  </si>
  <si>
    <t>More of a leadership situation: worked for a non-profit that got a new software implemented to help doctors take notes on patients more efficiently. She made a template for those not trained on the software to make it easier to transfer their notes to the software. Everyone was happy because the scribes could do their job like normal and it made it easier on the doctors</t>
  </si>
  <si>
    <t>Works as an engagement ambassador for NCSU, very strict rules, a coworker was constantly not following these expectations - caused friction because people felt like they were given special treatment but she came to find out this coworker has a grandmother in the hospital and this was why. She talked to the coworker who quit because of this to communicate this to her, and helped her realize that you need to know more context</t>
  </si>
  <si>
    <t>Junior, Major in Psych Minor in Bus, two qualities: organization and communication - at the non-profit she worked, people's roles had to be made very clear and she would accomplish this by making sure everyone had schedules -- she made an email specifically for questions. Why is CYC's work different: it is her community and these are small businesses that she is a patron for, she really connects to CYC's mission on a personal level due to her dad's small business. She is very into traveling and originally from London, has an understanding of different perspectives and how those impact a small business</t>
  </si>
  <si>
    <t xml:space="preserve">Teamwork. worked retail: during black friday hours, opened for 24 hours. Coworkers were working 18 hours with 1 lunch break. Had to fine specific roles and make sure what shift they had and hwen. Teammates and her found how to do every role (transition between roles). Everyone knew their schedule, printed schedules before. 3AM store opens. Make sure team was managed well. Able to be flexible in shifts and communicate their different shifts. Everyone was adaptable to each role, worked well together. Meant people didn't bother managers. OUtcome was that every person came out of shift with positive attitude. People communicated, helped each otehr out, kept each other happy and motivated. Managers were happy with performance and support they gave each other. </t>
  </si>
  <si>
    <t xml:space="preserve">Leadership role in nonprofit. Managers and coworkers had new software implemented that was complicated. When Dr. saw a patient, they could scribe a patient and get them through quickly. Without software, they would scribe on Google Doc then input it into patient portal. Created a google doc for those who weren't qualified in the same format as the software. shortened each patient time. Implementing the Google Doc, those who couldn't afford the training for the software, could use the Google Doc she created. </t>
  </si>
  <si>
    <t xml:space="preserve">Problem: school ex. Work as engagement embassador for her school. Conflict. Strict rules on tech while you are working. Someone who was missing her shifts, on her phone, and management knew. Didn't really bother her much, but another coworker walked out on it. She spoke with the employee and it turns out she had a grandma in the hospital because she was her care provider. Communicated to management that people should know that they are not unfairly giving out unjust treatment. Found it important to understand peoples' background. She felt she had an impact becuase not everyone is going through the same thing. Understandability. </t>
  </si>
  <si>
    <t xml:space="preserve">Jannah: psych, minor of business. Consulting last semester. Want to take business route with psych. Name 2 qualities of a leader and how she exemplifies: organization and communication. Specific time where she showed these qualities: in nonprofit. Was a leader of the volunteers underneath her of those who would call out patients name. Got a little lost and asked for quesiton again. High school kids and others as volunteers. Organization was a big thing because you are dealing with real patients. Make sure everyone has schedules in format everyone needed. made sure she was approachable via an email she created to make sure everyone could contact her with questions. Why CYC is different: does her research. It's a student org runnign within her own community (she attends those small businesses) she is a daughter of an immigrant with a small business. Understands the help he received when he arrived. If she is in this community, and has the resources, wants to help those people in her community. As a student, undestands marketing strategies, goes to small businesses as patron. Understands impact we have. She can help buisnesses in every way possible: marketing, strategy. Closing q: She is someone who is big on traveling. Not directly towards organization. Seen people who own small businesses and understands what they need. As she is from a family who owns their own business she gets what they do to get more customer traction. She is originally from London. Understands different perspectives across different groups. Not the most concise, vague language.  </t>
  </si>
  <si>
    <t>Natalie Yeung</t>
  </si>
  <si>
    <t>in HS worked for leadership education development program, run by students and curriculum was run by students to teach younger hsers, became president in senior year, some faciliators had issues with the curriculum, realized communication issues with people lower in the organizational structure and curriculum was not aligning with students needs, set-up 1:1s with faciliators, recognized she wasn't directly interacting with the students and needed the faciliators expertise, learned importance of consistence communication and not carrying assumptions through work</t>
  </si>
  <si>
    <t>really heavily involved in DEI work in HS, why she wants to join CYC, chasing equity convention program, attended a charter magnet school, saw lack of diversity and inlcusion across schools in chicago area, created a convention to educate all schools, used money and resources from available resources, focused on 2 things  teach schools/admin to prioirtize DEI and teach students how to hold couragous conversations, learned strength in leadership in creativity and ability to adapt</t>
  </si>
  <si>
    <t>peer mulitcultral educators group, had subgroups that gather data from students on campus, found that gender equity was lacking, boarding school that assigned rooms based on sex and not gender, came up with a proposal to create co-ed dorms, wanted student opinions in addition to climate survey, built everything from feedback, made policy with administrative, gained 2 extra co-ed halls after coming back in person from covid, then found that students had a hard time adjusting and so she ran presentations to help introduce cultural shifrs/language shifts</t>
  </si>
  <si>
    <t xml:space="preserve">Additional Question: What are your strengths within a team setting? What about weaknesses? OR Each semester, our leadership team places CYC members on teams that we believe will drive the most value for clients. If you were to build a small project team around yourself, what would the makeup of the team be, what role do you think you would play, and why?
Strength: creativeity and innovation, adaptability, think quickly on feet (used an example)
weakness: head-strong, tunnel vision, has learned through experiences to have 1:1 and that her experience isn't the only experience, can learn from situation
zenab asked about music box org, she didn't start it her peer did and she joined, advocate for mental health through music and perfromances, providing opportunities for people to perform to raise money for non-profit, challenge was covid and people doing studd online, able to pivot to online and offer gift cards to incentiviies
closing question: passionate in spirtuality, involved in congregation, out-of-state and uses congregation to connect to home, is sikh and is on the bhangra dance team
was dressed in business professional </t>
  </si>
  <si>
    <t>President of a club in high school teaching curriculum, created curriculum for students and then later told there was an issue with the curriculum. Realized communication was an issue with the team and improved communication by setting up weekly meetings and interacting with students more to get info on students' particular needs and not just going based on assumptions.</t>
  </si>
  <si>
    <t>involved in diversity and equity inclusion in school and started the program with a friend to create a convention to educate students on teaching students how to create equity and diversity policies in schools, dialogs, and conversations about equity</t>
  </si>
  <si>
    <t>Found that gender inequality was a huge problem within school. Many students getting harassed and bullied so created a proposal to ass more co-ed halls in schools to create a safer environment. Used focus groups to gather data from students and met with school admin to pass policy and were able to add 2 co-ed halls. Foun d students were having a hard time adjusting so she ran presentation/training about how to be inclusive and respect others</t>
  </si>
  <si>
    <t>Raiford Turner</t>
  </si>
  <si>
    <t>Last semester at Virginia Tech, final project in risk management, team leader, only one with Python background, other team members use Excel. Encouraged using a new platform, volunteered to do all Python-related project tasks, others do presentation.</t>
  </si>
  <si>
    <t>Work experience: Data analytics, three internship experiences, pure financial student with no analytics experience. Working with CS and Math majors, different backgrounds. First two or three weeks spent learning a new skill, make visualizations better for customers. Studying online and learning from teammates, now has a new skill. "Don't be afraid of learning new skills"</t>
  </si>
  <si>
    <t>Community Problem: As an international student, moved from VA to Apex in a community with many other Asian people. Neighbor came forward with a problem, wanted children to learn Chinese. During the weekends, go over and teach Chines language and culture to neighbors. Creating cultural competency and learning about American culture.</t>
  </si>
  <si>
    <t>Additional Questions: Why do you think the work that CYC does is important? Wants dual benefits; personal benefits, NC State's impact, impact on companies. Leader in any organization? Team Leader experience, participate with team members as a part of the team, communication is most important. Closing Question: Dog-lover, walk with dogs and learn how to train them, collects trading cards for NBA</t>
  </si>
  <si>
    <t>last semester in VT, had a risk management project, was team leader of 4 members, difficult problem of only him had python background while everyone only had excel background, they needed the platform to connect data from different industries, asked them if they want to use Excel or learn Python but they couldn't cuz they were busy preparing to graduate, decided to deligate the work to he does python while everyone else worked on presentation, seems like a fair sequence of events but could be taken other ways</t>
  </si>
  <si>
    <t>work example, had some difficulty understanding thw question because of language barrier,  as a financial student with no background in data analytics and when he did his work in china he had no idea since everyone else was a CS major. started off having a hard time trying to work on data visualization, asked team mates for help to make the data quicker to process and improve it, difficult things happen but you shouldn't be affraid to learn. kinda didn't answer the question, he had a hard time understanding it so I tried to rephrase it a few different ways and I think it confused him on what the question was asking, he had to get clarity on what is non-academic (so i said outside of school) and what is taking something good and making it better (I said something like successfully improving and he focused on success)</t>
  </si>
  <si>
    <t>as an international student that just moved to NC from VA, lives in Apex and has a large asian population, is a dog lover and his neighbor has dogs as well, neightbor is Native American and wants her kids to learn Chinese, asked for his help to create chinese environment with her daughter and teach chinese customs and culture, multiculutral problem and got insight into american customs</t>
  </si>
  <si>
    <t>Additional Questions: Why do you think the work that CYC does is important? OR Think about a time you identified a need within your community (school, neighborhood, etc.). What steps did you take to address this need?
ree-kang jang, elaborated on his education career during intro, strong self-advocate,
WHy is CYC important? He searched online before coming to NC State, want to switch to consulting from financial background, realized he didn't enjoy looking at data all day, got exposure to consulting thorugh Rally Cry Venture Capital, found CYC and values that we do our work for free to help businesses that can't afford consulting and help students get work experience, mutual benefit, working for the community can increase NC State's reputation in Raleigh (this is a great new insight)
background and experience prepared you to be a leader in any organization: referenced risk management team example, that was his first time as a leader, must experiences are team member, he was an organized team leader that recognized his member's limiations and circumstances, 1st priority is organization, he doesn't think he is above the team as the leader but thinks they are the same level he just does some organization, thinks communication is very important, checks in on what team members are doing and how they're doing and how he can help them, understanding and knows each person's contribution to a postive outcome.
he is a dog lover and he likes to walk with his dogs in his free time, he is learning how to teach his dog tricks, NBA fan and likes to collect trading cards, likes to play League of Legends and joined a match at VT</t>
  </si>
  <si>
    <t>Freshman year she was assigned a group for her first CSC class and her teammates started to give less effort, got no responses when a pivotal project over break was due, set up time to discuss expectations with them, they agreed to the expectations but did not actually start meeting them. Ended up switching groups, was tough because they were friends before but wanted to do a fair amount of work</t>
  </si>
  <si>
    <t>She does research at NC State and started this summer. She noticed that there was a need to start prototyping designs, used FIGMA (a prototyping software to see what youre creating before having to use code), was able to help at her skill level and show professors their prototypes</t>
  </si>
  <si>
    <t>In high school, during COVID she noticed there were not many opportunities to donate clothes and people didnt really want to leave home to donate clothes. She worked for a charity that donates clothes to schools and held a clothing drive where she drove TO peoples houses to pick up donations in a zero-contact way</t>
  </si>
  <si>
    <t>wearing a hoodie and outside, Why is CYC important: consulting is an expensive resource, small businesses can really benefit from it What does she want to gain from CYC: interested in the intersection b/w business and tech, has an interest for tech consulting. Really likes that the work will benefit small businesses, and students can simultaneously get experience Strengths and Weaknesses: very much a team player and wants team to succeed, doing lots of work and being accountable, weakness: struggles a little bit w confrontation within a team, been working on it through SSE. Something we wouldn't know: loves to bake french desserts, you have to work with eggs which are really temperamental</t>
  </si>
  <si>
    <t xml:space="preserve">In first year of college put in a group in comp sci class. Three people had job of group project. teamates droppped off as teamates did she did most of work. Poroject was due over break. Niether worked. Because of this talked to them about that agreed on everything. Turned out continuing doing same thing. Not positive story with them. Did not want toFriends beforehand so they as tswitched. Put work to be fair. Worked in a good team. </t>
  </si>
  <si>
    <t xml:space="preserve">Involved in researchat NC State over summer. Comp sci reseach with NC State. Job was to get info from teachers. Impressive. Learning software. Above and beyond there was need for protyping designs. Used figma to create her own designs and used input from other teachers on what they wanted from desgin. Was not advanced enough to actually code but made interative orotoypes woth good feedback. Did was neccesary outside of the research. Software </t>
  </si>
  <si>
    <t xml:space="preserve">High school covid fewer donation of clothes opportunities. Did not want to leave house to go to donation centers. Non-Profit note in the pocket. Donates clothes to school children from disadvatnged communities. Clothing drive where she drive to different peoples huses. Did not have to see any other person. Zero contact. Hlped with the community to get clothes donated. </t>
  </si>
  <si>
    <t xml:space="preserve">Thinks that consulting is very expensive. Smaller companies need help and helping. COnsulting is not come up to later stage in a company. Supports to Interested in Business and tech, wants to talk and work to people while also helping them within tech. Mission and Ideas of CYC appeal to her. Likes how the small business benfit and the business model is cool. Students get experience while also helping smaller business's. Wants to learn more about business and small business continue working with people empathy skills. Good at being committed to a team, carries her weight and tries to be accountable. Weakness is that pause.... when working with other team members struggles with confrontation of issues within the team. Society of sales engineers she makes sure she and everyone else does their jobs.  people helps with smaller businesses. Increases equity, bridge the gap with small companies compared to larger companies. </t>
  </si>
  <si>
    <t xml:space="preserve">First Year Engineering Design Project; Build product based on prompt. Early on in process, robotic arm programmed and built. Jacob was In charge of building the arm, communicating with teammates. When he shared with the team, did not go as planned and had to revisit the design. Conflict based on understanding of project and approach moving forward. Quickly realized it was okay to restart. Revisited expectations set for team. Reflect on initial failure, and acknowledge personal responsibilities. 3D printed model instead, resulted in much better design.                         </t>
  </si>
  <si>
    <t xml:space="preserve">Summer camp counselor and sailing instructor. In charge of 16 kids for the week. Campers go through normal activities, but Jacob wanted to pay experience forward. Went head first and planned special experiences. For the last two days, plan a few extra experiences. Created artifacts for campers to carry away with them from camp. Delivered a better experience and showed intention within the position. </t>
  </si>
  <si>
    <t xml:space="preserve">Community work in high school. Hoping to join CYC to continue in college. Tutoring in high school: diversity and opportunity within education in downtown Raleigh. Joined tutoring club through Boys and Girls Club, good skillset for teaching kids. Club disbanded junior year, but Jacob led recruiting efforts and leadership opportunities, had around 20 other members contributing. Coordinated logistics and scheduling. </t>
  </si>
  <si>
    <t>WolfScheduler, in software development class, applying skills to projects. Modeled after MyPack Portal, not intended to be used by NC State students. Used problem solving skills, iterating and building on work every week to develop a final deliverable. Passionate about working with others and working on problems that impact real people. "Why do you think CYC's work is impactful?" Help with business solutions, morals and vakues to help people with less access to consulting tools, local Raleigh businesses we can interact with face-to-face, develop a good relationship. Interest and passion for working in team setting in any area, lifeguard at NC State WellRec. Closing: Very involved at NC State, growing up in Raleigh, well connected, loves Raleigh and has connections to businesses, excited about opportunity to give back to Raleigh.</t>
  </si>
  <si>
    <t>Ethan Spence</t>
  </si>
  <si>
    <t xml:space="preserve">Happened last year engineering desgin team students. Built a product with a prompt and desgin proccess. Early in the proccess, coming up with prototypes. Product was a robotic arm programmed and built. Built structrue of arm for first prototype. Spent a good week putting effort in. Went to engineering garage. Brainstromed, communicated with team members. In eperson demo did not go well. Realized they were going to have to reimagine what they were doing. Conflict was with him and his understanding. Did not really result in drama. Needed to approach differently. Swallowed the pride and said it was okay to restart. Resolved it by setting expectations going in to support and respect, Took the risk and had time to restart and reimagine. Reflect on what they did. Learned from mistake they 3d printed the arm, led to remuch better design. </t>
  </si>
  <si>
    <t>Last summer he was camp counsleor as sailing instructor. In charge of 16 kids for 9 weeks, overnight camp. Go through normal day activites. What he liked to do passionate about what he did. Paying experience back by being a counslor. When getting new group he planned on special traets he wanted to give them. Last two days would plan fun things fir them to do. Wanted them to leave the campp experienece. Would create artifacts for them buy paracords and Scavenger hunt and lead them to do different things. SHo</t>
  </si>
  <si>
    <t xml:space="preserve">I did a lot of community work in high school. College has not had as much imabilityb to impact community. Tutored in high school. Downtown Raleigh, kids in downtown raliehg lots of diversity. Lots of school some have more opportunities than others. Joined tutoring club. Worked with kids. Club was debanded due to lack of tutors. He took leadership to recruit things to tutor these kids. Found friends to come with him. Had around 20 kids come with him. Logistics coordinating meetings. </t>
  </si>
  <si>
    <t xml:space="preserve">Get to apply problem solvings skills. Passionate about working with others. Wants to solve. Reading over mission statement. Consulting in general helping someone with business solution is good. When you have moral and values to help people without access to these CYC Comes in not a lot of other clubs at NC State do not offer. Not a lot of project roles. Fact of interest and passion leads him to wanting to be in the team. Currently a life guard. Talking to other people Confident in communication skills to be that leader when needed. Interests and passions are the key driver. </t>
  </si>
  <si>
    <t>Steven Diniz</t>
  </si>
  <si>
    <t>o        Miscommunication between people on student gov’t committee. Felt hurt, asked for more communication.</t>
  </si>
  <si>
    <t xml:space="preserve">o        In a sorority -&gt; director of leadership
o        Sets up interviews
o        Wants to improve upon her experience
</t>
  </si>
  <si>
    <t xml:space="preserve">o        Community = family
o        Mediator of problems in family
</t>
  </si>
  <si>
    <t xml:space="preserve">•        Gain from CYC
o        Has learned about small businesses and wants to help
•        Advocated for something important
o        Interview clubs for funds
o        Decided to fund an organization
o        Chair decided not to fund organization, but she thought it was biased
o        She publicly and privately voiced opinion 
o        Resulted in bias trainings for the committee
•        Strengths for engagement
o        Classes -&gt; unique perspective 
</t>
  </si>
  <si>
    <t xml:space="preserve">Involved in Student Government. Charir of Finance committee. Turnover in the chiar. SeMiscommunication between chairs and secretary. Caused Challenges. Felt hurt as she had been on the commitee. Had a coversation and asked if he could keep her in the loop. Make more of an effort to communicate with them. </t>
  </si>
  <si>
    <t xml:space="preserve">In sorority in State. Director of leadership. Interviews for executive board. Process it is very important to get to know each person that is interviewing. Director this year will be taking gimt to have one-on ones within her commitee. Looking to have it be the best it can be. </t>
  </si>
  <si>
    <t xml:space="preserve">Sense community as family. Oldest of four. Big responsibilty. Being the oldest theire are challenges. LookinClose bond with siblings. Mediator between all of them. </t>
  </si>
  <si>
    <t xml:space="preserve">Businedss adjacent. Feels that academic experience aligns with what is neccesarry to be in CYC. INterested in helping small businesses. Did internship with NC business council. Knows Unique struggles and small businesses. Classroom experiences </t>
  </si>
  <si>
    <t xml:space="preserve">Knows Unique struggles and small businesses. </t>
  </si>
  <si>
    <t>Iustina Banerji</t>
  </si>
  <si>
    <t>Worked as a camp educator and worked with 3 other college age kids and kindergardeners. Usually worked well together but a few times where peeople didn't want to help and she would have to pick up the slack. End up sitting down with them and giving them assigned tasks which helped make things less overwhelming.</t>
  </si>
  <si>
    <t xml:space="preserve">Working to build a database for botany research and heas been working on it since junior year. Moved the data from google sheet to a more convenient database. Realized much of the data was messy and disjointed and worked to make it more easy to follow! </t>
  </si>
  <si>
    <t xml:space="preserve">NCSSM, noticed a lot of issues with body image and eating disorders. Helped reinstate a club that helped create a space where people feel comfortable, it died off during COVID so she wanted to bring it back </t>
  </si>
  <si>
    <t xml:space="preserve">Good conflict resolution skills, problem solving skills. Strong communicator </t>
  </si>
  <si>
    <t>Building a database, data visualization, good quant skills?</t>
  </si>
  <si>
    <t>Talked about a social issue, seems empathetic, shows leadership and initiative</t>
  </si>
  <si>
    <t>Wants to go into healthcare consulting, goodnight scholar</t>
  </si>
  <si>
    <t>Had to manage a dance team with 8th graders who wouldn't get things done. Sat them down and helped them understand the importance of the competition</t>
  </si>
  <si>
    <t xml:space="preserve">Helping the NC State bhangra team chreograph over the summer since shes had more experience than the NC State team does. </t>
  </si>
  <si>
    <t>Bringing awareness to a situation that happened at UNCC where a man was persecuted due to his regilious garment. Posting on social media etc.</t>
  </si>
  <si>
    <t xml:space="preserve">o        HS -&gt; captain of Indian dance team
o        Hard to manage team b/c of age differences
o        Young kids wouldn’t focus
o        Had to learn how to get the focus of the kids
o        Started by verbal reprimands but that didn’t work
o        Sat them down to understand commitment and the sincerity of the group and practice
</t>
  </si>
  <si>
    <t xml:space="preserve">o        Also about dance
o        NC State dance team
o        Reached out over the summer to help choreograph routine
o        In HS decca
o        Created business strategy to help a business 
o        Business actually took her recommendations
o        Placed 3rd 
</t>
  </si>
  <si>
    <t xml:space="preserve">o        Biggest prob in community is lack of awareness
o        UNCC student got a religious item taken from them
o        Has been helping brother of victim to spread awareness through social media
o        Happened 2 days ago (love the initiative)
</t>
  </si>
  <si>
    <t xml:space="preserve">•        Most recent book
o        Romance novel 
o        Not attrative girl meets attractive guy
o        Read it 1.5 years ago
•        Why CYC
o        Because we work with the community
o        Real experience
•        Biggest strengths and weaknesses
o        Weaknesses:
        Procrastination -&gt; hard to start task. Trying to change mindset
•        Not as much of a problem in a group setting
        Making your bed -&gt; falls asleep again if she doesn’t make it
o        Strengths:
        Leadership -&gt; lot of experience
        Making lists -&gt; small deadlines to help with procrastination
•        How to instill confidence
o        When people make mistake, she’s encouraging and offers help
o        When mistake is fixed, they see improvement
o        Then, next time they have a mistake, they aren’t scared to ask for help
•        Fun fact
o        Really likes the gym
o        Eats healthy
o        Lifts a lot 
o        Has fitness goals
</t>
  </si>
  <si>
    <t xml:space="preserve">Andrew </t>
  </si>
  <si>
    <t xml:space="preserve">He was a leader for his undergrad schools RC plane team. Specifically, he the was in charge of the wing fabrication. There was a disagreement between his division and another one. He engineered a comprimise between the two groups that ended up making the whole design even better. He adpated both their needs and they actually got 2nd place globally in a competition. </t>
  </si>
  <si>
    <t xml:space="preserve">He was a cashier. He had to get a new job; his manager asked him for some feedback on the job. He created an entire slide deck for feedback and even gave suggestions that the manager could implement to make the workers more effecient. The manager was really appreciative and even implemented some of his ideas. He went way above and beyond. </t>
  </si>
  <si>
    <t xml:space="preserve">Stray dogs get hit by cars a lot in his home town. He worked with others to design a reflective collar to put on the local dogs so that cars wouldn't hit them at night. He fundraised to do the R&amp;D and make them. It helped the problem a lot. He even took it to Mumbai and they are considering doing the same thing. </t>
  </si>
  <si>
    <t xml:space="preserve">He said his team strength: very clear communication. In the intervew he was an effective communicator and effecient in his responses. His team weakness: losing sight of the big picture and getting too focused on the small details. He values empathy and leading by example in leadership. </t>
  </si>
  <si>
    <t xml:space="preserve">In undergrad part of aerodeign team for the college. Participated in wing desgin. Had a lot of parts. Disagreement with fuesal lodge and win and desgin. Saw area to improve the aeuroposition. Wing desgin lead took the innitiative and came to compromise with feusal lodge team. COmpromised as a team. In competition they came in 2nd in INdia. THis decision was beneficial. Handling </t>
  </si>
  <si>
    <t xml:space="preserve">Used to work part time as a cashier at grocery store. Worked at the job during the summer. Prepared a presentation of where the job could have improved. Used metrics and points of improvements. Change the time of the breaks he gave them. Belives things impacted his efficiency. Prepared presentation deck. </t>
  </si>
  <si>
    <t xml:space="preserve">India has big stray dog problem. A lot of them are puppies so they can be hit by cars. Used refelctive collars for the dogs so cars did not hit them. Had a charity drive and bought refelective collars and installed all of them. Benefitied to a community </t>
  </si>
  <si>
    <t xml:space="preserve">Thinks that helping local communities for personal and community development. Change begins at your house. Start small with your community. Havin g prior experience it can bring an impact. Make large scla eimpacts. Work he has done in the past has made a citywide impact. Gets to applies classroom learning in a more practical sense. Match made in heaven. CYC would be great fit and it would add a lot of value. Strenth in team setting . Communication. Would desugn rotary equiptment as engineering consultant. </t>
  </si>
  <si>
    <t>Elaine Wolochuk</t>
  </si>
  <si>
    <t>Was doing internship for charity organization, student-run, leadership was not pulling their weight…she had to learn the importance of communication respectfully to solve problems, advocated for herself through mature conversations</t>
  </si>
  <si>
    <t>Did work for CMS consulting..creative/design oriented, spent a lot of time updating their website becuse they needed to update theirs and using her strengths to produce great result</t>
  </si>
  <si>
    <t>Senior year high school, lot of leadership positions- she was in a lot of volunteering clubs and noticed a need in her community...organized clothing drive to give back</t>
  </si>
  <si>
    <t xml:space="preserve">-What she would bring to CYC: A lot of experience with different internships and marketing, worked with many different people/organizations with zoom meetings across the world
CMS/Charity/RedEye
-What would she like to gain: experience consulting in general.. Like CMS consulting..new group of people, passionate about helping out local small businesses
-What we wouldn’t know: she loves art/painting/designing things
</t>
  </si>
  <si>
    <t>Pranav Chockalingam</t>
  </si>
  <si>
    <t>Group members aren't taking accountability, not pulling weight. Doing internship for charity org, student run. Leadership not pulling weight. What they did to overcome was they communicated the issues and set up meetings and put emphasis on communication to get the issues reolve.</t>
  </si>
  <si>
    <t xml:space="preserve">Did work for CMS Consulting. Client wanted a website redo. She is very creative design oriented, reworked website and beautified. </t>
  </si>
  <si>
    <t xml:space="preserve">In Senior year of HS, did a lot of leadership positions for resume but became a passion. Ended up being president for different organizations. </t>
  </si>
  <si>
    <t xml:space="preserve">Worked in different internships and organizations, has experience worked in different types of environments and developed relationships. Worked with CMS, worked with an internship at ePack, volunteered at different orgs. What she would like to gain from CYC: Wants to learn more about consulting in general, she has done some in the past but wants to be in CYC's environment and help out with people in the area. Business owner qstn: We are the people they are targeting and the age group they're targeting, so we can help out with social media and different trends. Closing question: Very art oriented, graphic design, crafts, painting. </t>
  </si>
  <si>
    <t>Worked at Panera Bread, busy day, order got mixed up in drive thru, had to break out into two-by-two groups and get into designated roles to assess and fix the situation</t>
  </si>
  <si>
    <t>Part of an organization at UNCC, paired with a little buddy</t>
  </si>
  <si>
    <t>She was an engagement manager second semester at UNCC and she was in charge of organizing the mentors and messaged and ensured active engagement for them to establish the relationship. Met with them 1 on 1, put forth effort to establish a stronger relationship.</t>
  </si>
  <si>
    <t>Wants to be involved in the local community and help small businesses. Wants to gain business experience from helping these businesses.</t>
  </si>
  <si>
    <t>Working at panera, really busy during lunch rush line backed up and order got mixed up. Had to break out into groups and correct orders to correct people.</t>
  </si>
  <si>
    <t xml:space="preserve">College mentors for kids, paired with buddy. Shreeya's buddy wasn't really active in the call. Worked really hard to help her buddy be active and improved their relationship and made her buddy more active in the call. </t>
  </si>
  <si>
    <t xml:space="preserve">Engagment manager for college mentors for kids, mentors wouldn't show up to their meetings. Shreeya was in charge of making sure people showed up to their meetings and were being engaged in their calls. Utilized 1 on 1 meetings and strategies they could establish to make their schedules work to make their calls. </t>
  </si>
  <si>
    <t xml:space="preserve">Wants to gain service and problemn solving experience from CYC. Wants to gain experience and serve small busninesses in her community. </t>
  </si>
  <si>
    <t>Worked with a lab technician, and had an engineer who didn't believe that the walls were thin  enough. Focused on redundancy and not losing your temper too quickly.</t>
  </si>
  <si>
    <t>The technican was going on vacation for the week, and was really integral to the team. When she went on vacation, and decided to take over her position to help the factory go smoothly. Worked really hard to make everything run smoothly. Organizing files and made the documents legible. Kept everything running smoothly, and kept everything smoothly.</t>
  </si>
  <si>
    <t>LPGA Girl's golf leader. A problem was keeping them engaged.  Originally the program was drill based. Implemented more interesting drills that incorporated other drills, while also still learning golf skills.</t>
  </si>
  <si>
    <t>Child of a consultant and small business. Sees a disconnect between engineering and problem solving in a business setting. Seems really interested in the club, and how she can help</t>
  </si>
  <si>
    <t>Worked in conjunction with engineers making sure the molds are alright, had to deal with issues with redundancies and deal with incompetent supervisors.</t>
  </si>
  <si>
    <t>Last week of the same job, technician went on vacation for a week, she had to take over the supervisor's position for a week to ensure the factory ran efficiently. Intimidating workload but went above and beyond to take over more workload than she had to. Dealt with a lot of turmoil at her workplace to ensure the factory ran smoothly.</t>
  </si>
  <si>
    <t>Leader in girls golf org, had to keep young girls engaged in the sport for an extended period of time. Worked hard with coach to keep it as engaging as possible, researched games, rotated people in and out to ensure that they weren't in the sun too long. Implemented athletic techniques (played bowling, cornhole, football) and had crafts and other things to keep engaged.</t>
  </si>
  <si>
    <t>Raised by an IT Consultant and small business owner, her mom owned franchises and saw the direct impact of COVID on the small business. She wants to see a more in-depth view of how a small business runs and how they can be helped. Her Mechanical engineering background means that she wants to see how those small businesses can be helped. Has lots of crafting skills, embroidering, crocheting, etc.</t>
  </si>
  <si>
    <t>Worked at Dunkin and was extremely understaffed, not a huge coffee drinker so it was a challenge with the transition. His approach was to lean on everyone that was there and take the downtime to familiarize himself with the processes and look to get guidance when he could.</t>
  </si>
  <si>
    <t>Entered a short story competition, prompt was relatively basic, and initial motivation was to win a prize but he learned a lot by the end of it and was able to express himself very creatively.</t>
  </si>
  <si>
    <t>Goes out of his way to contribute in little ways (his example was about picking up branches to ensure that people don't run into issues)</t>
  </si>
  <si>
    <t>Logistics oriented. Wants to help small businesses with more intricate things. Wants to help with the strategy to help with numbers or more efficiency. He likes to make sure that everyone is heard and everyone's input is accounted for. He thinks as a result of this he's not as strong in taking leadership as he wants to ensure that other voices are heard. Loves spanish literature.</t>
  </si>
  <si>
    <t xml:space="preserve">last summer worked at DD for a few months, on first shift he was suppose to do training but they were understaffed and he had to jump right into making drinks, he couldnt fix the understaffing issue himself and he wasn't really a coffee drinker so he struggled, so he took advantage of using the downtime to learn as much as he could, leaveraged team's help while being cognicent of their duties and busy-ness. This isn't what we were asking for but I can see how he interpreted the question this way, or he might have taken it this way because he can't think of a difficulty in a team setting </t>
  </si>
  <si>
    <t>asked to take a minute to think, senior year entered a short story competiton, took time to invest time to make something good instead of just submitting something, came in wanting to win a prize but changed to wanting to improve himself and submit his best work (not really sure if this is a good example, feels too self-centered)</t>
  </si>
  <si>
    <t xml:space="preserve">likes to ride his bike a lot, noticed a lot of debris on the routes, will pick up small things, but can't always pick up larger sticks, has started to call for help and let people know about the debris and making the city know about it, recognizes how it could be a danger/inconvenience and people should be notified (this could've been a much better response if he walked us through it better or talked more about the solution, especially if he go a meeting with the city council or started an initiative to improve bike trail maintenance or something but I don't think he did so maybe this is lack of drive) </t>
  </si>
  <si>
    <t xml:space="preserve">Additional Questions: What are your strengths within a team setting? What about weaknesses? OR Why do you think the work that CYC does is important?
Important: increasingly business landscape is dominated by coportations and conglomerates, good for efficiently but not good for small businesses, small biz is good for diversity and can cater to specific interests 
thinks businesses focuses too much on big picture and not so much on logistics so they need help and validation on making sure their processes run efficiently, wants to be on the back end
strengths: everyone is heard, the whole team can hear everyone's input at once instead of rolling opinions/insights that could throw off process
weakness: slow to taking leadership and making a decision because always accommodating discussion can postpone decisions
gain from CYC: wants to learn how small business decisions work (unique)
really interested in literature and spanish literature specifically, trying to improve spanish skills from baseline of 7 years learning (can still understand the news and radio, v impressive)
</t>
  </si>
  <si>
    <t>Marketing + engineering, good skillset. Set deadlines + specific goals, schedule of goals</t>
  </si>
  <si>
    <t>Didn't really answer the question at first, but really good answer. Shows a lot of drive and passion? Started non-profit</t>
  </si>
  <si>
    <t xml:space="preserve">Fixed cars for fun, main thing w him is passion --&gt; buisness </t>
  </si>
  <si>
    <t>Joined the collegiate F1 team, had a few different approaches. Team recently added a marketing segment and the team had a business aspect that they weren't able to cover but it was something they were able to collaborate and set deadlines and have specific designated goals.</t>
  </si>
  <si>
    <t>In High School, he decided to start giving music lessons to elementary and middle school students. After teaching lessons, he grew to find a network and found contractors to teach for him and made that network a nonprofit organization with free lessons to elementary and middle school students.</t>
  </si>
  <si>
    <t>Yellowish lights on car and foggy light, advertised the service of changing those lights to brighter lights that make it safer and ensure those cars are able to see more clearly.</t>
  </si>
  <si>
    <t>His career goal is to be a consultant and he wants to seek the experience at CYC before joining a role like that. He wants to get a better idea of what consulting is and surround himself with bright individuals and learn things he didn't know before. What he would bring to CYC is his experience creating his own businesses and nonprofits and wants to bring that administrative/marketing/bookkeeping experience to CYC and provide that expertise. He likes analytics.</t>
  </si>
  <si>
    <t>Met 1-on-1 with someone in her group to ensure that the group project that they were working on ran smoothly and helped break down some of the discrepancies</t>
  </si>
  <si>
    <t>Interned at a small startup business, didn't really have much of a customer base. One of the first things they did was figure out a way to connect with the customer base and she walked door-to-door and introduced herself to the businesses to increase customer base and added 10 customers who ended up being repeat customers. Felt like she helped out and made a difference.</t>
  </si>
  <si>
    <t>Senior year of high school there was an issue with someone closer to her about a SA case, and she ended up writing a two page document about how the administration can handle situations like this better and felt good about positive changes that the administration made and felt satisfied about the positive ramifications.</t>
  </si>
  <si>
    <t>She seems to have a clarity in the way that she can contribute to CYC and seems to have the flexibility to participate in multiple different roles to help out the community.</t>
  </si>
  <si>
    <t>Last year during project in sociology class, a member of the group was not participating. Could have had a detrimental impact on entire group's grade. Addressed the problem directly with the person, helping them organize a plan of action for presenting.</t>
  </si>
  <si>
    <t>Working with a small start up, helping to address business issues and expand the customer base to the surrounding community. Great show of initiative and ingenuity in tacking issues that were new and something she'd never experienced before.</t>
  </si>
  <si>
    <t xml:space="preserve">Problem: Senior year of high school, a close friend experienced SA and had a difficult time dealing with administration in lack of action dealing with this issue. Created a two page document to present to administration on how they could better address these kinds of issues in the future. Headmaster ended up implementing many of these suggestions. </t>
  </si>
  <si>
    <t xml:space="preserve">Pretty succinct and clear answers. Sometimes vague, but overall seems like she does have a genuine passion and want to contribute to many of issues that CYC works to address. </t>
  </si>
  <si>
    <t xml:space="preserve">o        Leader of non-profit
o        Started podcast
o        Group of 3 recording
o        Audio got messed up
o        Had to rerecord episodes
o        Learned how to review before publishing
o        Can be applied to CYC to ensure we give good work to clients
</t>
  </si>
  <si>
    <t xml:space="preserve">o        CS student -&gt; has done hackathons
o        Partnered up with random people he had never met
o        Stayed up until 5am
o        Learned flask
o        Won 2nd place due to the dedication of him by staying up all night
</t>
  </si>
  <si>
    <t xml:space="preserve">o        Went to a small high school
o        Limited class selection
o        No business, finance, or econ classes
o        A small club existed but wasn’t sufficient
o        Gap also existed in other highschools
o        Brought speakers in to teach about finance
o        Over 100 attendees
</t>
  </si>
  <si>
    <t xml:space="preserve">•        Why is CYC work important
o        Small businesses don’t have resources to handle problems
o        Likes to help people out
o        Wants to boost this area of the economy
o        Wants to start his own company
•        Tell us about a time he had a creative solution to a problem
o        Had to figure out to optimize a website
•        Worked with people not as intelligent
o        In HS, he was in science Olympiad
o        Had to made a ramp
o        Partnered with a guy w/o experience in engineering
o        The other guy Made a terrible vehicle 
o        Taught the other guy how to make a more creative car
</t>
  </si>
  <si>
    <t>Jonathan Buck:</t>
  </si>
  <si>
    <t>Leader of non profit called leaders in youth finance education, made a podcast for the nonprofit. Prerecored episodes for college applications but made a mistake recording and lost all the prerecored episodes. Had to go and rerecord later, could have been avoided with better planning/double checking. Related double checking back to CYC</t>
  </si>
  <si>
    <t xml:space="preserve">In a hackathon in highschool, pulled an allnigher learning new technologies to implement the frontend of the hackathon project. Other parts were good but needed the extra effort for the frontend. </t>
  </si>
  <si>
    <t xml:space="preserve">Small school Raleigh Charter. Not many opportunities for financial education. Started an organization called finance life leaders in financial educatio to teach to students about finances. Over 100 attendees at virtual events, filled a gap in student's education. </t>
  </si>
  <si>
    <t xml:space="preserve">o        Research team has to deal with difficult people frequently
o        Has an uncooperative person in group
o        Implemented a cleanliness program last fall
o        If you see it, fix it, but remind everyone of the rules
o        One person has 3 violations
o        Candidate had a conversation with violator on why cleanliness is important
o        Explained why he wanted him to be clean
o        Conversation was effective and violator showed improvement
</t>
  </si>
  <si>
    <t xml:space="preserve">o        Manages research group
o        Thinks about characterization skills?
o        If everyone specialization -&gt; everyone will better
o        He delegates the assignments to cover more approaches and generate more data and therefore research
o        Proposed this to the professor of the lab
o        Everyone liked the idea
o        Has increased the efficiency of the lab
</t>
  </si>
  <si>
    <t xml:space="preserve">o        Took MBA 572
o        Did consulting work
o        Company wanted to improve a carbon method
o        Tested their business model against other established companies
o        Conducted interviews, analyzed data, quantified the answers, and provide  recommendation
</t>
  </si>
  <si>
    <t xml:space="preserve">•        Why the work CYC does is important
o        Contributing to community is important
o        Has received help from NC
o        Appreciates being able to improve resume and use his brain to help community more
•        Hillsboro St Q
o        Involvement with NC State with help the company
o        Small project could use insight from different majors
•        Anything we wouldn’t know from resume
o        Likes to workout 
o        Encourages other to exercise with him
</t>
  </si>
  <si>
    <t>Abisha Fenn</t>
  </si>
  <si>
    <t>No Show</t>
  </si>
  <si>
    <t>Beckett Stillman</t>
  </si>
  <si>
    <t>She was a grade level rep in 12th grade at her international school in Cameroon. The school was pretty disorganized, so planning prom was prretty much all on her. She had to figure out food, etc, everything -- all herself</t>
  </si>
  <si>
    <t>She was really involved in the embassy at that international school, babysat a lot of the kids at the house nearby to give them community and activity</t>
  </si>
  <si>
    <t xml:space="preserve">used to work at a summer camp in nj, they had to ID parents when they picked up their kids. One parent got mad when his ID was checked, she reported this situation to the manager. He came back later and apologized. </t>
  </si>
  <si>
    <t>Gain from CYC: number one goal is to volunteer- grown up in many different places and sees it as a great fit Business on Hillsborough: depends on their background (from Raleigh or new to the area), give insight on what CYC knows from other businesses, her role would be to make their lives easier. Build a Team: she would want a hardworking team, responsible, w/ social skills, says she likes leadership because she can be a bit of a control freak sometimes. Closer: from her resume youd think she loves traveling, but she really just wants to settle down and make connections in one place, sees herself living in Raleigh the rest of her life</t>
  </si>
  <si>
    <t>grade representative for school, admin was disorganized had to put on prom by herself since the other ones didn't show up</t>
  </si>
  <si>
    <t>used to work at a summer camp in NJ, 2-6 yo, argument about id with parent, parent came back and apologized. reviewed policy later in larger meeting</t>
  </si>
  <si>
    <t>gain from cyc? volunteer and help people, doesn't feel like a chore, something she's passionate about. team members: hardworking, responsible, social skills for interacting with business owner, she would want to be in more of a leadership position; she takes initiative. something we wouldn't know from her app: she wants to settle and build roots in her community</t>
  </si>
  <si>
    <t>Namrata Rajaraman</t>
  </si>
  <si>
    <t>Had to work with a diverse team in terms of experience at Belk, come up with a marketing plan with a quick turnaround time (3 days); had to come together. learned about being open about different backgrounds and communicate. collaborated with finance and marketing majors, placed in top 3 in marketing competition. checks all the corporate boxes</t>
  </si>
  <si>
    <t>supplemented study abroad, traveled to other ocuntries while studying abroad. organizational and planning and communication skills</t>
  </si>
  <si>
    <t xml:space="preserve">high school, started a club called HERoes, to bring together women in her hometown. women's shelter was lacking in materials and volunteers, made it a goal to help. created fundraisers and drives, sorted materials during saturdays, made a big impact, found others equally passionate about her cause. </t>
  </si>
  <si>
    <t xml:space="preserve">how she sees herself in a team: LDP here, learned strengths and weaknesses. could be a motivator, getting team on same page. she sounds like an integrator #deloitte. she's essentially the communicator of the group, takes the lean on making sure everyone is working towards the same end goal. weaknesses- tends oto overcommit, but sees it as having a pasison for a lot of different things. took pricing analysis view of hillsborough street question. lots of economic variables given current market situation. saturated market- LOVE the terminology. hillsborough is competing with cameron village and other places, older college students, etc. </t>
  </si>
  <si>
    <t>Natalie</t>
  </si>
  <si>
    <t>this past summer, attended a belk expo for rising juniors where she heard from different leaders and did a case study, was paired with 4 ppl from the area, had to figure out a gap in products belk was offering and come up with a product line and marketing strategy in a 3 day span, was with strangers of different backgrounds, everyone sat down and discussed their strengths and weakness and how they connected to work as a team to capitalize on strengths and combat weaknesses, placed in top 3</t>
  </si>
  <si>
    <t xml:space="preserve">said that's a great question to this and previous one, bet she's gonna say it again to q3. prefaced with this might not be a traditional answer, studied abroad in italy last summer or semester, knew italy was good for fashion and experiencing the world, wanted to make the most of the experience and decided to travel every weekend to diff places, took advantage of the opportunity of being young and abroad, took a lot of planning beforehand and organization between her and 3 different roommates, communicate effectively, plan a lot and balance everything, </t>
  </si>
  <si>
    <t>lol she did say it again, flashback to summer after senior year of high school , noticed lack of clubs targeting women, started a club called HERoes, purpose was to bring girls together under common goal of serving the community in Salsbury, noticed local women's shelter was tacking in materials and resources, they did fundraisers to gather materials and supplies for them, also volunteered to clean and help out, was suprised that this senior year initative was so impactful and that people contributed, is still mentioned and well known in community, serving women is passion</t>
  </si>
  <si>
    <t xml:space="preserve">she loves this question, took leadership and developement program from SLE so she has a great awareness of them and thinks its helpful in team settings
strengths: motivating others, keeping upbeat, communicating (school and in family), rally a team together to make up for short comings
weakness: can be impatient because likes to adhere to a timeline, likes to be proactive with work, realized that you can't be impatient cuz that could be rushing something and the result isn't as good, also tends to overexert herself and say yes to everything, recognizes that this is determental to quality of work, still working on it
Namrata asked hillsborough st: challenging market, competiting with economy, low prices that still meet profit, economic examples, highlighted competition of small business industries, talked about the CYC diverse perspective, sees roles as teamworking, collaborative team member with knowledge in marketing and customer behavior, hit on CYC time committment and was able to give more than we were asking without probing 
is super close with her family, 2 older sisters who went to local liberal arts college, she is the first to branch out for college, b/c her sisters are older and in different places in life she has been exposed to things other people her age 
</t>
  </si>
  <si>
    <t>Small team, critical to assign specific roles and stay on top of it, difficult when team members were not giving updates, created new communication policies and implemented activity trackers</t>
  </si>
  <si>
    <t xml:space="preserve">worked as a portrait photographer, working with an old lady to figure out what she did not like, unhappy because husband was not with her, came to a compromise to use different materials for the account, made an unhappy moment for everybody into a pleasant moment </t>
  </si>
  <si>
    <t>Used to live on a river in a town surrounded by a berm, was part of a sandbagging effort to block key entry points, stressful turned into a good calming time for all</t>
  </si>
  <si>
    <t>worked in fast paced enviornments, kept track of calendar and task list, lives by the google calendar, prioritize tasks, co-owns custom design business things like wedding invitations, it is hard working with family members, helped narrow down the possibilities and be intentional about what products to offer to get off the ground, older student brings a different perspective, lived in five states in the past 6 years, had to hold a job in each state, working on second degree, sees hings in a different way</t>
  </si>
  <si>
    <t xml:space="preserve">Project Cities at Arizona State, worked with students and municipal partners, was a progam assistant and was promoted to graphic designer, was a small team so it was critical to assign roles and tasks, some team members didn't communicate so they implemented activity trackers and communication policies and that helped </t>
  </si>
  <si>
    <t>was a portait photographer and traveled, had an older customer who was not happy with her session and final product, usually just say ok and sorry and move on, but she sat down with the lady and figured out the reason and resolved it, changed from a negative experience to a postive learning experience with good outcome for everyone</t>
  </si>
  <si>
    <t>burm to prevent flooding, had a really bad storm, got people together to sand bag off key points in the neighborhood, was stressful and helped people feel better, a meh community answer so idk if she has any relevant community experience to prove passion</t>
  </si>
  <si>
    <t xml:space="preserve">Additional Questions: Describe an experience where you had to relate with people whose backgrounds are different than your own? What did you learn from that experience? OR Tell us about a time that you had to adapt your style in order to work effectively with people who were different from you. OR Describe a situation in which you had to be a team player. What did that role look like for you and how did you make the team more successful?
was a graphic designer for a K-12 school, was on a small team for the first time and had to change to leadership and be a spokesperson for her own work, the industry was new and was a huge learning curve, getting to know her office well and networking with other schools office helped,
manage stress: calendar and task list, lives by Google Calendar
team player: personal small business of custom design, co-owns with her Mom and family members help, working with family can be harder than strangers in the company, mom is dreamer and she had to guide the focus, helped her narrow down the possibilities and help get stuff down, could grow and get off the ground slowly enough to achieve dreams 
as an older student, has a different perspective, has lived in 5 states over the last 6 years, had to hold a job in all the diff states, thinks its really valuable to apply learnings to different situations 
 </t>
  </si>
  <si>
    <t>transferred from meredith then to liberty to NC State as a sophomore, played 3 sports in HS and in college, thinks sports team when we said team, the team wasn't getting along and contributing equally, was team captain and decided to address it with the girls before going to admin, it didn't get resolved so it had to go to coaches and then to admin, but she helped faciliate the convo, this was a meh answer it didn't have an sound ending about how her role was helpful or impactful in the process</t>
  </si>
  <si>
    <t>FCA, fellowship of christian athletes, part of the board as a sophomore, was vice president and realized the president wasn't doing her part, took over the club as a junior, incorporated a service aspect to the club, club could then go above and beyond to reach the community instead of being a self-serving club only, the club bought into service, force behind the club serving the community, FCA made fundraisers and did service field trips (Parker had to probe for the specifics)</t>
  </si>
  <si>
    <t>has always been passionate about the homeless community and foster system, club service was focused on helping a homeless org, there was also a homeless man near Meredith's campus, she gathered food from girls in the home to gave it to them and then some gloves, has been volunteering for a homeless shelter since childhood</t>
  </si>
  <si>
    <t xml:space="preserve">Additional Questions: Imagine someone who recently opened a business on Hillsborough Street by NC State campus. Why do you think this person would need or want help from CYC? What would you see as your role in helping this new business owner? OR Describe an experience where you had to relate with people whose backgrounds are different than your own? What did you learn from that experience?
thinks CYC's mission to help women-owned and minority-owned is great, thinks it hard to start a business right away on Hillsborough St, as college kids live on Hillsborough St we have first hand insight on how to make the business successful, ideas on how to draw students in and market to college students (ok answer but was hoping for specifics)
just recently joined the new sorority, all the girls who joined are founding members, has already been different perspectives on how to get it started, thinks diversity will make it stronger, everyone brings different experiences and opinions, they can bounce off each other to build (not the diversity in thought answer we were hoping for, seems surface-level)
mom is a professor at UNC who teaches consulting and she learned from her, asked about collab with other CYC chapters and specifically CYC at UNC, asked if NC State has UNC's STAR program that her mom heads
closing q: has attended 3 colleges in a year, has a beach house in seatte washington, Mom did her senior year in Hong Kong, her grandparents work for Scott Paper? so the family moved during for her mom's senior year 
</t>
  </si>
  <si>
    <t>Parker W</t>
  </si>
  <si>
    <t>Played 3 sports in highschool, spoke about her time as a capitan of the team and coordinating team-buiklding outside of school.</t>
  </si>
  <si>
    <t xml:space="preserve">Was in FCA in high school, took over the club as a junior and set up a dedicated service group within the organization. Big focus on community service, with food and clothing drives for the homeless etc. </t>
  </si>
  <si>
    <t xml:space="preserve">Passionate about homeless and foster care community, worked to foster a food drive to help homeless population. Did not speak too much about the specifics. </t>
  </si>
  <si>
    <t xml:space="preserve">Describe an experience where you had to relate with people whose backgrounds are different than your own? What did you learn from that experience?: Spoke about joining a new chapter of a sorority this semester, with people who many not agree on how to proceed moving forward with the chapter. Did not speak of cultural/racial diversity. Closing Question: She has a beach house in Seattle Washington, and her mom speaks Mandarin.  
</t>
  </si>
  <si>
    <t>Mom is a professor at UNC and teaches consulting.</t>
  </si>
  <si>
    <t>Barista at starbucks (coworker is autistic and neurodiverent) able to work with her coworker in work through those problems; has really with her communication skills</t>
  </si>
  <si>
    <t>had a really hard time answering this question...most she could provide was an example of how she is a good gift giver</t>
  </si>
  <si>
    <t>passionate about the environment and against littering; has thought about adpoting a highway but didn't actually do that</t>
  </si>
  <si>
    <t xml:space="preserve">Spoke about working with an autistic coworker at starbucks. She helps this coworker and routiniely checks on them and helps to make their job easier. Spoke to the shift manager on how to help this individual best. </t>
  </si>
  <si>
    <t xml:space="preserve">Goes above and beyond for her friend, especially in gift giving by using her artistic ability. </t>
  </si>
  <si>
    <t>Very passionate about animals and the environment. Spent a lot of time cleaning up litter in high school with friends.</t>
  </si>
  <si>
    <t xml:space="preserve">Refers to leadership as a collaberation between all members, instead of centered around an individual. </t>
  </si>
  <si>
    <t>Dylan Phillips</t>
  </si>
  <si>
    <t xml:space="preserve">Rucheer </t>
  </si>
  <si>
    <t xml:space="preserve">Decided to join robotics in high school, not a lot of different clubs and sports in early college and wanted a way to connect with peers even though did not have previous experience in robotics, realized had a big budget issue, worked with the media team to come up with new ideas to grow the program, sponsorships from local companies, as a new member did not know a lot about the robotics side but saw the the need in the club and worked with team to make a change </t>
  </si>
  <si>
    <t>Rides horses a lot, summer horseback riding camp as a kid that her mom taught and played a leadership role with group of fellow campers since she had experience, decided to restatr he horseback riding business, revamped the website, growing instagram page, started teaching lessons herself, and sent out a lot of emails, taught summer camps, multiple 4 week long sessions, used to teach 2 lessons a day until came on campus, mom called today and said that her website is so good that she has to turn down business because she does not have enought people to staff it</t>
  </si>
  <si>
    <t xml:space="preserve">therapeutic rides, great way to do outreach within the commnuity and therapist would take people on riding trips on trails , improving the lives of patients/specific people, mental and physical therapy, patients get more mobility and get better at walking to and from the car, etc. </t>
  </si>
  <si>
    <t xml:space="preserve">Working with people with different backgrounds? The students at early college was not really into sports and had very different interests than her, she made an effort ot connect to them in different ways by taking part in things they were interested in and also inviting them to do things she enjoys and is familiar with, made many great friends, Junior Olympics for horseback riding, thrives under pressure, has a pump up song when related with stressful times, takes time to decompress and that emotions are not effecting how she responds to a situation, making sure everyone gets their voice out in a conflict situation, well articulated, was put on the drive team for robotics because she was calm and composed and had leadership skills that helped, something not on your resume? loves trying new things, horses dominated who she was but in the past year she has been picking up new hobbies, backpacking trip, did three triathalons this year and on the club at state.  </t>
  </si>
  <si>
    <t xml:space="preserve">Joined the robotics club in highschool, despite not having any experience. She spent a lot of time in the club, and noticed a large issue in the budget. She ended up working with the media team to increase sponsorships and increase the ability of the club overall. </t>
  </si>
  <si>
    <t>Family owns a farm with horses. During covid she revamped her family's summer camp by changing the website and marketing the program all around. Basically raised the camp from the ground up and restarted it to a point where they are extremely succesful now. Good answer.</t>
  </si>
  <si>
    <t>Worked on facilitating therapeuting horse rides for disabled individuals in the community. Says it was a great change of perspective for her, and helped improve the lives of the people around her.</t>
  </si>
  <si>
    <t xml:space="preserve">Describe an experience where you had to relate with people whose backgrounds are different than your own? What did you learn from that experience? She went to a very small school that was not oriented around sports, because of this she had to change her interests and find new ways to connect to these students aside from sports. Something she wants us to know about her personal life is that she enjoys trying new things, for example she tried backpacking and triathalons. Joined triathalon club at NC State </t>
  </si>
  <si>
    <t>Current internship, people trained at different times and she is the longest working intern, boss just quit, nobody training them, in the past two weeks she has been catching up the interns and training them so they can work with analysts, started a training program where each analyst rotates every week to train the whole intern group</t>
  </si>
  <si>
    <t>also works at a restaurant, lot of manager problems there too, did not have servers for a long time in the pandemic and had to run only 1-2 servers instead of 10-12, changed the whole schedule, who is making what, retocking, washing, etc changed the footprint/task list to accomodate the changes</t>
  </si>
  <si>
    <t>was in a service frat on campus, invovlved with the boys and girls club on a weekly basis, open till 10 pm, hang out with kids and help them with homework or other things, there are a lot of jobs that can't get off at 5 pm and get their kids, service oriented</t>
  </si>
  <si>
    <t>Wants to join CYC because we help minority and women owned businesses, how to handle stressful situations? always been one to have good time management, having an organized google calendar (best friend), doing things for yourself, tell about yourself? paitning, art, sewing, loves to combine tech and art like graphic design, making projects look nicer, quilting was something she got into, seems very passionate about her interests. very cool NWIC engineering and autocad experience and security story and studied abroad between senior and freshman year.  very positive, always smiling and enthusiastic</t>
  </si>
  <si>
    <t xml:space="preserve">Working with group of analyst. Got trained at different levels of knowledge. Is most senior on the team. Boss just quit. Within the past two weeks she has been catchin the interns up and trying to get them up to speed. </t>
  </si>
  <si>
    <t xml:space="preserve">Works at a restaurant. Server as well, place is going down the drain. COnstantly having problems. No servers for decent time during pandemic. Would be short staffed. Making that better. She developed ways to run wunderstaffed. Changed the entire schedule with who does each job. </t>
  </si>
  <si>
    <t xml:space="preserve">Freshman year was in APO. Service fraternity. VOlunteering. Main organization she was with the booys and girl club. Would go their and help the kids with their homework. College student are able to be there. </t>
  </si>
  <si>
    <t xml:space="preserve">Helping minority and woman owned business. Realize they do not get the same amount of support. Benfiting us and benfitng the community. Had a bunch of different jobs stays orgnanized throughout the day. Art, paiting and drawing. Sowing. Combining tech jobs with liking art. Making projects look prettier. </t>
  </si>
  <si>
    <t xml:space="preserve">entreprenuership class, project to create a product (scoping, finance, marketing, etc) two members in the group were very adamant about what they wanted for the project, to solve he suggested lets list out pros and cons for both ideas, mentioned product life cycle, </t>
  </si>
  <si>
    <t>internship currently, looks at charts, proposals, where to allocate resources and attract sales, was given the task for research and information transfer/copying, decided to go a step forward and analyze the data and create charts, pivot tables, etc. to visulize the data/info</t>
  </si>
  <si>
    <t>before covid volunteered in a science museum and was part of efforts to create science projects for kids to inspire them through the pandemic</t>
  </si>
  <si>
    <t>chill dude, how does he manage stress and organization? looks at this assignments and prioritizes what needs to be done first, also balances internship and stays ahead of tasks which helps him manage everything. why do you think cyc is important? helping out the community is very important even small businesses are the backbone of the community, being in a position to support businesses is fascinating and fulfilling, helps improve the community, share something about yourself? very creative to the point it gets messy, has a lot of legos, model kits and loves to build things and artwork</t>
  </si>
  <si>
    <t xml:space="preserve">During entrepreurship class had to start creating a product. Issue was figuring out what the product would be. Two members wanted something else he had different ideas. Disagreement for what they needed to do. Created a pros anc cons list to decide which one to do. Presented ideas. </t>
  </si>
  <si>
    <t xml:space="preserve">Still doing internship. Works as business development intern. Looks at attracted sales and deals. Given task to copy information. Wanted to analyzed the information using charts and pivot tables. Sent it to manager and hused hubspot to look at analytics. Tried it turned out pretty great. </t>
  </si>
  <si>
    <t xml:space="preserve">In high school before covid. Volunteered at museum. Science museum. Resources you used. </t>
  </si>
  <si>
    <t xml:space="preserve">Prioritizes assignments seems to manage peoples time. Helping businness in the area solving problems. Wants to build a community. Help is reciprical. </t>
  </si>
  <si>
    <t>Sean Hankins</t>
  </si>
  <si>
    <t xml:space="preserve">found benches in the parks to remake; hit a bunch of trash; figured out a unique way to remove the trash from the ground </t>
  </si>
  <si>
    <t xml:space="preserve">his friends and him started a charity bike ride and raised $4400 for that </t>
  </si>
  <si>
    <t xml:space="preserve">benches from before where covered in dirt and they had to do a lot to revamp them </t>
  </si>
  <si>
    <t>In highschool, worked to repair park benches in chapel hill, but encountered a lot of metal in the ground. Found a creative solution using a car jack to get the metal out.</t>
  </si>
  <si>
    <t>Created a charity fundraiser and raised around 50 grand by biking across the country with 10 other friends. 3500 miles in total. Really cool experience</t>
  </si>
  <si>
    <t xml:space="preserve">Repaired park benches in Chapel Hill. Sean and friends noticed a need to repair these benches and took the initative outside of class to fix them. </t>
  </si>
  <si>
    <t xml:space="preserve">Sean backpacked across Europe with friends during the summer. Said it was great experience overall. Also is really interested in cars and mechanics. </t>
  </si>
  <si>
    <t>Junior year on the golf team as captain; wants to bring more interest to the team; tried to bring more of a team spirit since it was an individualized sport; created more interest in the loJunior year golf team became captain and had the responsibility and balancing team dynamic and increasing interest. Not much of a team environment and hard to get people to interact in a team manner since gold is an individual sport. Worked with a coach to create team bonding experiences. Exploited social media and school news page to increase interest in awareness of the golf club which had now grown and is second in the conference of their schoolng-term</t>
  </si>
  <si>
    <t>tutoring service in writing performance; director of communications; implemented a chair of public speaking; every week they would have a different workshop</t>
  </si>
  <si>
    <t xml:space="preserve">beginning of COVID-19 led to a lack of hope and direction; part of a religious organization -- "what gives you hope?" that was a art gallery to help students appreciate things that art </t>
  </si>
  <si>
    <t>Junior year golf team became captain and had the responsibility and balancing team dynamic and increasing interest. Not much of a team environment and hard to get people to interact in a team manner since gold is an individual sport. Worked with a coach to create team bonding experiences. Exploited social media and school news page to increase interest in awareness of the golf club which had now grown and is second in the conference of their school</t>
  </si>
  <si>
    <t>part of a tutoring program that started off as a week-long summer camp but turned into a nonprofit, was the director of coordination during her junior and senior years. Focused on incorporating public speaking and writing workshops Teaching kindergarten and second grade.</t>
  </si>
  <si>
    <t>During the pandemic confusion about people's passion and adjusting to life. Part of a club related to Sikhism and an art club that she was able to use together to conceptualize an idea for the what gives you hope gallery and encourage students to submit visual art pieces that meant something to them.</t>
  </si>
  <si>
    <t>Passion is something that gives you a sense of purpose and that you want to share with other people. Passionate about art, learned painting from her mom when she was younger exploring new interests with art brings her sense of solace. Enjoy seeing others at pieces and taking meaning from what they've created</t>
  </si>
  <si>
    <t>Career Ambassador, put on workshops to help student develop professionally. Had an event called careercon where they had 100 student attend. In a group, people were being difficult with scheduling. He tried to find ways to work around other peoples schedules to find time to meet to prep for the careercon.</t>
  </si>
  <si>
    <t>Worked as a management training intern at Enterprise as a sales person, learned that he wants to help people and not just do whatever the company wants. There was a church goup that was having trouble with their car but the compare didn't want to help. He wanted to help them still so tried to fix their tire anyway and allowed them to get back on the road even tough the company didn't want to help.</t>
  </si>
  <si>
    <t>Close community in geology, 3 people in total. Went on  trip to Utah with the geology folks... but then covid happened! Geology club fell apart after covid which was sad. Wanted to transform that. The club was very academics of geology, which kept people from outside of the major from joining. Became president of the club and started to make changes so that more people outside of the major to join. It worked! Yay! Now active wth over 50 members.</t>
  </si>
  <si>
    <t>He didn't enjoy high school but the only place he felt safe was bein a tutor for elementary/middle school. Enjoyed helping people, which is why he is excited about CYC</t>
  </si>
  <si>
    <t>Works at career development center as an ambassador. Hosting workshops to help with professional development such as resume writing, Career gave a convention on career readiness and how to prepare yourself for finding a career. The Group leader had family difficulties so the group was struggling to prep for the event with meeting times. Tried to find ways to work around their schedules. Being understanding of people's situations and accommodating by meeting people in places of work etc</t>
  </si>
  <si>
    <t>Enterprise holdings internship in management training, Lots of interaction with customers, full-time job, renting vehicles. Did not really enjoy the environment because their main objective is helping people and did not feel as if they could do that by following all mandatory guidelines. Once a family came to rent another car after their rental car tire blew up, the manager was unwilling to help them and he was acting as a mediator and talking to them and reaching out to different companies to see if the tire could be fixed. Got someone to come up and help them out and get them back on the road</t>
  </si>
  <si>
    <t>As a geology major, Loved the close community that geology fosters, only one of 3 with that major, and had a passion for it. One professor increased their passion by taking a trip to California to study geology. Upon returning to state covid hit and the professor was the leader of the geology club. Due to covid, the club was not able to meet as often anymore. Club was mainly centered around the curriculum. Elections came and no one ran so he put in an application and ran for president and became president and decided to re-invent the club into something that everyone could enjoy not just those within the geology major by pivoting the focus of the club from education to monthly rocks and just presenting the information. The club is now active with 50 members and meets regularly.</t>
  </si>
  <si>
    <t>Took CSE 116, requried to create software product from scratch--&gt; was very intimidating and difficult at first especially with working with a group...Zahid stepped up and managed the project, ensured deadlines were met, split up the work fairly according to comfort level, set up meetings, zahid focused on function of team over his own coding work--&gt; end result: zahid and his group received an a on their project</t>
  </si>
  <si>
    <t xml:space="preserve">e101 course design day project, him and team of 3 focused on entrepreneurship regarding wind turbines, participated in times entrepreneurship and initiative with their project/presentation; conducted thorough market and financial research for their presentation; hard work over few weeks, and was the only group of freshman, and won "Most Creative" award </t>
  </si>
  <si>
    <t>High school specific academic program - had to complete community, action, and service requirements, him and his friends created a class for underprivileged students in their community VIA zoom; taught 15-20 students basic mathematics and english; planned lessons, conduct lessons, review sessions once a week, had a test at the end --&gt; results on tests proved that the kids learned a lot; thrilling experience</t>
  </si>
  <si>
    <t>Values teamwork, enjoys sports like soccer and it helped him with teamwork (physical and mental benefits), values teamwork over individual performance; thinks the most important qualities in a leader are ability to listen, communicate, and have patience; wants to be part of cyc to work with likeminded professionals and have an impact on his community, and learn effective skills</t>
  </si>
  <si>
    <t xml:space="preserve">Last semester, took CSC116. At the end of the class, you have to do a software project from scratch, which was much more autonomous than the rest of the class. The team members were not good at coordinating so he took initiative to organize the work, and set deadlines, etc. They were able to get an A. </t>
  </si>
  <si>
    <t>E101 course, did FEDD project. Focused on entrepenurship, implimenting a new product. Ended up going to a pitch competition for this product. His task was to do market research and scope for the product going into the market. They won!</t>
  </si>
  <si>
    <t xml:space="preserve">IB program, CAS project (community, action, service). For service, during covid he taught math and enlish to underprivledged students. Planned lessons and taught.  </t>
  </si>
  <si>
    <t>Interested in personal and professional growth and the consulting thought process. Passionate, cyc values teamwork a lot. Hes played soccer for a lot time and taught him a lot of value in teamwork. Leadership: he would say hes a natural leader, he values patience, listen and evalute opinions, be good at conflict resolution etc. Wants to work with other motivated individuals to solve a problem and have an impact on the community.</t>
  </si>
  <si>
    <t>Used to work as waitress during pandemic, 7 workers, manage the place and it was hectic due to short staff, had a meeting and talked about strenghts, played on each others strenghts to ensure efficiency and best customer service</t>
  </si>
  <si>
    <t>encouragement and support system built for one another, taking on something different, won the state compeition and could not have done without teamwork, FFA competition</t>
  </si>
  <si>
    <t xml:space="preserve">education, representation of minorities, hard to find inspiration form someone that understood her experience/identity, was able to join kids and teens community service where they shared stories and built a community around that </t>
  </si>
  <si>
    <t xml:space="preserve">role on team? she is a good listener and likes to get input from everyone, critical thinker, be compassionate, show empathy, analytical, why do you think work that cyc does is importnat? small businesses have taken the initiative to go a step furhther but they need resources to learn and grow, also studnets get real world experience while supporting the commnity grow, people help people, cannot have growth without resources. recently opened business? would take on market research, competitor analysis, pricing strategies, have a financial plan, closing question? inquisitive and curious, has had many experiences and tried different activities, has learned something vital from each experience which helps her as a first generation student. important to get out of comfort zone, active listener - asked me a question based on our conversation at the beginning, asked questinos related to scoping and the engagement process </t>
  </si>
  <si>
    <t>Waitress at a small restaurant and was understaffed so duties overlapped so it was very hectic. Dynamic was based on building on each other's strengths and increasing efficiency. Took steps to get orders out as fast as they could and optimizing customer satisfaction</t>
  </si>
  <si>
    <t>FFA meats competition, joined without much knowledge beforehand and ended up winning the competition</t>
  </si>
  <si>
    <t>Minority representation in education; Hard to find inspiration from people that understood the perspective so they joined this program to create and foster a community.</t>
  </si>
  <si>
    <t xml:space="preserve">Open-minded leader, would have critical thinker, needs empathy within the group, needs someone with analytical capacity and listen to the problem, brainstorm different ideas to fill in the communication gap. Understands the purpose of CYC and has a good idea of some of the ways CYC can deliver help towards clients. She seems research-oriented. </t>
  </si>
  <si>
    <t xml:space="preserve">Leadeship role in track and field, he was captain of throwing team at his small school, coach did not like the team very much and wouldnt let them practice, was rude. took it upon himself to do some coaching himself. never really had a problem with authority like that. didnt fix it entirely but definitely helped him learn </t>
  </si>
  <si>
    <t>Beginning of COVID he had trouble getting volunteer hours in, he inherited a book drive for his neighborhood w his friensds. first time did not go super well but the. next year he put a lot of planning and marketing into it-- almost doubled/tripled the amount of books</t>
  </si>
  <si>
    <t>A lot of political conflict at his school, a minority of students took issue with tampons being in the mens restroom, he had personal convos with these people to help change their perspectives</t>
  </si>
  <si>
    <t>Work CYC does is diff: practical experience, free work for these companies is extremely hard to come by. Team question: as a leader he says he is empathetic. doesnt want a competitive team unless it is in a healthy way. wants an ambitious team. Closer: he is an extremely sensitive person, pretty introverted but once he gets to know people he really opens up</t>
  </si>
  <si>
    <t>leadership role - track team (captain of throwing team)- issue with a figure of authority (as a captain he had to stand up for himself and his team)</t>
  </si>
  <si>
    <t>volunteer engagement (50 hours) - book drive for neighborhood (two years 2020 and 2021); advertising improved 2021 (good skill to have when dealing with clients)</t>
  </si>
  <si>
    <t>small liberal school (conflict between republican minority and majority) -- political debate where some of his friends were causing the disturbance, shows that he values what is morally right</t>
  </si>
  <si>
    <t>his examples didn't really highlight all of his best qualities but he seems like a good team member; eager to learn, people person</t>
  </si>
  <si>
    <t xml:space="preserve">He was in an internship and the interns had a disagreement on how to present information to the COO. He decided to sit everyone down and make a portfolio of all their ideas. After doing that, they evaluated each one before coming up with the optimal idea to present. </t>
  </si>
  <si>
    <t>He interned for another firm that was based in Wilmington. He lived in Charlotte. He communted to Wilmington twice a week to actually be on site. 
 Ultimately, the project that he worked on was among the best performing for that firm.</t>
  </si>
  <si>
    <t>He started a business in HS that helped coordinate local community events. One event had a lot of different cultural communities come together for a fair. He was able to work with another associate and design a way for the fair to display everyone's culture effectively.</t>
  </si>
  <si>
    <t xml:space="preserve">Strengths: hearing peoples' ideas and bringing them to fruition. Alledged weakness: self-criticism </t>
  </si>
  <si>
    <t>analyzing a product - slide deck; conflicting ideas on how to present ideas; took charge as a leader without being appointed and incorporated everyone's ideas (TIA)</t>
  </si>
  <si>
    <t>worked for a company in retail sector, (developing holiday inn in wilmington); went back and forth between Charlotte and Wilmington to ensure that the property was built successfully</t>
  </si>
  <si>
    <t>started his own company as a sophomore in high school; worked with different cultures for a cultural event</t>
  </si>
  <si>
    <t>very well spoken; he has a very extensive resume and seems like he has a lot of experience in a lot of different areas, good in team settings ( leader and as a team player); he is pretty well versed in the impact that CYC has within the community; very passionate (takes pride in what he does)</t>
  </si>
  <si>
    <t>Jonathan Lanes</t>
  </si>
  <si>
    <t>Took time to discuss with a manager regarding changes to something that they shouldn't have changed something but went ahead and discussed why they should have</t>
  </si>
  <si>
    <t>Working with with community organization in India to plan fundraising and food drive, took time to collect from those suffering from COVID-19. Proposed idea to contact local restaurants and contacts to collect products that would have been thrown out from local orgs and hit 80 instead of 50 expected</t>
  </si>
  <si>
    <t>Found out and did marketing for local businesses that didn't have the bandwidth to do such</t>
  </si>
  <si>
    <t>Works well with more management roles, organization, good at communicating issues. Weakness on focusing too much on a particular issue or task and deep diving into something. Example of working with an issue, misinofrmed by client and they had to completely readjust and restart the planning and problem scoping. Something not from resume, loves playing sports</t>
  </si>
  <si>
    <t>Project management intern working on payment system. He implemented necessary changes after ideation.</t>
  </si>
  <si>
    <t>Volunteered with food organization to collect funds from community to feed poor individuals. He came up with idea to get leftovers from restaurants and distribute them to those in need.</t>
  </si>
  <si>
    <t xml:space="preserve">Helped ideate new ideas and market products online for in need clients. </t>
  </si>
  <si>
    <t>He seemed really solid. Good communicator. Skills: schedules and excel, project management.</t>
  </si>
  <si>
    <t>Jonathan</t>
  </si>
  <si>
    <t xml:space="preserve">One was suring DECA(Business Competition) working in group of three, disproportionate work load and becoming more assertive in sorting out the problem. </t>
  </si>
  <si>
    <t xml:space="preserve">Internship Tide Carolinas, creating ambassador program to create more internships, promote the club, speak with previous interns, bring in new interns. </t>
  </si>
  <si>
    <t>Part of NHS during high school, COVID opportunities were difficult to find. Created feminine hygiene drive to bring products to her high school</t>
  </si>
  <si>
    <t xml:space="preserve">Strengths in team setting:Being adaptive and listening, reactive to situations. Weaknesses: Not being able to say no and being too self critical.  - Working as a hostess at a family restaurant and interacting with peopple and being client facing. Adapting to different types of people - Enjoys the business aspect of things from DECA but wants more in depth and learning real world experience - Working with kids and being creative to split up tasks and play games - Something that you can keep working on and not get bored of, something that you could make change in, humanitarian causes and working with Red Cross in high school and creating the club. - Business on Hillsborough we could provide marketing assistance and figure out how to interact with students and figuring out how to target the students etc. - Something not from resume, adaptable person moving to different high schools and making new friends and talking to new people  </t>
  </si>
  <si>
    <t xml:space="preserve">Working in DECA; creating business plan. She was doing too much work, sat the team down and figured out a way to split the work evenly. </t>
  </si>
  <si>
    <t>Within her internship, see increased social media participation rate by 30% for a client's profile.</t>
  </si>
  <si>
    <t>Feminine hygene drive in local community, helped run it. 100 products from the drive</t>
  </si>
  <si>
    <t>skills: adaptive, listener. she has really good communication skills as well. great leader.</t>
  </si>
  <si>
    <t xml:space="preserve">Structure of classes were different and school shut down during 11th grade, able to come together with group of students and learn topics by themselves and learn on their own without getting overwhelmed. Lot of arguing and difficulty within a group setting. Created a calendar and a set of topics to focus on. They were on a group of 10 people to sort out who to learn what and what to teach.  </t>
  </si>
  <si>
    <t xml:space="preserve">Friends in India created a startup company and compiled list of prospective sponsors in order to get product moving to the next level. Got product onto Indian version of Shark Tank. Made a big impact in the local community </t>
  </si>
  <si>
    <t xml:space="preserve">Lived in apartment complex during COVID and made sure to lower stigmatization of vaccination and put up vaccine drive within their apartment complex specifically to make sure that they could lower the stigmatization and make sure that the kids were safe to go outside </t>
  </si>
  <si>
    <t xml:space="preserve">Strengths: Problem solving and organizaion, likes breaking things down adn making sure that everyone works as a cohesive unit. - Weaknesses: Communication at the expense of decision making  - Time where had to adapt style to work with differences in those around, wasn't familiar with hands on work etc., trial and error, design to help someone in their lives that had a very specific issue. - Loves baking, traveling, hiking, etc. </t>
  </si>
  <si>
    <t>Her high school in India was shut down her junior year. But all 300 students still had to take a national exam. Her and 10 other students created their own cirriculum and delegated people to teach it to the students. they passed.</t>
  </si>
  <si>
    <t>She consulted for her friend's company in India. She was able to help them get on the Indian version of Sharktank and got loans from the government.</t>
  </si>
  <si>
    <t>She got vaccines to be distributed at her apartment. She also wrote a newsletter promoting vaccination to people who were skeptical of the vaccine.</t>
  </si>
  <si>
    <t>Great problem solver and initiator. Great organization. Super cool person and I think she would be an asset to this club.</t>
  </si>
  <si>
    <t xml:space="preserve">In senior year, had to design computer science project during virtual. Bringing team together and making sure that everyone turned on camera and was present for meetings. Built app to connect large events with leftover food to charities and small organizations in need of food. </t>
  </si>
  <si>
    <t xml:space="preserve">Part of Harvard change conference, researched issues that were plaguing communities and found menstral issues to be a major concern and conducted classes, worked in virtual setting which was a struggle etc. </t>
  </si>
  <si>
    <t xml:space="preserve">Sophmore year, team wasn't interested in participating in team and working with difficult individuals and getting people to initiate contact amongst them and put in their own work without snitching. - Hillsborough businesses(first asked what type of business), standing out as a brand, getting NCSU students to believe, marketing to students, finding out about brand and speaking to students. - Strengths in team setting: Good at initiaing collaboration and contribution from team members. Can drive change in an environment. Takes initiaitive and leads tasks. Weaknesses: Not being satisfied by results and always looking for better. Always feeling that something is missing. - Struggle to move to US for undergrab degree was definitely stressful, meditation and self affirmation, taking one thing at a time. - Gain from CYC: Improve leadership skills and help solve probelms in the local area. - Not listed on resume was moving to another country at age 18 and working through issues of moving to another country, adjustibng, etc.   </t>
  </si>
  <si>
    <t>Had to design a comp sci project, there were people in the team that would not contribute in the team, in meetings they would not turn their camera on and contribute, made an effort to reach out to members and encourgage them to controibute food waste and starvation are a problem in india, website cnnected large events like weddings with cahrities and small organizations</t>
  </si>
  <si>
    <t xml:space="preserve">Harvard Youth Leadership Insititue Conference, team researched about menstrual hygeine in rural areas, conducted survey over 200 responses, design thinking, charts and graphs to anaylze which areas were lacking most in menstrual awareness, got in touch with local charities in those areas and conducted classes to educate and also distriubuted pads </t>
  </si>
  <si>
    <t>Researching for comp sci project, likes to help solve commnuity problem, wastes 80 million tons of food and 1.6 million kids die of starvation, her idea to build a website that connect local charities and refugee houses to large events within a 5 mile radius</t>
  </si>
  <si>
    <t xml:space="preserve">unexpected problem? a project team was not open to her answers/ideas, bring certain materaisl they would not bring to meetings, talked to them plz try to understand and initiating collaboration, hillsborough business? standing out as a brand because so many restaurants and shops on the street are very popular and people would rather go to an established one compared to a new one. ask them what their brand is and what they are trying to sell and find a way to see how that would resonate with college students. strenghts and weaknesses? very good at initating collaboration on a team without being rude, glue of the team, does not mind being the first to take iniative and lead, weakness is not being satisfied no matter what she does, always thinking what can i do better. how she handles stressful situations? moving to the US at 18 yrs was stressful and a big leap and meditates and takes time for herself. what would you like to gain from cyc? wants to improve her leadership skills and wants to help solve problems in the community, also wants to get into tech consulting, not on resume? moving here at 18 to do undergrad, managing expenses, navigating the whole process without high school councelor etc, adjusting, making new friends, adapting to a new enviornment, a strenght is adapting to new situations quickly.  </t>
  </si>
  <si>
    <t>Discussing transitioning to hybrid system during COVID, Zoom works better but costs a lot of money. Google meets is free but doesn't fit all members and has problems. Disagreement with team but was able to do what was necessary in order to make the changes with helped the organization be better.</t>
  </si>
  <si>
    <t xml:space="preserve">During internship, creating platform to solve problems with employees, advisor came in and said how could you make this better. Thought they had finished the product, but after evaluation and avisor input they did much more and made larger changes that had more of an impact. </t>
  </si>
  <si>
    <t xml:space="preserve">Wanted volunteers that wanted to be involved and help people. By helping people volunteer more and creating more opportunities, they could see the impact of the events they do and then they can get more involved by their own choice. Created awards to have volunteers do more but still be more invovled and for themselves. </t>
  </si>
  <si>
    <t>Marketing to new clients but want to increase revenue, cut down on costs, making sure empooylees are satisfied and working to full potential. We could serve from outside perspective to offer unbiased insights. Has helped employees create more engagement and be more interested. Could offer outsider perspective that the business owner or employees themselves wouldn't have. - Name two qualities of leaders: Good communication and team valuing and listening. Currently leading event for honors council, came up with core idea to give each attendee a big theme and they could choose to do whatever they want leading to internal conversation and decision. Let time in agendaq to make sure that each person could pitch ideas and made necessary changes. - Personal gain, more experience dealing with businesses and learning how real businesses operate and how individuals interact in real life. How do business solve real life problems and implement solutions - Wouldn't know from application that she is very creative person and looking at things from different perspectives and differently than how others would.</t>
  </si>
  <si>
    <t xml:space="preserve">Discussing transition to hybrid setting during covid for organization, google meets did not fit 100 members and zoom was costly, looked over financials and did not have funds for zoom, went though financials and identified what could be reallocated, got rid of unecessary things, had great communicattion. </t>
  </si>
  <si>
    <t xml:space="preserve">internship, advisor said website was great but what else can you do with it, added many features to the website liike a mapping feature, yoga for kids cause, CEO loved it, adding the new features created a better platform in the end </t>
  </si>
  <si>
    <t>chair of her towns youth leadership council, many people volunteered because their parents made them, but she wanted to make sure the members wanted to really help the commnuity, she sarted like that but changed into the latter, she created awards to incentivize them and created rules like no more than 10 hours from an event so it made them volunteer more and put them in those experiences which saw some people volunteer 200 hours when the year before they only did 30</t>
  </si>
  <si>
    <t>new business on hillsborough? marketing, profit maximization, employee productivity, we come with an outside perspective, when she had her internship profits were really low and needed more engagement and manisha helped boost engagement, before she used to have company gatherings and connect on a deeeper level iwth team which employees told her but not the CEO, and that way they were able to find some issues. leadership qualities? clear commuication and team feels like they are being heard and contributing ot the team, gave a good example for this, gain from cyc? more experience in dealing with businesses and how they interact in real life, wants to get practice in finding a solution and solving it, talks about MBA plans in future, future focused and driven. share something no on resume or application? very creative person, when creating pitch timeline for organization, more engaging events that would be interesting for members and more interactive not just sitting down and listening</t>
  </si>
  <si>
    <t>Brian Poirier</t>
  </si>
  <si>
    <t>Final project report, unmotivated team, created word doc to brainstorm and coordinate with team, took iniative</t>
  </si>
  <si>
    <t>cooking small fire, friends using paper towels, put out fire using pot, ingenuity, action</t>
  </si>
  <si>
    <t xml:space="preserve">peers didn't focus on standardized testing, spoke with school management, encouraged admin team to encourage students to improve standardized testing scores, </t>
  </si>
  <si>
    <t>good idea of general target markets, feels he could be helpful in marketing, patience and determination are important leadership characterstics, took younger student under his wing, wanted to make students voice heard, encourage peers to act, help community, self development, values working with high acheiving peers,  values quality work, seems like a team player wants to communicate, relationship with friend abusing alcohol, listened to friend and encouraged better habits, worked with students in different backgrounds, diverse teams</t>
  </si>
  <si>
    <t>Control systems class final project, write report and code to program but the team  was not motivated to get the work done with midterms and busy week, he took iniative to start the process and share materials</t>
  </si>
  <si>
    <t>were cooking at a friends house and small fire went on and were trying to put out with paper towels, he took action by taking a pot/pan to put it on the fire that would prevent oxygen from going through</t>
  </si>
  <si>
    <t>saudi high emphasis on standardized testing and not much care for high school classes, spoke with school management to convinve them to make speeches to students to motivate them to take school seriously and also focus on their test scores</t>
  </si>
  <si>
    <t xml:space="preserve">new business? students are target audience, his role will be in advertisement, help the business to understand their objectives and acheive them, qualities of a leader? patience and determination, leader who should have a clear plan and path to the objective, last internship at research university in saudi, had a high school intern under him, looked after him and see if there is something he needs communicated to supervisor, was patient with him and then the student was able to work on his own with some support, hashem provided a clear vision on the students tasks so there was no confusion there, gain from cyc? help local commuinty and develop himself work with highly qualified peers to achieve common goals, stressful situations? related to work then try best to stay calm without presuring himself, quality is more important than quantity, relationship, try to reach consensus and communicate problems, friend had alcohol issues, sat with him and tried to convince him from alcohol to other types of drinks, friend appreciated him sitting down and wathced the amount he drinks. share soemthing no t on resume? works with people from many different backgrounds    </t>
  </si>
  <si>
    <t xml:space="preserve">He was on a dance team and there seemed to be a lot of segregation. There was a large commmunication gap. He created a concerns committe to create a more sollaborative environment. At the end of the semester people started working together. </t>
  </si>
  <si>
    <t xml:space="preserve">He went to inda to help underprivelleged kids about self esteem and honesty. There were around 50 volunteers. Since he was with a bunch of business majors he went to go talk to small businesses in the area about micro financing and loans. He taught them how to go to a bank, cash a check, and do other financial things.  </t>
  </si>
  <si>
    <t xml:space="preserve">People were taking advantage of how nice the chick fil a workers were. He felt that there should be standards for how people treat the employees. </t>
  </si>
  <si>
    <t>Strenghts: communication, weaknesses: not knowing how much to participate (too much vs too little).</t>
  </si>
  <si>
    <t>namrata</t>
  </si>
  <si>
    <t xml:space="preserve">commnication gap between leadership and general members. came up with concerns committee so noobs could have their voices heard, no other ways for team to bond. at end of the emester, everybody...? "all that stuff", "and yeah",, </t>
  </si>
  <si>
    <t>went to india to help underprivileged kids with self esteem and honesty. wut. was with business major. went to talk to neighboring communities about microfinance. lack of personal finance knowledge. kinda missed on this one</t>
  </si>
  <si>
    <t xml:space="preserve">worked at chick fil , let customers walk all over them as part of the "all customers should be happy" process, didn't think they should take it. inserted massive plug for chick fil a here. held a meeting about it. went over do's and dont's with mnagement. </t>
  </si>
  <si>
    <t>Angelina Marreddy</t>
  </si>
  <si>
    <t xml:space="preserve">VP of Finance for AKPSI and had issues with how to complete certain tasks. Asked someone for step-by-step instructions to figure out how to resolve the issue.
- </t>
  </si>
  <si>
    <t xml:space="preserve">Had a current system for tracking finances. Took BUS 351 and learned about pivot tables and then used that to changed his method of tracking information. </t>
  </si>
  <si>
    <t>Apart of YTC Winter Camp for his temple and came up with a game design to engage the students in the camp. Turned chaotic situation into a more organized structure.</t>
  </si>
  <si>
    <t xml:space="preserve">Two qualities that he believes are important as a leader are thinking of a leader as your friend and not viewing them as a dictator. Believes CYC has a true impact on minority business owners and we use technical knowledge and skills to help them. </t>
  </si>
  <si>
    <t>Hilton Stallworth</t>
  </si>
  <si>
    <t>There is a fraternity he is in where he is the vp of finance. There was a financial issue He solved it. Was a little confusing, but I didn't understand a lot of the financial jargon he used. Sounded sophisticated though.</t>
  </si>
  <si>
    <t xml:space="preserve">He goes to a temple and they have a camp called winter camp. The college students are in charge of coordinating.They decided to play charades with the kids. They had to use problem solving skills and consideration of their audience to make it a successful audition. He broke down a chaotic situation into an organized structure to ensure the successful completion of an activity. </t>
  </si>
  <si>
    <t>He is personally closer with his mom than his dad. He knows his dad will be there for him if he needs something; however, there isnt much of a real connection. So to improve the connection he made time to reach out to his father and take deliberate action to come up with a plan to spend time with him.  He believes that a leader should lead by example, not simply have control over individuals. Leaders need to be trustworthy and have a passion towards their goals. The second quality is that they need to have engagement with the community (a normal person who isn't above anyone else). He understands CYC's mission pretty well.</t>
  </si>
  <si>
    <t>Worked at NC Business Council and other team members were taking longer to work on their projects. She helped them with their projects and collaborated with them to help them get their work done.</t>
  </si>
  <si>
    <t>Celebration to help the Women's Basketball Team at NC State. Came up with the idea to give the team that was leaving special gifts to make the celebration more special.</t>
  </si>
  <si>
    <t>Doing research in RTI on how the counties respond to food insecurites. Making policy actions to change legislation to help these minority groups.</t>
  </si>
  <si>
    <t>She believes that two qualities that are important in a leader is being dedicated and driven. Believes that CYC work is important because it can help minorities grow, believes she can use her degree to help create change.</t>
  </si>
  <si>
    <t>There was a policy intern team at the dentist internship she worked for. Gerrymandering healthcare expansion bennefits was an assignment.  She helped others with their projects.</t>
  </si>
  <si>
    <t xml:space="preserve">She is a manager for the women's basketball team for NCSU.She went out of her way to find stuff to give the graduating seniors  that were more than what the standard reward was. </t>
  </si>
  <si>
    <t xml:space="preserve">She is doing research at RTI international. She is doing social science literature review. Eastern NC doesnt have a lot of money coming into the area. She is researching how that is affecting the food insecurity within african american women and children. She is making policy actions to bring in more money. She is also looking to find other opportunities. She is reaching out to state officials like the governor to make more financial solutions to the issues. Trying to redistribute the food and also give a lot of awareness to the location. </t>
  </si>
  <si>
    <t xml:space="preserve">2 qualities that are important in a leader are being dedicated and driven. If she is stuck on a passsion she is going to work towards it! She will work to elevate it as much as possible. She finds cyc a a good combination of her passions. She believes cyc can boost the economy as well as allow the communities to thrive. The more women and minority owned businesses, there is a more open and welcome space for the residents. </t>
  </si>
  <si>
    <t xml:space="preserve">Joined cultural club in undergrad and the club was organized in a very chaotic way. Used her education in operations management to restructure the way the club ran. Curated an event to bring in more active members and reached out to sponsors. </t>
  </si>
  <si>
    <t xml:space="preserve">Sports representative for her dorm who wanted to promote more girls into joining the sports activities. Sent out an email to try to recruit more people to participate and went to the head of the department to help her get registrations for the event. Men and women who participated in her division won multiple games. </t>
  </si>
  <si>
    <t>She was with group of students who were having trouble preparing for future plans like masters, job etc. Set up reaching out to an alumni network to help with giving advice for career plans.</t>
  </si>
  <si>
    <t xml:space="preserve">She believes that CYC is different from other volunteer organization because she can gain real world experience with consulting. She wants to be prepared because she has seen her brother in consulting and knows that the workload is difficult. </t>
  </si>
  <si>
    <t>She organized a concert to happen for her university. There were troubles but she overcame them.</t>
  </si>
  <si>
    <t xml:space="preserve">She organized a sports competition! </t>
  </si>
  <si>
    <t xml:space="preserve">During the covid time, there were not many resources. They didnt have the seniors to mentor them. She got seniors to agree to host a webinar to the students who were looking for guidance in their undergraduate studies. She reached out to juniors, sophomores, and freshman. Eventually they got alumni to participate. They created a feedback form to gague their audience on how they could be more effective. </t>
  </si>
  <si>
    <t xml:space="preserve">CYC vs other Organizations! She has always wanted to work in consulting and she can see how consulting can make a difference in an organization. CYC has a very direct affect and impact on the clients that cyc works with.  She has a lot of value placed on working as a community within CYC.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</si>
</sst>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43">
    <font>
      <sz val="10.0"/>
      <color rgb="FF000000"/>
      <name val="Arial"/>
    </font>
    <font/>
    <font>
      <b/>
      <name val="Roboto"/>
    </font>
    <font>
      <name val="Roboto"/>
    </font>
    <font>
      <u/>
      <color rgb="FF1155CC"/>
      <name val="Roboto"/>
    </font>
    <font>
      <u/>
      <color rgb="FF1155CC"/>
      <name val="Roboto"/>
    </font>
    <font>
      <u/>
      <color rgb="FF1155CC"/>
      <name val="Roboto"/>
    </font>
    <font>
      <strike/>
      <name val="Roboto"/>
    </font>
    <font>
      <strike/>
      <color rgb="FF1155CC"/>
      <name val="Roboto"/>
    </font>
    <font>
      <u/>
      <color rgb="FF0000FF"/>
      <name val="Roboto"/>
    </font>
    <font>
      <u/>
      <color rgb="FF0000FF"/>
      <name val="Roboto"/>
    </font>
    <font>
      <i/>
      <sz val="11.0"/>
      <color rgb="FF203864"/>
      <name val="Roboto"/>
    </font>
    <font>
      <b/>
      <color rgb="FF203864"/>
      <name val="Roboto"/>
    </font>
    <font>
      <sz val="10.0"/>
      <color rgb="FF203864"/>
      <name val="Roboto"/>
    </font>
    <font>
      <color rgb="FF203864"/>
      <name val="Roboto"/>
    </font>
    <font>
      <sz val="11.0"/>
      <color rgb="FF203864"/>
      <name val="Roboto"/>
    </font>
    <font>
      <b/>
      <sz val="12.0"/>
      <color rgb="FF203864"/>
      <name val="Roboto"/>
    </font>
    <font>
      <b/>
      <strike/>
      <sz val="12.0"/>
      <color rgb="FF203864"/>
      <name val="Roboto"/>
    </font>
    <font>
      <b/>
      <u/>
      <sz val="9.0"/>
      <color rgb="FFFFFFFF"/>
      <name val="Roboto"/>
    </font>
    <font>
      <b/>
      <color rgb="FFDE6D52"/>
      <name val="Roboto"/>
    </font>
    <font>
      <b/>
      <sz val="11.0"/>
      <color rgb="FF000000"/>
      <name val="Roboto"/>
    </font>
    <font>
      <color rgb="FF000000"/>
      <name val="Roboto"/>
    </font>
    <font>
      <sz val="11.0"/>
      <color rgb="FF000000"/>
      <name val="Roboto"/>
    </font>
    <font>
      <color rgb="FFFFFFFF"/>
      <name val="Roboto"/>
    </font>
    <font>
      <b/>
      <color rgb="FFFFFFFF"/>
      <name val="Roboto"/>
    </font>
    <font>
      <b/>
      <color rgb="FF000000"/>
      <name val="Roboto"/>
    </font>
    <font>
      <sz val="12.0"/>
      <color rgb="FF000000"/>
      <name val="Roboto"/>
    </font>
    <font>
      <sz val="12.0"/>
      <color rgb="FFFFFFFF"/>
      <name val="Roboto"/>
    </font>
    <font>
      <sz val="10.0"/>
      <color rgb="FF000000"/>
      <name val="Roboto"/>
    </font>
    <font>
      <name val="Arial"/>
    </font>
    <font>
      <u/>
      <color rgb="FF1155CC"/>
      <name val="Arial"/>
    </font>
    <font>
      <u/>
      <color rgb="FF1155CC"/>
      <name val="Arial"/>
    </font>
    <font>
      <u/>
      <color rgb="FF1155CC"/>
      <name val="Roboto"/>
    </font>
    <font>
      <u/>
      <color rgb="FF1155CC"/>
      <name val="Arial"/>
    </font>
    <font>
      <u/>
      <color rgb="FF0000FF"/>
      <name val="Arial"/>
    </font>
    <font>
      <u/>
      <color rgb="FF0000FF"/>
      <name val="Arial"/>
    </font>
    <font>
      <u/>
      <color rgb="FF0000FF"/>
      <name val="Roboto"/>
    </font>
    <font>
      <i/>
      <sz val="10.0"/>
      <name val="Roboto"/>
    </font>
    <font>
      <b/>
      <sz val="18.0"/>
      <name val="Roboto"/>
    </font>
    <font>
      <sz val="10.0"/>
      <name val="Roboto"/>
    </font>
    <font>
      <b/>
      <sz val="10.0"/>
      <name val="Roboto"/>
    </font>
    <font>
      <sz val="10.0"/>
      <color rgb="FFFFFFFF"/>
      <name val="Roboto"/>
    </font>
    <font>
      <sz val="11.0"/>
      <color rgb="FFFFFFFF"/>
      <name val="Roboto"/>
    </font>
  </fonts>
  <fills count="10">
    <fill>
      <patternFill patternType="none"/>
    </fill>
    <fill>
      <patternFill patternType="lightGray"/>
    </fill>
    <fill>
      <patternFill patternType="solid">
        <fgColor rgb="FFB7B7B7"/>
        <bgColor rgb="FFB7B7B7"/>
      </patternFill>
    </fill>
    <fill>
      <patternFill patternType="solid">
        <fgColor rgb="FFF3F3F3"/>
        <bgColor rgb="FFF3F3F3"/>
      </patternFill>
    </fill>
    <fill>
      <patternFill patternType="solid">
        <fgColor rgb="FFFFFFFF"/>
        <bgColor rgb="FFFFFFFF"/>
      </patternFill>
    </fill>
    <fill>
      <patternFill patternType="solid">
        <fgColor rgb="FFDE6D52"/>
        <bgColor rgb="FFDE6D52"/>
      </patternFill>
    </fill>
    <fill>
      <patternFill patternType="solid">
        <fgColor rgb="FF203864"/>
        <bgColor rgb="FF203864"/>
      </patternFill>
    </fill>
    <fill>
      <patternFill patternType="solid">
        <fgColor rgb="FFD9D9D9"/>
        <bgColor rgb="FFD9D9D9"/>
      </patternFill>
    </fill>
    <fill>
      <patternFill patternType="solid">
        <fgColor rgb="FFBDBDBD"/>
        <bgColor rgb="FFBDBDBD"/>
      </patternFill>
    </fill>
    <fill>
      <patternFill patternType="solid">
        <fgColor rgb="FF000000"/>
        <bgColor rgb="FF000000"/>
      </patternFill>
    </fill>
  </fills>
  <borders count="12">
    <border/>
    <border>
      <right style="medium">
        <color rgb="FF000000"/>
      </right>
    </border>
    <border>
      <right style="thick">
        <color rgb="FF000000"/>
      </right>
    </border>
    <border>
      <top style="medium">
        <color rgb="FF000000"/>
      </top>
    </border>
    <border>
      <right style="medium">
        <color rgb="FF203864"/>
      </right>
    </border>
    <border>
      <right style="thick">
        <color rgb="FF203864"/>
      </right>
    </border>
    <border>
      <left style="thick">
        <color rgb="FF203864"/>
      </left>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left style="medium">
        <color rgb="FF000000"/>
      </left>
      <top style="medium">
        <color rgb="FF000000"/>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shrinkToFit="0" vertical="center" wrapText="1"/>
    </xf>
    <xf borderId="0" fillId="2" fontId="2" numFmtId="0" xfId="0" applyAlignment="1" applyFont="1">
      <alignment shrinkToFit="0" vertical="center" wrapText="1"/>
    </xf>
    <xf borderId="0" fillId="2" fontId="2"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vertical="center"/>
    </xf>
    <xf borderId="0" fillId="0" fontId="3" numFmtId="0" xfId="0" applyAlignment="1" applyFont="1">
      <alignment vertical="center"/>
    </xf>
    <xf quotePrefix="1" borderId="0" fillId="0" fontId="3" numFmtId="0" xfId="0" applyAlignment="1" applyFont="1">
      <alignment vertical="center"/>
    </xf>
    <xf borderId="0" fillId="0" fontId="3" numFmtId="0" xfId="0" applyAlignment="1" applyFont="1">
      <alignment horizontal="right" vertical="center"/>
    </xf>
    <xf borderId="0" fillId="0" fontId="4" numFmtId="0" xfId="0" applyAlignment="1" applyFont="1">
      <alignment vertical="center"/>
    </xf>
    <xf borderId="0" fillId="3" fontId="3" numFmtId="0" xfId="0" applyAlignment="1" applyFill="1" applyFont="1">
      <alignment vertical="center"/>
    </xf>
    <xf borderId="0" fillId="3" fontId="3" numFmtId="0" xfId="0" applyAlignment="1" applyFont="1">
      <alignment vertical="center"/>
    </xf>
    <xf quotePrefix="1" borderId="0" fillId="3" fontId="3" numFmtId="0" xfId="0" applyAlignment="1" applyFont="1">
      <alignment vertical="center"/>
    </xf>
    <xf borderId="0" fillId="3" fontId="3" numFmtId="0" xfId="0" applyAlignment="1" applyFont="1">
      <alignment horizontal="right" vertical="center"/>
    </xf>
    <xf borderId="0" fillId="3" fontId="5" numFmtId="0" xfId="0" applyAlignment="1" applyFont="1">
      <alignment vertical="center"/>
    </xf>
    <xf borderId="0" fillId="4" fontId="3" numFmtId="0" xfId="0" applyAlignment="1" applyFill="1" applyFont="1">
      <alignment vertical="center"/>
    </xf>
    <xf borderId="0" fillId="0" fontId="6" numFmtId="0" xfId="0" applyAlignment="1" applyFont="1">
      <alignment vertical="center"/>
    </xf>
    <xf borderId="0" fillId="3" fontId="7" numFmtId="0" xfId="0" applyAlignment="1" applyFont="1">
      <alignment vertical="center"/>
    </xf>
    <xf borderId="0" fillId="3" fontId="7" numFmtId="0" xfId="0" applyAlignment="1" applyFont="1">
      <alignment vertical="center"/>
    </xf>
    <xf quotePrefix="1" borderId="0" fillId="3" fontId="7" numFmtId="0" xfId="0" applyAlignment="1" applyFont="1">
      <alignment vertical="center"/>
    </xf>
    <xf borderId="0" fillId="3" fontId="7" numFmtId="0" xfId="0" applyAlignment="1" applyFont="1">
      <alignment horizontal="right" vertical="center"/>
    </xf>
    <xf borderId="0" fillId="3" fontId="8" numFmtId="0" xfId="0" applyAlignment="1" applyFont="1">
      <alignment vertical="center"/>
    </xf>
    <xf borderId="0" fillId="3" fontId="9" numFmtId="0" xfId="0" applyAlignment="1" applyFont="1">
      <alignment readingOrder="0" vertical="center"/>
    </xf>
    <xf borderId="0" fillId="0" fontId="10" numFmtId="0" xfId="0" applyAlignment="1" applyFont="1">
      <alignment readingOrder="0" vertical="center"/>
    </xf>
    <xf borderId="0" fillId="4" fontId="3" numFmtId="0" xfId="0" applyAlignment="1" applyFont="1">
      <alignment vertical="center"/>
    </xf>
    <xf borderId="0" fillId="3" fontId="3" numFmtId="0" xfId="0" applyAlignment="1" applyFont="1">
      <alignment horizontal="right" vertical="center"/>
    </xf>
    <xf borderId="0" fillId="0" fontId="11"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5" fontId="13" numFmtId="0" xfId="0" applyAlignment="1" applyFill="1" applyFont="1">
      <alignment horizontal="center" readingOrder="0" vertical="bottom"/>
    </xf>
    <xf borderId="1" fillId="5" fontId="13" numFmtId="0" xfId="0" applyAlignment="1" applyBorder="1" applyFont="1">
      <alignment horizontal="center" readingOrder="0" vertical="bottom"/>
    </xf>
    <xf borderId="2" fillId="5" fontId="13" numFmtId="0" xfId="0" applyAlignment="1" applyBorder="1" applyFont="1">
      <alignment horizontal="center" readingOrder="0" vertical="bottom"/>
    </xf>
    <xf borderId="3" fillId="5" fontId="14" numFmtId="0" xfId="0" applyAlignment="1" applyBorder="1" applyFont="1">
      <alignment horizontal="center" readingOrder="0" vertical="bottom"/>
    </xf>
    <xf borderId="0" fillId="5" fontId="15" numFmtId="0" xfId="0" applyAlignment="1" applyFont="1">
      <alignment horizontal="center" readingOrder="0" vertical="bottom"/>
    </xf>
    <xf borderId="0" fillId="0" fontId="12" numFmtId="0" xfId="0" applyAlignment="1" applyFont="1">
      <alignment horizontal="center" readingOrder="0" shrinkToFit="0" vertical="center" wrapText="1"/>
    </xf>
    <xf borderId="0" fillId="0" fontId="16" numFmtId="0" xfId="0" applyAlignment="1" applyFont="1">
      <alignment horizontal="center" readingOrder="0" vertical="center"/>
    </xf>
    <xf borderId="4" fillId="0" fontId="1" numFmtId="0" xfId="0" applyBorder="1" applyFont="1"/>
    <xf borderId="1" fillId="0" fontId="1" numFmtId="0" xfId="0" applyBorder="1" applyFont="1"/>
    <xf borderId="0" fillId="4" fontId="16" numFmtId="0" xfId="0" applyAlignment="1" applyFont="1">
      <alignment horizontal="center" readingOrder="0" vertical="center"/>
    </xf>
    <xf borderId="5" fillId="0" fontId="1" numFmtId="0" xfId="0" applyBorder="1" applyFont="1"/>
    <xf borderId="0" fillId="0" fontId="17" numFmtId="0" xfId="0" applyAlignment="1" applyFont="1">
      <alignment horizontal="center" readingOrder="0" vertical="center"/>
    </xf>
    <xf borderId="0" fillId="6" fontId="18" numFmtId="0" xfId="0" applyAlignment="1" applyFill="1" applyFont="1">
      <alignment horizontal="center" readingOrder="0" shrinkToFit="0" vertical="center" wrapText="1"/>
    </xf>
    <xf borderId="0" fillId="4" fontId="12" numFmtId="0" xfId="0" applyAlignment="1" applyFont="1">
      <alignment horizontal="center" readingOrder="0" shrinkToFit="0" vertical="center" wrapText="1"/>
    </xf>
    <xf borderId="0" fillId="4" fontId="19" numFmtId="0" xfId="0" applyAlignment="1" applyFont="1">
      <alignment horizontal="center" readingOrder="0" vertical="center"/>
    </xf>
    <xf borderId="0" fillId="0" fontId="19" numFmtId="0" xfId="0" applyAlignment="1" applyFont="1">
      <alignment horizontal="center" readingOrder="0" vertical="center"/>
    </xf>
    <xf borderId="0" fillId="7" fontId="20" numFmtId="0" xfId="0" applyAlignment="1" applyFill="1" applyFont="1">
      <alignment readingOrder="0" shrinkToFit="0" vertical="center" wrapText="1"/>
    </xf>
    <xf borderId="0" fillId="7" fontId="21" numFmtId="0" xfId="0" applyAlignment="1" applyFont="1">
      <alignment horizontal="center" readingOrder="0" shrinkToFit="0" wrapText="1"/>
    </xf>
    <xf borderId="0" fillId="7" fontId="21" numFmtId="0" xfId="0" applyFont="1"/>
    <xf borderId="1" fillId="7" fontId="21" numFmtId="0" xfId="0" applyBorder="1" applyFont="1"/>
    <xf borderId="1" fillId="7" fontId="21" numFmtId="0" xfId="0" applyAlignment="1" applyBorder="1" applyFont="1">
      <alignment readingOrder="0"/>
    </xf>
    <xf borderId="2" fillId="7" fontId="21" numFmtId="0" xfId="0" applyBorder="1" applyFont="1"/>
    <xf borderId="0" fillId="0" fontId="21" numFmtId="0" xfId="0" applyAlignment="1" applyFont="1">
      <alignment readingOrder="0" shrinkToFit="0" vertical="center" wrapText="1"/>
    </xf>
    <xf borderId="0" fillId="0" fontId="21" numFmtId="0" xfId="0" applyAlignment="1" applyFont="1">
      <alignment horizontal="center" readingOrder="0" shrinkToFit="0" vertical="center" wrapText="1"/>
    </xf>
    <xf borderId="0" fillId="0" fontId="22" numFmtId="0" xfId="0" applyAlignment="1" applyFont="1">
      <alignment horizontal="center" readingOrder="0" vertical="center"/>
    </xf>
    <xf borderId="1" fillId="0" fontId="21" numFmtId="0" xfId="0" applyAlignment="1" applyBorder="1" applyFont="1">
      <alignment horizontal="center" readingOrder="0" vertical="center"/>
    </xf>
    <xf borderId="0" fillId="0" fontId="21" numFmtId="0" xfId="0" applyAlignment="1" applyFont="1">
      <alignment horizontal="center" readingOrder="0" vertical="center"/>
    </xf>
    <xf borderId="2" fillId="0" fontId="21" numFmtId="0" xfId="0" applyAlignment="1" applyBorder="1" applyFont="1">
      <alignment horizontal="center" readingOrder="0" vertical="center"/>
    </xf>
    <xf borderId="0" fillId="0" fontId="23" numFmtId="0" xfId="0" applyAlignment="1" applyFont="1">
      <alignment horizontal="center" readingOrder="0" vertical="center"/>
    </xf>
    <xf borderId="1" fillId="0" fontId="23" numFmtId="0" xfId="0" applyAlignment="1" applyBorder="1" applyFont="1">
      <alignment horizontal="center" readingOrder="0" vertical="center"/>
    </xf>
    <xf borderId="0" fillId="6" fontId="24" numFmtId="0" xfId="0" applyAlignment="1" applyFont="1">
      <alignment readingOrder="0" shrinkToFit="0" vertical="center" wrapText="1"/>
    </xf>
    <xf borderId="0" fillId="6" fontId="24" numFmtId="0" xfId="0" applyAlignment="1" applyFont="1">
      <alignment horizontal="center" shrinkToFit="0" wrapText="1"/>
    </xf>
    <xf borderId="0" fillId="6" fontId="25" numFmtId="0" xfId="0" applyAlignment="1" applyFont="1">
      <alignment horizontal="center" readingOrder="0" shrinkToFit="0" vertical="center" wrapText="1"/>
    </xf>
    <xf borderId="1" fillId="6" fontId="25" numFmtId="0" xfId="0" applyAlignment="1" applyBorder="1" applyFont="1">
      <alignment horizontal="center" readingOrder="0" shrinkToFit="0" vertical="center" wrapText="1"/>
    </xf>
    <xf borderId="2" fillId="6" fontId="25" numFmtId="0" xfId="0" applyAlignment="1" applyBorder="1" applyFont="1">
      <alignment horizontal="center" readingOrder="0" shrinkToFit="0" vertical="center" wrapText="1"/>
    </xf>
    <xf borderId="0" fillId="6" fontId="12" numFmtId="0" xfId="0" applyAlignment="1" applyFont="1">
      <alignment horizontal="center" readingOrder="0" shrinkToFit="0" vertical="center" wrapText="1"/>
    </xf>
    <xf borderId="1" fillId="6" fontId="12" numFmtId="0" xfId="0" applyAlignment="1" applyBorder="1" applyFont="1">
      <alignment horizontal="center" readingOrder="0" shrinkToFit="0" vertical="center" wrapText="1"/>
    </xf>
    <xf borderId="0" fillId="6" fontId="24" numFmtId="164" xfId="0" applyAlignment="1" applyFont="1" applyNumberFormat="1">
      <alignment horizontal="center" shrinkToFit="0" wrapText="1"/>
    </xf>
    <xf borderId="0" fillId="6" fontId="25" numFmtId="164" xfId="0" applyAlignment="1" applyFont="1" applyNumberFormat="1">
      <alignment horizontal="center" shrinkToFit="0" vertical="center" wrapText="1"/>
    </xf>
    <xf borderId="1" fillId="6" fontId="25" numFmtId="164" xfId="0" applyAlignment="1" applyBorder="1" applyFont="1" applyNumberFormat="1">
      <alignment horizontal="center" shrinkToFit="0" vertical="center" wrapText="1"/>
    </xf>
    <xf borderId="2" fillId="6" fontId="25" numFmtId="164" xfId="0" applyAlignment="1" applyBorder="1" applyFont="1" applyNumberFormat="1">
      <alignment horizontal="center" shrinkToFit="0" vertical="center" wrapText="1"/>
    </xf>
    <xf borderId="0" fillId="6" fontId="12" numFmtId="164" xfId="0" applyAlignment="1" applyFont="1" applyNumberFormat="1">
      <alignment horizontal="center" shrinkToFit="0" vertical="center" wrapText="1"/>
    </xf>
    <xf borderId="1" fillId="6" fontId="12" numFmtId="164" xfId="0" applyAlignment="1" applyBorder="1" applyFont="1" applyNumberFormat="1">
      <alignment horizontal="center" shrinkToFit="0" vertical="center" wrapText="1"/>
    </xf>
    <xf borderId="0" fillId="7" fontId="26" numFmtId="0" xfId="0" applyAlignment="1" applyFont="1">
      <alignment horizontal="center" shrinkToFit="0" vertical="center" wrapText="1"/>
    </xf>
    <xf borderId="0" fillId="7" fontId="26" numFmtId="0" xfId="0" applyAlignment="1" applyFont="1">
      <alignment horizontal="center" readingOrder="0" vertical="center"/>
    </xf>
    <xf borderId="1" fillId="7" fontId="26" numFmtId="0" xfId="0" applyAlignment="1" applyBorder="1" applyFont="1">
      <alignment horizontal="center" readingOrder="0" vertical="center"/>
    </xf>
    <xf borderId="2" fillId="7" fontId="26" numFmtId="0" xfId="0" applyAlignment="1" applyBorder="1" applyFont="1">
      <alignment horizontal="center" readingOrder="0" vertical="center"/>
    </xf>
    <xf borderId="0" fillId="7" fontId="27" numFmtId="0" xfId="0" applyAlignment="1" applyFont="1">
      <alignment horizontal="center" readingOrder="0" vertical="center"/>
    </xf>
    <xf borderId="1" fillId="7" fontId="27" numFmtId="0" xfId="0" applyAlignment="1" applyBorder="1" applyFont="1">
      <alignment horizontal="center" readingOrder="0" vertical="center"/>
    </xf>
    <xf borderId="0" fillId="0" fontId="21" numFmtId="0" xfId="0" applyAlignment="1" applyFont="1">
      <alignment horizontal="center" readingOrder="0" shrinkToFit="0" wrapText="1"/>
    </xf>
    <xf borderId="0" fillId="7" fontId="26" numFmtId="0" xfId="0" applyAlignment="1" applyFont="1">
      <alignment horizontal="center" vertical="center"/>
    </xf>
    <xf borderId="1" fillId="7" fontId="26" numFmtId="0" xfId="0" applyAlignment="1" applyBorder="1" applyFont="1">
      <alignment horizontal="center" vertical="center"/>
    </xf>
    <xf borderId="2" fillId="7" fontId="26" numFmtId="0" xfId="0" applyAlignment="1" applyBorder="1" applyFont="1">
      <alignment horizontal="center" vertical="center"/>
    </xf>
    <xf borderId="0" fillId="7" fontId="27" numFmtId="0" xfId="0" applyAlignment="1" applyFont="1">
      <alignment horizontal="center" vertical="center"/>
    </xf>
    <xf borderId="1" fillId="7" fontId="27" numFmtId="0" xfId="0" applyAlignment="1" applyBorder="1" applyFont="1">
      <alignment horizontal="center" vertical="center"/>
    </xf>
    <xf borderId="0" fillId="6" fontId="25" numFmtId="0" xfId="0" applyAlignment="1" applyFont="1">
      <alignment horizontal="center" shrinkToFit="0" wrapText="1"/>
    </xf>
    <xf borderId="1" fillId="6" fontId="25" numFmtId="0" xfId="0" applyAlignment="1" applyBorder="1" applyFont="1">
      <alignment horizontal="center" shrinkToFit="0" wrapText="1"/>
    </xf>
    <xf borderId="2" fillId="6" fontId="25" numFmtId="0" xfId="0" applyAlignment="1" applyBorder="1" applyFont="1">
      <alignment horizontal="center" shrinkToFit="0" wrapText="1"/>
    </xf>
    <xf borderId="0" fillId="6" fontId="12" numFmtId="0" xfId="0" applyAlignment="1" applyFont="1">
      <alignment horizontal="center" shrinkToFit="0" wrapText="1"/>
    </xf>
    <xf borderId="1" fillId="6" fontId="12" numFmtId="0" xfId="0" applyAlignment="1" applyBorder="1" applyFont="1">
      <alignment horizontal="center" shrinkToFit="0" wrapText="1"/>
    </xf>
    <xf borderId="0" fillId="6" fontId="25" numFmtId="164" xfId="0" applyAlignment="1" applyFont="1" applyNumberFormat="1">
      <alignment horizontal="center" shrinkToFit="0" wrapText="1"/>
    </xf>
    <xf borderId="1" fillId="6" fontId="25" numFmtId="164" xfId="0" applyAlignment="1" applyBorder="1" applyFont="1" applyNumberFormat="1">
      <alignment horizontal="center" shrinkToFit="0" wrapText="1"/>
    </xf>
    <xf borderId="2" fillId="6" fontId="25" numFmtId="164" xfId="0" applyAlignment="1" applyBorder="1" applyFont="1" applyNumberFormat="1">
      <alignment horizontal="center" shrinkToFit="0" wrapText="1"/>
    </xf>
    <xf borderId="0" fillId="6" fontId="12" numFmtId="164" xfId="0" applyAlignment="1" applyFont="1" applyNumberFormat="1">
      <alignment horizontal="center" shrinkToFit="0" wrapText="1"/>
    </xf>
    <xf borderId="1" fillId="6" fontId="12" numFmtId="164" xfId="0" applyAlignment="1" applyBorder="1" applyFont="1" applyNumberFormat="1">
      <alignment horizontal="center" shrinkToFit="0" wrapText="1"/>
    </xf>
    <xf borderId="0" fillId="4" fontId="28" numFmtId="0" xfId="0" applyAlignment="1" applyFont="1">
      <alignment readingOrder="0" shrinkToFit="0" vertical="center" wrapText="1"/>
    </xf>
    <xf borderId="0" fillId="0" fontId="22" numFmtId="0" xfId="0" applyAlignment="1" applyFont="1">
      <alignment horizontal="center" readingOrder="0"/>
    </xf>
    <xf borderId="1" fillId="0" fontId="21" numFmtId="0" xfId="0" applyAlignment="1" applyBorder="1" applyFont="1">
      <alignment horizontal="center" readingOrder="0"/>
    </xf>
    <xf borderId="0" fillId="0" fontId="21" numFmtId="0" xfId="0" applyAlignment="1" applyFont="1">
      <alignment horizontal="center" readingOrder="0"/>
    </xf>
    <xf borderId="1" fillId="4" fontId="21" numFmtId="0" xfId="0" applyAlignment="1" applyBorder="1" applyFont="1">
      <alignment horizontal="center" readingOrder="0"/>
    </xf>
    <xf borderId="2" fillId="0" fontId="21" numFmtId="0" xfId="0" applyAlignment="1" applyBorder="1" applyFont="1">
      <alignment horizontal="center" readingOrder="0"/>
    </xf>
    <xf borderId="0" fillId="0" fontId="23" numFmtId="0" xfId="0" applyAlignment="1" applyFont="1">
      <alignment horizontal="center" readingOrder="0"/>
    </xf>
    <xf borderId="1" fillId="0" fontId="23" numFmtId="0" xfId="0" applyAlignment="1" applyBorder="1" applyFont="1">
      <alignment horizontal="center" readingOrder="0"/>
    </xf>
    <xf borderId="0" fillId="4" fontId="28" numFmtId="0" xfId="0" applyAlignment="1" applyFont="1">
      <alignment horizontal="left" readingOrder="0" shrinkToFit="0" vertical="center" wrapText="0"/>
    </xf>
    <xf borderId="0" fillId="0" fontId="21" numFmtId="0" xfId="0" applyAlignment="1" applyFont="1">
      <alignment horizontal="left" readingOrder="0" shrinkToFit="0" vertical="center" wrapText="0"/>
    </xf>
    <xf borderId="0" fillId="0" fontId="22" numFmtId="0" xfId="0" applyAlignment="1" applyFont="1">
      <alignment horizontal="left" readingOrder="0" shrinkToFit="0" vertical="center" wrapText="0"/>
    </xf>
    <xf borderId="1" fillId="0" fontId="21" numFmtId="0" xfId="0" applyAlignment="1" applyBorder="1" applyFont="1">
      <alignment horizontal="left" readingOrder="0" shrinkToFit="0" vertical="center" wrapText="0"/>
    </xf>
    <xf borderId="0" fillId="4" fontId="21" numFmtId="0" xfId="0" applyAlignment="1" applyFont="1">
      <alignment horizontal="left" readingOrder="0" shrinkToFit="0" vertical="center" wrapText="0"/>
    </xf>
    <xf borderId="2" fillId="0" fontId="21" numFmtId="0" xfId="0" applyAlignment="1" applyBorder="1" applyFont="1">
      <alignment horizontal="left" readingOrder="0" shrinkToFit="0" vertical="center" wrapText="0"/>
    </xf>
    <xf borderId="5" fillId="0" fontId="21" numFmtId="0" xfId="0" applyAlignment="1" applyBorder="1" applyFont="1">
      <alignment horizontal="left" readingOrder="0" shrinkToFit="0" vertical="center" wrapText="0"/>
    </xf>
    <xf borderId="6" fillId="0" fontId="21" numFmtId="0" xfId="0" applyAlignment="1" applyBorder="1" applyFont="1">
      <alignment horizontal="left" readingOrder="0" shrinkToFit="0" vertical="center" wrapText="0"/>
    </xf>
    <xf borderId="4" fillId="0" fontId="21" numFmtId="0" xfId="0" applyAlignment="1" applyBorder="1" applyFont="1">
      <alignment horizontal="left" readingOrder="0" shrinkToFit="0" vertical="center" wrapText="0"/>
    </xf>
    <xf borderId="0" fillId="0" fontId="23" numFmtId="0" xfId="0" applyAlignment="1" applyFont="1">
      <alignment horizontal="left" readingOrder="0" shrinkToFit="0" vertical="center" wrapText="0"/>
    </xf>
    <xf borderId="1" fillId="0" fontId="23" numFmtId="0" xfId="0" applyAlignment="1" applyBorder="1" applyFont="1">
      <alignment horizontal="left" readingOrder="0" shrinkToFit="0" vertical="center" wrapText="0"/>
    </xf>
    <xf borderId="1" fillId="4" fontId="23" numFmtId="0" xfId="0" applyAlignment="1" applyBorder="1" applyFont="1">
      <alignment horizontal="left" readingOrder="0" shrinkToFit="0" vertical="center" wrapText="0"/>
    </xf>
    <xf borderId="4" fillId="0" fontId="21" numFmtId="0" xfId="0" applyAlignment="1" applyBorder="1" applyFont="1">
      <alignment horizontal="center" readingOrder="0" shrinkToFit="0" vertical="center" wrapText="1"/>
    </xf>
    <xf borderId="2" fillId="0" fontId="21" numFmtId="0" xfId="0" applyAlignment="1" applyBorder="1" applyFont="1">
      <alignment horizontal="center" readingOrder="0" shrinkToFit="0" vertical="center" wrapText="1"/>
    </xf>
    <xf borderId="0" fillId="6" fontId="21" numFmtId="0" xfId="0" applyAlignment="1" applyFont="1">
      <alignment shrinkToFit="0" vertical="center" wrapText="1"/>
    </xf>
    <xf borderId="0" fillId="6" fontId="21" numFmtId="0" xfId="0" applyAlignment="1" applyFont="1">
      <alignment horizontal="center" shrinkToFit="0" wrapText="1"/>
    </xf>
    <xf borderId="0" fillId="6" fontId="21" numFmtId="0" xfId="0" applyFont="1"/>
    <xf borderId="1" fillId="6" fontId="21" numFmtId="0" xfId="0" applyBorder="1" applyFont="1"/>
    <xf borderId="0" fillId="6" fontId="21" numFmtId="0" xfId="0" applyAlignment="1" applyFont="1">
      <alignment readingOrder="0"/>
    </xf>
    <xf borderId="1" fillId="6" fontId="21" numFmtId="0" xfId="0" applyAlignment="1" applyBorder="1" applyFont="1">
      <alignment readingOrder="0"/>
    </xf>
    <xf borderId="2" fillId="6" fontId="21" numFmtId="0" xfId="0" applyBorder="1" applyFont="1"/>
    <xf borderId="2" fillId="6" fontId="21" numFmtId="0" xfId="0" applyAlignment="1" applyBorder="1" applyFont="1">
      <alignment readingOrder="0"/>
    </xf>
    <xf borderId="0" fillId="0" fontId="25" numFmtId="0" xfId="0" applyAlignment="1" applyFont="1">
      <alignment horizontal="center" readingOrder="0" shrinkToFit="0" wrapText="1"/>
    </xf>
    <xf borderId="0" fillId="0" fontId="25" numFmtId="0" xfId="0" applyAlignment="1" applyFont="1">
      <alignment horizontal="center" shrinkToFit="0" wrapText="1"/>
    </xf>
    <xf borderId="0" fillId="0" fontId="25" numFmtId="0" xfId="0" applyAlignment="1" applyFont="1">
      <alignment readingOrder="0" shrinkToFit="0" vertical="center" wrapText="1"/>
    </xf>
    <xf borderId="0" fillId="0" fontId="25" numFmtId="10" xfId="0" applyAlignment="1" applyFont="1" applyNumberFormat="1">
      <alignment horizontal="center" shrinkToFit="0" wrapText="1"/>
    </xf>
    <xf borderId="0" fillId="8" fontId="2" numFmtId="0" xfId="0" applyAlignment="1" applyFill="1" applyFont="1">
      <alignment readingOrder="0" shrinkToFit="0" vertical="center" wrapText="1"/>
    </xf>
    <xf borderId="0" fillId="2" fontId="25" numFmtId="0" xfId="0" applyAlignment="1" applyFont="1">
      <alignment readingOrder="0" shrinkToFit="0" vertical="center" wrapText="1"/>
    </xf>
    <xf borderId="0" fillId="0" fontId="3" numFmtId="0" xfId="0" applyFont="1"/>
    <xf borderId="0" fillId="4" fontId="29" numFmtId="0" xfId="0" applyAlignment="1" applyFont="1">
      <alignment vertical="center"/>
    </xf>
    <xf borderId="0" fillId="4" fontId="29" numFmtId="0" xfId="0" applyAlignment="1" applyFont="1">
      <alignment vertical="center"/>
    </xf>
    <xf quotePrefix="1" borderId="0" fillId="4" fontId="29" numFmtId="0" xfId="0" applyAlignment="1" applyFont="1">
      <alignment vertical="center"/>
    </xf>
    <xf borderId="0" fillId="4" fontId="29" numFmtId="0" xfId="0" applyAlignment="1" applyFont="1">
      <alignment horizontal="right" vertical="center"/>
    </xf>
    <xf borderId="0" fillId="4" fontId="30" numFmtId="0" xfId="0" applyAlignment="1" applyFont="1">
      <alignment vertical="center"/>
    </xf>
    <xf borderId="0" fillId="0" fontId="29" numFmtId="0" xfId="0" applyAlignment="1" applyFont="1">
      <alignment vertical="center"/>
    </xf>
    <xf borderId="0" fillId="0" fontId="1" numFmtId="2" xfId="0" applyFont="1" applyNumberFormat="1"/>
    <xf borderId="0" fillId="3" fontId="29" numFmtId="0" xfId="0" applyAlignment="1" applyFont="1">
      <alignment vertical="center"/>
    </xf>
    <xf borderId="0" fillId="3" fontId="29" numFmtId="0" xfId="0" applyAlignment="1" applyFont="1">
      <alignment vertical="center"/>
    </xf>
    <xf quotePrefix="1" borderId="0" fillId="3" fontId="29" numFmtId="0" xfId="0" applyAlignment="1" applyFont="1">
      <alignment vertical="center"/>
    </xf>
    <xf borderId="0" fillId="3" fontId="29" numFmtId="0" xfId="0" applyAlignment="1" applyFont="1">
      <alignment horizontal="right" vertical="center"/>
    </xf>
    <xf borderId="0" fillId="3" fontId="31" numFmtId="0" xfId="0" applyAlignment="1" applyFont="1">
      <alignment vertical="center"/>
    </xf>
    <xf borderId="0" fillId="0" fontId="3" numFmtId="0" xfId="0" applyAlignment="1" applyFont="1">
      <alignment readingOrder="0"/>
    </xf>
    <xf borderId="0" fillId="0" fontId="3" numFmtId="2" xfId="0" applyFont="1" applyNumberFormat="1"/>
    <xf quotePrefix="1" borderId="0" fillId="4" fontId="3" numFmtId="0" xfId="0" applyAlignment="1" applyFont="1">
      <alignment vertical="center"/>
    </xf>
    <xf borderId="0" fillId="4" fontId="3" numFmtId="0" xfId="0" applyAlignment="1" applyFont="1">
      <alignment horizontal="right" vertical="center"/>
    </xf>
    <xf borderId="0" fillId="4" fontId="32" numFmtId="0" xfId="0" applyAlignment="1" applyFont="1">
      <alignment vertical="center"/>
    </xf>
    <xf borderId="0" fillId="4" fontId="33" numFmtId="0" xfId="0" applyAlignment="1" applyFont="1">
      <alignment vertical="center"/>
    </xf>
    <xf quotePrefix="1" borderId="0" fillId="3" fontId="29" numFmtId="0" xfId="0" applyAlignment="1" applyFont="1">
      <alignment vertical="center"/>
    </xf>
    <xf borderId="0" fillId="3" fontId="34" numFmtId="0" xfId="0" applyAlignment="1" applyFont="1">
      <alignment readingOrder="0" vertical="center"/>
    </xf>
    <xf borderId="0" fillId="4" fontId="35" numFmtId="0" xfId="0" applyAlignment="1" applyFont="1">
      <alignment readingOrder="0" vertical="center"/>
    </xf>
    <xf borderId="0" fillId="4" fontId="36" numFmtId="0" xfId="0" applyAlignment="1" applyFont="1">
      <alignment readingOrder="0" vertical="center"/>
    </xf>
    <xf borderId="0" fillId="0" fontId="3" numFmtId="0" xfId="0" applyAlignment="1" applyFont="1">
      <alignment shrinkToFit="0" wrapText="0"/>
    </xf>
    <xf borderId="0" fillId="0" fontId="37" numFmtId="0" xfId="0" applyAlignment="1" applyFont="1">
      <alignment horizontal="center" readingOrder="0" shrinkToFit="0" vertical="center" wrapText="1"/>
    </xf>
    <xf borderId="0" fillId="0" fontId="38" numFmtId="0" xfId="0" applyAlignment="1" applyFont="1">
      <alignment horizontal="center" readingOrder="0" shrinkToFit="0" vertical="center" wrapText="1"/>
    </xf>
    <xf borderId="7" fillId="0" fontId="39" numFmtId="0" xfId="0" applyAlignment="1" applyBorder="1" applyFont="1">
      <alignment readingOrder="0" shrinkToFit="0" vertical="center" wrapText="0"/>
    </xf>
    <xf borderId="8" fillId="0" fontId="39" numFmtId="0" xfId="0" applyAlignment="1" applyBorder="1" applyFont="1">
      <alignment readingOrder="0" shrinkToFit="0" vertical="center" wrapText="1"/>
    </xf>
    <xf borderId="7" fillId="7" fontId="40" numFmtId="0" xfId="0" applyAlignment="1" applyBorder="1" applyFont="1">
      <alignment horizontal="center" readingOrder="0" shrinkToFit="0" vertical="center" wrapText="1"/>
    </xf>
    <xf borderId="9" fillId="0" fontId="39" numFmtId="0" xfId="0" applyAlignment="1" applyBorder="1" applyFont="1">
      <alignment shrinkToFit="0" vertical="center" wrapText="1"/>
    </xf>
    <xf borderId="0" fillId="0" fontId="39" numFmtId="0" xfId="0" applyAlignment="1" applyFont="1">
      <alignment shrinkToFit="0" vertical="center" wrapText="1"/>
    </xf>
    <xf borderId="9" fillId="9" fontId="39" numFmtId="0" xfId="0" applyAlignment="1" applyBorder="1" applyFill="1" applyFont="1">
      <alignment shrinkToFit="0" vertical="center" wrapText="1"/>
    </xf>
    <xf borderId="10" fillId="0" fontId="41" numFmtId="0" xfId="0" applyAlignment="1" applyBorder="1" applyFont="1">
      <alignment readingOrder="0" shrinkToFit="0" vertical="center" wrapText="1"/>
    </xf>
    <xf borderId="0" fillId="9" fontId="39" numFmtId="0" xfId="0" applyAlignment="1" applyFont="1">
      <alignment shrinkToFit="0" vertical="center" wrapText="1"/>
    </xf>
    <xf borderId="11" fillId="0" fontId="41" numFmtId="0" xfId="0" applyAlignment="1" applyBorder="1" applyFont="1">
      <alignment readingOrder="0" shrinkToFit="0" vertical="center" wrapText="1"/>
    </xf>
    <xf borderId="0" fillId="0" fontId="22" numFmtId="0" xfId="0" applyAlignment="1" applyFont="1">
      <alignment readingOrder="0"/>
    </xf>
    <xf borderId="0" fillId="0" fontId="22" numFmtId="0" xfId="0" applyFont="1"/>
    <xf borderId="0" fillId="0" fontId="39" numFmtId="0" xfId="0" applyAlignment="1" applyFont="1">
      <alignment readingOrder="0" shrinkToFit="0" vertical="center" wrapText="1"/>
    </xf>
    <xf borderId="0" fillId="0" fontId="42" numFmtId="0" xfId="0" applyAlignment="1" applyFont="1">
      <alignment readingOrder="0"/>
    </xf>
    <xf borderId="0" fillId="4" fontId="23" numFmtId="0" xfId="0" applyAlignment="1" applyFont="1">
      <alignment readingOrder="0"/>
    </xf>
  </cellXfs>
  <cellStyles count="1">
    <cellStyle xfId="0" name="Normal" builtinId="0"/>
  </cellStyles>
  <dxfs count="12">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
      <font/>
      <fill>
        <patternFill patternType="solid">
          <fgColor rgb="FFF4C7C3"/>
          <bgColor rgb="FFF4C7C3"/>
        </patternFill>
      </fill>
      <border/>
    </dxf>
    <dxf>
      <font/>
      <fill>
        <patternFill patternType="solid">
          <fgColor rgb="FFE06666"/>
          <bgColor rgb="FFE06666"/>
        </patternFill>
      </fill>
      <border/>
    </dxf>
    <dxf>
      <font/>
      <fill>
        <patternFill patternType="solid">
          <fgColor rgb="FF6AA84F"/>
          <bgColor rgb="FF6AA84F"/>
        </patternFill>
      </fill>
      <border/>
    </dxf>
    <dxf>
      <font/>
      <fill>
        <patternFill patternType="solid">
          <fgColor rgb="FFFFD966"/>
          <bgColor rgb="FFFFD966"/>
        </patternFill>
      </fill>
      <border/>
    </dxf>
    <dxf>
      <font/>
      <fill>
        <patternFill patternType="solid">
          <fgColor rgb="FFB6D7A8"/>
          <bgColor rgb="FFB6D7A8"/>
        </patternFill>
      </fill>
      <border/>
    </dxf>
    <dxf>
      <font/>
      <fill>
        <patternFill patternType="solid">
          <fgColor rgb="FFF6B26B"/>
          <bgColor rgb="FFF6B26B"/>
        </patternFill>
      </fill>
      <border/>
    </dxf>
    <dxf>
      <font/>
      <fill>
        <patternFill patternType="solid">
          <fgColor rgb="FFBDBDBD"/>
          <bgColor rgb="FFBDBDBD"/>
        </patternFill>
      </fill>
      <border/>
    </dxf>
  </dxfs>
  <tableStyles count="1">
    <tableStyle count="3" pivot="0" name="Applica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12" Type="http://schemas.openxmlformats.org/officeDocument/2006/relationships/worksheet" Target="worksheets/sheet10.xml"/><Relationship Id="rId56" Type="http://schemas.openxmlformats.org/officeDocument/2006/relationships/pivotCacheDefinition" Target="pivotCache/pivotCacheDefinition1.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Y50" sheet="Decisions"/>
  </cacheSource>
  <cacheFields>
    <cacheField name="First Name " numFmtId="0">
      <sharedItems>
        <s v="Aaryan"/>
        <s v="Aishwarya"/>
        <s v="Alex"/>
        <s v="Benjamin"/>
        <s v="Brett"/>
        <s v="Bryant"/>
        <s v="Chinmay"/>
        <s v="Chloe"/>
        <s v="Clara"/>
        <s v="Cyrani"/>
        <s v="Disha"/>
        <s v="Divya"/>
        <s v="Dylan"/>
        <s v="Giavanna"/>
        <s v="Gloria"/>
        <s v="Gracie"/>
        <s v="Hashem"/>
        <s v="Ian"/>
        <s v="Jacob"/>
        <s v="Jannah"/>
        <s v="Junchen"/>
        <s v="Kimberly"/>
        <s v="Krishi"/>
        <s v="Lily"/>
        <s v="Lindsey"/>
        <s v="Makayla"/>
        <s v="Manisha"/>
        <s v="Maria "/>
        <s v="Melissa"/>
        <s v="Meredith"/>
        <s v="Niketan"/>
        <s v="Parth"/>
        <s v="Peter"/>
        <s v="R Shashank V"/>
        <s v="Ruikang "/>
        <s v="Rylee"/>
        <s v="Sean"/>
        <s v="Shreeya"/>
        <s v="Shreya"/>
        <s v="Shubham"/>
        <s v="Smrithi"/>
        <s v="Sophia"/>
        <s v="Sophie"/>
        <s v="Suchir"/>
        <s v="Tia"/>
        <s v="Trisha"/>
        <s v="Zahid "/>
      </sharedItems>
    </cacheField>
    <cacheField name="Last Name" numFmtId="0">
      <sharedItems>
        <s v="Sharma"/>
        <s v="Singhai"/>
        <s v="Doles"/>
        <s v="Poovey"/>
        <s v="Alberse"/>
        <s v="Yang"/>
        <s v="Talikoti"/>
        <s v="Cochran"/>
        <s v="Stec"/>
        <s v="Houston"/>
        <s v="Dureja"/>
        <s v="Srinivasan"/>
        <s v="Philipps"/>
        <s v="Alimenti"/>
        <s v="Chien"/>
        <s v="Diamond"/>
        <s v="Alsannaa"/>
        <s v="Brain"/>
        <s v="Friend"/>
        <s v="Shakil"/>
        <s v="Liu"/>
        <s v="Vazquez-Marin"/>
        <s v="Desai"/>
        <s v="McGrath"/>
        <s v="Sikorski"/>
        <s v="Destafino"/>
        <s v="Barige"/>
        <s v="Tawhid"/>
        <s v="Sleater"/>
        <s v="Gaskill"/>
        <s v="Katial "/>
        <s v="Aloni"/>
        <s v="Ising"/>
        <s v="Raman"/>
        <s v="Zhang"/>
        <s v="Sepesi"/>
        <s v="Hankins"/>
        <s v="Duvvuri"/>
        <s v="Talusani"/>
        <s v="Bhoir"/>
        <s v="Muthukrishnan"/>
        <s v="Scherer"/>
        <s v="Parker"/>
        <s v="Marijono"/>
        <s v="Madap"/>
        <s v="Burmi"/>
        <s v="Thompson"/>
        <s v="Gandhi"/>
        <s v="Syed"/>
      </sharedItems>
    </cacheField>
    <cacheField name="Preferred Name " numFmtId="0">
      <sharedItems containsBlank="1">
        <s v="Aaryan"/>
        <s v="Aish"/>
        <m/>
        <s v="Ben"/>
        <s v="Cyrani (seer-uh-knee)"/>
        <s v="Disha"/>
        <s v="Lily"/>
        <s v="Nick"/>
        <s v="Parth"/>
        <s v="Shashank Raman"/>
        <s v="Sean"/>
        <s v="Sophie"/>
      </sharedItems>
    </cacheField>
    <cacheField name="NCSU Email Address" numFmtId="0">
      <sharedItems>
        <s v="asharm53@ncsu.edu"/>
        <s v="asingha8@ncsu.edu"/>
        <s v="adoles@ncsu.edu"/>
        <s v="bapoovey@ncsu.edu"/>
        <s v="bwalbers@ncsu.edu"/>
        <s v="byang23@ncsu.edu"/>
        <s v="cgtaliko@ncsu.edu"/>
        <s v="clcochr3@ncsu.edu"/>
        <s v="cmstec@ncsu.edu"/>
        <s v="cjhousto@ncsu.edu"/>
        <s v="ddureja@ncsu.edu"/>
        <s v="dsriniv6@ncsu.edu"/>
        <s v="dhphilip@ncsu.edu"/>
        <s v="gralimen@ncsu.edu"/>
        <s v="gychien@ncsu.edu"/>
        <s v="gadiamon@ncsu.edu"/>
        <s v="haalsann@ncsu.edu"/>
        <s v="imbrain@ncsu.edu"/>
        <s v="jsfriend@ncsu.edu"/>
        <s v="jsshakil@ncsu.edu"/>
        <s v="jliu59@ncsu.edu"/>
        <s v="kvazque@ncsu.edu"/>
        <s v="kmdesai@ncsu.edu"/>
        <s v="lcmcgrat@ncsu.edu"/>
        <s v="lasikors@ncsu.edu"/>
        <s v="msdestaf@ncsu.edu"/>
        <s v="mbarige@ncsu.edu"/>
        <s v="mmtawhid@ncsu.edu"/>
        <s v="mmsleate@ncsu.edu"/>
        <s v="mggaskil@ncsu.edu"/>
        <s v="nkatial@ncsu.edu"/>
        <s v="pmaloni@ncsu.edu"/>
        <s v="pmising@ncsu.edu"/>
        <s v="rvraman@ncsu.edu"/>
        <s v="rzhang36@ncsu.edu"/>
        <s v="rnsepesi@ncsu.edu"/>
        <s v="sehanki2@ncsu.edu"/>
        <s v="sduvvur2@ncsu.edu"/>
        <s v="srtalusa@ncsu.edu"/>
        <s v="sdbhoir@ncsu.edu"/>
        <s v="smuthuk3@ncsu.edu"/>
        <s v="srschere@ncsu.edu"/>
        <s v="snparker@ncsu.edu"/>
        <s v="samarijo@ncsu.edu"/>
        <s v="svmadap@ncsu.edu"/>
        <s v="tkburmi@ncsu.edu"/>
        <s v="tthomps5@ncsu.edu"/>
        <s v="thgandhi@ncsu.edu"/>
        <s v="zhsyed@ncsu.edu"/>
      </sharedItems>
    </cacheField>
    <cacheField name="Phone Number" numFmtId="0">
      <sharedItems>
        <s v="984-789-9855"/>
        <s v="984-683-2790"/>
        <s v="910-736-0847"/>
        <s v="919-302-1131"/>
        <s v="919-480-0070"/>
        <s v="917-873-8226"/>
        <s v="919-798-1109"/>
        <s v="919-943-7243"/>
        <s v="248-285-1727"/>
        <s v="804-912-7921"/>
        <s v="847-340-1346"/>
        <s v="984-683-2132"/>
        <s v="919-909-8709"/>
        <s v="856-285-0380"/>
        <s v="919-694-1284"/>
        <s v="336-944-2869"/>
        <s v="206-724-6486"/>
        <s v="919-247-7226"/>
        <s v="919-986-1003"/>
        <s v="336-380-2988"/>
        <s v="765-838-9538"/>
        <s v="252-214-4113"/>
        <s v="980-474-8866"/>
        <s v="704-214-2312"/>
        <s v="309-373-2746"/>
        <s v="336-583-9029"/>
        <s v="984-242-8363"/>
        <s v="336-410-2358"/>
        <s v="828-767-9736"/>
        <s v="704-797-1250"/>
        <s v="704-804-3970"/>
        <s v="919-995-4195"/>
        <s v="919-537-5334"/>
        <s v="984-888-3384"/>
        <s v="540-986-6372"/>
        <s v="704-794-5586"/>
        <s v="919-818-4142"/>
        <s v="919-454-3972"/>
        <s v="704-349-9014"/>
        <s v="737-213-2164"/>
        <s v="978-453-1094"/>
        <s v="336-602-0665"/>
        <s v="919-616-9158"/>
        <s v="704-458-0533"/>
        <s v="919-601-3457"/>
        <s v="919-260-3484"/>
        <s v="252-724-5116"/>
        <s v="919-537-1078"/>
        <s v="919-750-7347"/>
      </sharedItems>
    </cacheField>
    <cacheField name="Major(s)" numFmtId="0">
      <sharedItems>
        <s v="Business Administration (Marketing) and Economics"/>
        <s v="Industrial Engineering "/>
        <s v="MBA"/>
        <s v="Business Administration - Finance Concentration w/ Business Analytics Honors Program"/>
        <s v="Business Administration"/>
        <s v="Accountancy"/>
        <s v="Computer Science and Economics"/>
        <s v="Marketing "/>
        <s v="Business Administration, Entrepreneurship Concentration"/>
        <s v="Economics "/>
        <s v="Computer Science"/>
        <s v="Business Administration concentration in Entrepreneurship"/>
        <s v="Criminology"/>
        <s v="Business Administration - Marketing"/>
        <s v="Mechanical engineering"/>
        <s v="Accounting"/>
        <s v="Psychology "/>
        <s v="Chemical Engineering"/>
        <s v="Business Administration with a Finance Concentration"/>
        <s v="Business IT "/>
        <s v="Fashion and Textile Management: Brand Management and Marketing"/>
        <s v="Civil Engineering"/>
        <s v="Plant Biology, considering BA Biology + Social Work double major"/>
        <s v="Business Administration with a concentration in IT"/>
        <s v="Business IT"/>
        <s v="Business Administration Marketing Concentration"/>
        <s v="Fashion and Textile Management"/>
        <s v="Business Administration Finance "/>
        <s v="Engineering management "/>
        <s v="Engineering First Year/Computer Science intent"/>
        <s v="Integrated Manufacturing Systems Engineering"/>
        <s v="Financial Mathematics"/>
        <s v="Chemical Engineering/Paper Science Engineering"/>
        <s v="Electrical Engineering"/>
        <s v="Business Administration Information Techonology"/>
        <s v="Applied Mathematics with a concentration in Financial Math"/>
        <s v="Engineering Management with Concentration in Supply chain management"/>
        <s v="Computer Science - intent"/>
        <s v="Computer Science and Business Administration Finance Concentration"/>
        <s v="Exploratory Studies (interested in Computer Science)"/>
        <s v="Business Administration- Finance"/>
        <s v="Business Administration w IT"/>
        <s v="Computer Science "/>
      </sharedItems>
    </cacheField>
    <cacheField name="Minor(s)" numFmtId="0">
      <sharedItems>
        <s v="n/a"/>
        <s v="Production Systems"/>
        <s v="Marketing and Business Leadership"/>
        <s v="Music Performance and International Studies"/>
        <s v="Geology (complete)"/>
        <s v="none"/>
        <s v="History"/>
        <s v="Undecided"/>
        <s v="Planning to double minor in International Studies and Environmental Education"/>
        <s v="Na"/>
        <s v="Buisness Administration"/>
        <s v="Spanish"/>
        <s v="Art and Design"/>
        <s v="Art + Design, Graphic Communications"/>
        <s v="Computer Programming, Business Analytics Honors Program"/>
        <s v="Business Administration "/>
        <s v="Computer Programming "/>
        <s v="French and Economics"/>
        <s v="Unsure yet"/>
        <s v="None at the moment, but, as I am currently a first year, I may add one in later years"/>
        <s v="International Studies"/>
        <s v="French"/>
        <s v="Business Administration"/>
        <s v="None "/>
        <s v="Supply Chain Engineering &amp; Management"/>
        <s v="no minor"/>
        <s v="Applying for Computer Programming"/>
        <s v="Plan to minor in finance"/>
        <s v="Spanish and Creative Writing"/>
        <s v="Business Administration or Economics"/>
        <s v="Social Work"/>
      </sharedItems>
    </cacheField>
    <cacheField name="College" numFmtId="0">
      <sharedItems>
        <s v="Poole College of Management"/>
        <s v="College of Engineering, Graduate School"/>
        <s v="Poole College of Management, College of Sciences"/>
        <s v="College of Engineering, Poole College of Management"/>
        <s v="College of Engineering"/>
        <s v="College of Humanities and Social Sciences"/>
        <s v="Wilson College of Textiles"/>
        <s v="College of Agriculture and Life Sciences, College of Humanities and Social Sciences, College of Sciences"/>
        <s v="Poole College of Management, Wilson College of Textiles"/>
        <s v="Graduate School"/>
        <s v="College of Engineering, College of Natural Resources"/>
        <s v="College of Sciences"/>
        <s v="University College (including Exploratory Studies)"/>
      </sharedItems>
    </cacheField>
    <cacheField name="Expected Graduation" numFmtId="0">
      <sharedItems>
        <s v="May 2024"/>
        <s v="Dec 2024"/>
        <s v="May 2023"/>
        <s v="May 2024 or 2025 (depending on study abroad and master's programs)"/>
        <s v="Dec 2023"/>
        <s v="May 2026"/>
        <s v="May 2025"/>
        <s v="I am a first year student with junior status (74 credit hours) because I attended an early college program and received my Associate's Degree. I should be done with my Business major in May 2024 but I plan to stay through May 2026 doing double major or gr"/>
      </sharedItems>
    </cacheField>
    <cacheField name="Cumulative GPA" numFmtId="0">
      <sharedItems containsSemiMixedTypes="0" containsString="0" containsNumber="1">
        <n v="3.77"/>
        <n v="0.0"/>
        <n v="3.98"/>
        <n v="4.0"/>
        <n v="3.252"/>
        <n v="3.7"/>
        <n v="3.0"/>
        <n v="3.684"/>
        <n v="3.3"/>
        <n v="3.639"/>
        <n v="3.5"/>
        <n v="3.6"/>
        <n v="3.78"/>
        <n v="3.56"/>
        <n v="3.89"/>
        <n v="3.42"/>
        <n v="3.58"/>
        <n v="3.4"/>
        <n v="3.91"/>
        <n v="3.467"/>
        <n v="3.73"/>
      </sharedItems>
    </cacheField>
    <cacheField name="Upload your resume here." numFmtId="0">
      <sharedItems>
        <s v="https://drive.google.com/open?id=1f8FgYZQ3h-8jKfbCh8RVv0Mlbi1LsruF"/>
        <s v="https://drive.google.com/open?id=1SjOsaRi_U0H_c5T9ZItAQ8G9xJr8ryPT"/>
        <s v="https://drive.google.com/open?id=1-m3MXll5LrMfNShYz91D3ntsRAtwZkbf"/>
        <s v="https://drive.google.com/open?id=1GI2-PXqxAn44hdxUe86xR9duvTYm9K87"/>
        <s v="https://drive.google.com/open?id=1f2LiSrxMT5N-bhnwOt8SVlwp7_oUaNl0"/>
        <s v="https://drive.google.com/open?id=1tuCfDzQLGaK178kkq5XSvZfDSqWuoNGM"/>
        <s v="https://drive.google.com/open?id=1ZijpnaSPtGeDCHeYgQsONYhOdikn6W73"/>
        <s v="https://drive.google.com/open?id=1He9lWupSQWmVxkUEHnUjpCTqkNs7e9bh"/>
        <s v="https://drive.google.com/open?id=1ERPmwWrZZ-4EcncQNX9XUjuEPlvEQmZoBcSysgUBuSU"/>
        <s v="https://drive.google.com/open?id=16MhzPd-KQbpcFvGvUtCBzIe2F8MFUSKX"/>
        <s v="https://drive.google.com/open?id=1elX_OHFWlKkI0fKNEGmnzYAgIrIVHOIR"/>
        <s v="https://drive.google.com/open?id=1deuwv3t0dY6eb-KaqWQjTS04bNMYtgFi"/>
        <s v="https://drive.google.com/open?id=10Pr3uiNMrDwo070R0MsogL8NoIEJwcJU"/>
        <s v="https://drive.google.com/open?id=1noc5Zor5xeTGIbvadDQFUgffCUdF-i45"/>
        <s v="https://drive.google.com/open?id=1D1Ovh82Nb9HpnFU8IBc87FlLJsV8b1sc"/>
        <s v="https://drive.google.com/open?id=15UcojWmMdBs7pTx3j2qE0WjMhTyqLm7G"/>
        <s v="https://drive.google.com/open?id=1TZqWS5oy-N_qEERqUU_Sx7GDUi5Nfds2"/>
        <s v="https://drive.google.com/open?id=1dBTfp7jBhM_-uAsAkhiWUAIxsM_VUrnA"/>
        <s v="https://drive.google.com/open?id=120J9Gl7qji_H9_Chic521Vj0eSFHSJck"/>
        <s v="https://drive.google.com/open?id=1Lu_2hh6twAieALsyH2NnKNk3uX4Nw9iE"/>
        <s v="https://drive.google.com/open?id=1sbOnCe0lFaYl2_T3ifUjKm40u6n5IG1_"/>
        <s v="https://drive.google.com/open?id=1FrM9Ds8JDshNN4rxV9nuDG8Yk4EgWVvL"/>
        <s v="https://drive.google.com/open?id=1h99eKvfvxLh_VLUvKjPQ0RfxZCDMECbS"/>
        <s v="https://drive.google.com/open?id=1OBddCZJGhSFv5v1d75g3D3Lo8CDVTdAn"/>
        <s v="https://drive.google.com/open?id=1-352vp6_WqKi3coUs2CsqeDZPQzScOOy"/>
        <s v="https://drive.google.com/open?id=1HaVI8ARKrWdOM5o-LmMKLMl9WD__eA-l"/>
        <s v="https://drive.google.com/open?id=1idXehmWIS1agp1wkfvtB_0opPn5Gk6ex"/>
        <s v="https://drive.google.com/open?id=11I_tYJ18jujtLxnCGL4e9RTsV6RJSAoG"/>
        <s v="https://drive.google.com/open?id=1H03jhBIQNagtxdCA68ii2uDgywb0Mia9"/>
        <s v="https://drive.google.com/open?id=1KCoIrXsA8Zfo13mz9ILjcW34fXQKTcb4"/>
        <s v="https://drive.google.com/open?id=17hSmgEn9WKzCBodkxmEv9maa15sjtZ79"/>
        <s v="https://drive.google.com/open?id=1S532OoVMLo8MyWAUeEHrJ9BO7VvBzFp-"/>
        <s v="https://drive.google.com/open?id=1TLI79aIsJJqVo2ETjDgjMq5xu3ekelxj"/>
        <s v="https://drive.google.com/open?id=1FPYzxa0_pbj8b_gzcV0Ezu0122frjswn"/>
        <s v="https://drive.google.com/open?id=1NqWqsT3qVtqgGLblu8t5GFnJVdkVc6Rr"/>
        <s v="https://drive.google.com/open?id=1C8n8D-bslh4mxGauEzvLm96v0VtoZ4SQ"/>
        <s v="https://drive.google.com/open?id=1zK2jdU8EvLEIMt2Ma9PobUiG3vyOnN3-"/>
        <s v="https://drive.google.com/open?id=1QdOg0hPixPCUTUeRwJQn1HF-Cl1jOKa4"/>
        <s v="https://drive.google.com/open?id=1GR1JNl1fNCcKIpjExX7SOH740AnSAAeC"/>
        <s v="https://drive.google.com/open?id=1XVqb3YuVluT36Ni_JQYYx___ZwdondGM"/>
        <s v="https://drive.google.com/open?id=1rksaQGrSxVlh9_V9yEdJHpuaP6FU5hMc"/>
        <s v="https://drive.google.com/open?id=1PdAVdzUAIgg_XnUzt1vl7DgWQZICGCYx"/>
        <s v="https://drive.google.com/open?id=19o2uv2b419SRHOwUTgOZadBxlpEAkMQt"/>
        <s v="https://drive.google.com/open?id=1i9stWrTtGvFzUrlQTBvhSae5hhBpyaGn"/>
        <s v="https://drive.google.com/open?id=14nNH-mdcaSObZzYS3YA_AhtW9OrAS4Y2"/>
        <s v="https://drive.google.com/open?id=1pjHA1ZQ-gkujgxDY6qEbyEVwblO8hofZ"/>
        <s v="https://drive.google.com/open?id=15cMM8SGIEm7UMtlywnauGK7DwiKY99c0"/>
        <s v="https://drive.google.com/open?id=1q4mGO1z41EHadGbdw5aP3SPTmOJffm1f"/>
        <s v="https://drive.google.com/open?id=1FKqrwO3lxg8NmzCYzU33rKvh1mF2w3wz"/>
      </sharedItems>
    </cacheField>
    <cacheField name="CYC will require 5-10 hours per week, on average, of work, meetings, and events. CYC will expect regular attendance at a weekly all-member meeting, unless otherwise stated, on Mondays from 8:00 - 9:15 PM. By selecting &quot;Yes&quot;, you are aware of and able to meet these obligations, if admitted as a member." numFmtId="0">
      <sharedItems>
        <s v="Yes"/>
        <s v="No (I will add information in the space below as to why)"/>
      </sharedItems>
    </cacheField>
    <cacheField name="What is your race/ethnicity?" numFmtId="0">
      <sharedItems>
        <s v="Asian: A person having origins in any of the original peoples of the Far East, Southeast Asia or the Indian Subcontinent, including, for example, Cambodia, China, India, Japan, Korea, Malaysia, Pakistan, the Philippine Islands, Thailand and Vietnam."/>
        <s v="I do not wish to disclose."/>
        <s v="White: A person having origins in any of the original peoples of Europe, the Middle East or North Africa."/>
        <s v="Black or African American: A person having origins in any of the black racial groups of Africa."/>
        <s v="Hispanic or Latino: A person of Cuban, Mexican, Puerto Rican, South or Central American, or other Spanish culture or origin regardless of race."/>
      </sharedItems>
    </cacheField>
    <cacheField name="Gender" numFmtId="0">
      <sharedItems>
        <s v="Male"/>
        <s v="Female"/>
        <s v="I do not wish to disclose."/>
      </sharedItems>
    </cacheField>
    <cacheField name="Recommendation 2" numFmtId="0">
      <sharedItems>
        <s v="Recommend with Hesitation"/>
        <s v="Recommend"/>
        <s v="Do Not Recommend"/>
        <s v="Strongly Recommend"/>
      </sharedItems>
    </cacheField>
    <cacheField name="recommendation 22" numFmtId="0">
      <sharedItems>
        <s v="Recommend with Hesitation"/>
        <s v="Recommend"/>
        <s v="Do Not Recommend"/>
        <s v="Strongly Recommend"/>
      </sharedItems>
    </cacheField>
    <cacheField name="Score 1" numFmtId="0">
      <sharedItems containsSemiMixedTypes="0" containsString="0" containsNumber="1">
        <n v="29.0"/>
        <n v="25.0"/>
        <n v="0.0"/>
        <n v="31.0"/>
        <n v="24.0"/>
        <n v="30.0"/>
        <n v="32.0"/>
        <n v="18.0"/>
        <n v="21.0"/>
        <n v="27.4"/>
        <n v="33.0"/>
        <n v="27.0"/>
        <n v="28.3"/>
        <n v="22.5"/>
        <n v="22.0"/>
        <n v="32.75"/>
        <n v="30.5"/>
        <n v="32.1"/>
        <n v="26.0"/>
        <n v="24.5"/>
      </sharedItems>
    </cacheField>
    <cacheField name="Score 2" numFmtId="0">
      <sharedItems containsSemiMixedTypes="0" containsString="0" containsNumber="1">
        <n v="22.0"/>
        <n v="31.0"/>
        <n v="0.0"/>
        <n v="28.0"/>
        <n v="25.0"/>
        <n v="27.0"/>
        <n v="21.0"/>
        <n v="23.0"/>
        <n v="18.1"/>
        <n v="33.0"/>
        <n v="20.0"/>
        <n v="26.0"/>
        <n v="30.0"/>
        <n v="29.0"/>
        <n v="28.5"/>
        <n v="31.3"/>
        <n v="24.0"/>
        <n v="32.0"/>
      </sharedItems>
    </cacheField>
    <cacheField name="Difference" numFmtId="0">
      <sharedItems containsSemiMixedTypes="0" containsString="0" containsNumber="1">
        <n v="7.0"/>
        <n v="6.0"/>
        <n v="0.0"/>
        <n v="3.0"/>
        <n v="4.0"/>
        <n v="5.0"/>
        <n v="1.0"/>
        <n v="9.0"/>
        <n v="6.399999999999999"/>
        <n v="10.0"/>
        <n v="8.899999999999999"/>
        <n v="0.3000000000000007"/>
        <n v="10.5"/>
        <n v="2.0"/>
        <n v="0.5"/>
        <n v="4.75"/>
        <n v="1.6999999999999993"/>
        <n v="1.1000000000000014"/>
        <n v="7.5"/>
      </sharedItems>
    </cacheField>
    <cacheField name="Average" numFmtId="0">
      <sharedItems containsSemiMixedTypes="0" containsString="0" containsNumber="1">
        <n v="25.5"/>
        <n v="28.0"/>
        <n v="0.0"/>
        <n v="29.5"/>
        <n v="31.0"/>
        <n v="26.0"/>
        <n v="27.5"/>
        <n v="28.5"/>
        <n v="31.5"/>
        <n v="22.5"/>
        <n v="24.0"/>
        <n v="24.2"/>
        <n v="22.55"/>
        <n v="23.5"/>
        <n v="28.15"/>
        <n v="27.75"/>
        <n v="21.0"/>
        <n v="28.75"/>
        <n v="29.0"/>
        <n v="30.375"/>
        <n v="30.0"/>
        <n v="30.75"/>
        <n v="32.15"/>
        <n v="26.5"/>
        <n v="31.55"/>
        <n v="28.25"/>
      </sharedItems>
    </cacheField>
    <cacheField name="Pecentage 1" numFmtId="2">
      <sharedItems containsSemiMixedTypes="0" containsString="0" containsNumber="1">
        <n v="87.87878787878788"/>
        <n v="75.75757575757575"/>
        <n v="0.0"/>
        <n v="93.93939393939394"/>
        <n v="72.72727272727273"/>
        <n v="90.9090909090909"/>
        <n v="96.96969696969697"/>
        <n v="54.54545454545454"/>
        <n v="63.63636363636363"/>
        <n v="83.03030303030302"/>
        <n v="100.0"/>
        <n v="81.81818181818183"/>
        <n v="85.75757575757575"/>
        <n v="68.18181818181817"/>
        <n v="66.66666666666666"/>
        <n v="99.24242424242425"/>
        <n v="92.42424242424242"/>
        <n v="97.27272727272728"/>
        <n v="78.78787878787878"/>
        <n v="74.24242424242425"/>
      </sharedItems>
    </cacheField>
    <cacheField name="Percentage 2" numFmtId="2">
      <sharedItems containsSemiMixedTypes="0" containsString="0" containsNumber="1">
        <n v="66.66666666666666"/>
        <n v="93.93939393939394"/>
        <n v="0.0"/>
        <n v="84.84848484848484"/>
        <n v="75.75757575757575"/>
        <n v="81.81818181818183"/>
        <n v="63.63636363636363"/>
        <n v="69.6969696969697"/>
        <n v="54.84848484848486"/>
        <n v="100.0"/>
        <n v="60.60606060606061"/>
        <n v="78.78787878787878"/>
        <n v="90.9090909090909"/>
        <n v="87.87878787878788"/>
        <n v="86.36363636363636"/>
        <n v="94.84848484848484"/>
        <n v="72.72727272727273"/>
        <n v="96.96969696969697"/>
      </sharedItems>
    </cacheField>
    <cacheField name="Average Percentage" numFmtId="2">
      <sharedItems containsSemiMixedTypes="0" containsString="0" containsNumber="1">
        <n v="77.27272727272727"/>
        <n v="84.84848484848484"/>
        <n v="0.0"/>
        <n v="89.39393939393939"/>
        <n v="93.93939393939394"/>
        <n v="78.78787878787878"/>
        <n v="83.33333333333333"/>
        <n v="86.36363636363637"/>
        <n v="95.45454545454545"/>
        <n v="68.18181818181819"/>
        <n v="72.72727272727273"/>
        <n v="73.33333333333333"/>
        <n v="68.33333333333334"/>
        <n v="71.21212121212122"/>
        <n v="85.3030303030303"/>
        <n v="84.0909090909091"/>
        <n v="63.63636363636363"/>
        <n v="87.12121212121212"/>
        <n v="87.87878787878788"/>
        <n v="92.04545454545455"/>
        <n v="77.27272727272728"/>
        <n v="90.9090909090909"/>
        <n v="93.18181818181819"/>
        <n v="97.42424242424242"/>
        <n v="80.30303030303031"/>
        <n v="95.60606060606061"/>
        <n v="85.60606060606061"/>
      </sharedItems>
    </cacheField>
    <cacheField name="Decision" numFmtId="0">
      <sharedItems>
        <s v="Reject and Reapply"/>
        <s v="Reject"/>
        <s v="Accept"/>
      </sharedItems>
    </cacheField>
    <cacheField name="Notes" numFmtId="0">
      <sharedItems containsBlank="1">
        <m/>
        <s v="no show"/>
        <s v="Maybe if we have space, lots of development needed"/>
        <s v="If we have space? Natalie wants an accept"/>
        <s v="withdraw"/>
        <s v="no schedule"/>
        <s v="PhD student"/>
        <s v="senior, "/>
        <s v="Want to see him work collaboratively, if not, reject and reapply"/>
        <s v="If we have spac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ecision Pivots" cacheId="0" dataCaption="" compact="0" compactData="0">
  <location ref="A1:E16" firstHeaderRow="0" firstDataRow="1" firstDataCol="1"/>
  <pivotFields>
    <pivotField name="First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La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referred Name " compact="0" outline="0" multipleItemSelectionAllowed="1" showAll="0">
      <items>
        <item x="0"/>
        <item x="1"/>
        <item x="2"/>
        <item x="3"/>
        <item x="4"/>
        <item x="5"/>
        <item x="6"/>
        <item x="7"/>
        <item x="8"/>
        <item x="9"/>
        <item x="10"/>
        <item x="11"/>
        <item t="default"/>
      </items>
    </pivotField>
    <pivotField name="NCSU 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Maj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Min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ollege" axis="axisRow" compact="0" outline="0" multipleItemSelectionAllowed="1" showAll="0" sortType="ascending">
      <items>
        <item x="7"/>
        <item x="4"/>
        <item x="10"/>
        <item x="1"/>
        <item x="3"/>
        <item x="5"/>
        <item x="11"/>
        <item x="9"/>
        <item x="0"/>
        <item x="2"/>
        <item x="8"/>
        <item x="12"/>
        <item x="6"/>
        <item t="default"/>
      </items>
    </pivotField>
    <pivotField name="Expected Graduation" compact="0" outline="0" multipleItemSelectionAllowed="1" showAll="0">
      <items>
        <item x="0"/>
        <item x="1"/>
        <item x="2"/>
        <item x="3"/>
        <item x="4"/>
        <item x="5"/>
        <item x="6"/>
        <item x="7"/>
        <item t="default"/>
      </items>
    </pivotField>
    <pivotField name="Cumulative GPA"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Upload your resume he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YC will require 5-10 hours per week, on average, of work, meetings, and events. CYC will expect regular attendance at a weekly all-member meeting, unless otherwise stated, on Mondays from 8:00 - 9:15 PM. By selecting &quot;Yes&quot;, you are aware of and able to meet these obligations, if admitted as a member." compact="0" outline="0" multipleItemSelectionAllowed="1" showAll="0">
      <items>
        <item x="0"/>
        <item x="1"/>
        <item t="default"/>
      </items>
    </pivotField>
    <pivotField name="What is your race/ethnicity?" compact="0" outline="0" multipleItemSelectionAllowed="1" showAll="0">
      <items>
        <item x="0"/>
        <item x="1"/>
        <item x="2"/>
        <item x="3"/>
        <item x="4"/>
        <item t="default"/>
      </items>
    </pivotField>
    <pivotField name="Gender" compact="0" outline="0" multipleItemSelectionAllowed="1" showAll="0">
      <items>
        <item x="0"/>
        <item x="1"/>
        <item x="2"/>
        <item t="default"/>
      </items>
    </pivotField>
    <pivotField name="Recommendation 2" compact="0" outline="0" multipleItemSelectionAllowed="1" showAll="0">
      <items>
        <item x="0"/>
        <item x="1"/>
        <item x="2"/>
        <item x="3"/>
        <item t="default"/>
      </items>
    </pivotField>
    <pivotField name="recommendation 22" compact="0" outline="0" multipleItemSelectionAllowed="1" showAll="0">
      <items>
        <item x="0"/>
        <item x="1"/>
        <item x="2"/>
        <item x="3"/>
        <item t="default"/>
      </items>
    </pivotField>
    <pivotField name="Score 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Score 2" compact="0" outline="0" multipleItemSelectionAllowed="1" showAll="0">
      <items>
        <item x="0"/>
        <item x="1"/>
        <item x="2"/>
        <item x="3"/>
        <item x="4"/>
        <item x="5"/>
        <item x="6"/>
        <item x="7"/>
        <item x="8"/>
        <item x="9"/>
        <item x="10"/>
        <item x="11"/>
        <item x="12"/>
        <item x="13"/>
        <item x="14"/>
        <item x="15"/>
        <item x="16"/>
        <item x="17"/>
        <item t="default"/>
      </items>
    </pivotField>
    <pivotField name="Difference" compact="0" outline="0" multipleItemSelectionAllowed="1" showAll="0">
      <items>
        <item x="0"/>
        <item x="1"/>
        <item x="2"/>
        <item x="3"/>
        <item x="4"/>
        <item x="5"/>
        <item x="6"/>
        <item x="7"/>
        <item x="8"/>
        <item x="9"/>
        <item x="10"/>
        <item x="11"/>
        <item x="12"/>
        <item x="13"/>
        <item x="14"/>
        <item x="15"/>
        <item x="16"/>
        <item x="17"/>
        <item x="18"/>
        <item t="default"/>
      </items>
    </pivotField>
    <pivotField name="Aver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Pecentage 1" compact="0" numFmtId="2" outline="0" multipleItemSelectionAllowed="1" showAll="0">
      <items>
        <item x="0"/>
        <item x="1"/>
        <item x="2"/>
        <item x="3"/>
        <item x="4"/>
        <item x="5"/>
        <item x="6"/>
        <item x="7"/>
        <item x="8"/>
        <item x="9"/>
        <item x="10"/>
        <item x="11"/>
        <item x="12"/>
        <item x="13"/>
        <item x="14"/>
        <item x="15"/>
        <item x="16"/>
        <item x="17"/>
        <item x="18"/>
        <item x="19"/>
        <item t="default"/>
      </items>
    </pivotField>
    <pivotField name="Percentage 2" compact="0" numFmtId="2" outline="0" multipleItemSelectionAllowed="1" showAll="0">
      <items>
        <item x="0"/>
        <item x="1"/>
        <item x="2"/>
        <item x="3"/>
        <item x="4"/>
        <item x="5"/>
        <item x="6"/>
        <item x="7"/>
        <item x="8"/>
        <item x="9"/>
        <item x="10"/>
        <item x="11"/>
        <item x="12"/>
        <item x="13"/>
        <item x="14"/>
        <item x="15"/>
        <item x="16"/>
        <item x="17"/>
        <item t="default"/>
      </items>
    </pivotField>
    <pivotField name="Average Percentag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ecision" axis="axisCol" dataField="1" compact="0" outline="0" multipleItemSelectionAllowed="1" showAll="0" sortType="ascending">
      <items>
        <item x="2"/>
        <item x="1"/>
        <item x="0"/>
        <item t="default"/>
      </items>
    </pivotField>
    <pivotField name="Notes" compact="0" outline="0" multipleItemSelectionAllowed="1" showAll="0">
      <items>
        <item x="0"/>
        <item x="1"/>
        <item x="2"/>
        <item x="3"/>
        <item x="4"/>
        <item x="5"/>
        <item x="6"/>
        <item x="7"/>
        <item x="8"/>
        <item x="9"/>
        <item t="default"/>
      </items>
    </pivotField>
  </pivotFields>
  <rowFields>
    <field x="7"/>
  </rowFields>
  <colFields>
    <field x="23"/>
  </colFields>
  <dataFields>
    <dataField name="COUNTA of Decision" fld="23" subtotal="count" baseField="0"/>
  </dataFields>
</pivotTableDefinition>
</file>

<file path=xl/pivotTables/pivotTable2.xml><?xml version="1.0" encoding="utf-8"?>
<pivotTableDefinition xmlns="http://schemas.openxmlformats.org/spreadsheetml/2006/main" name="Decision Pivots 2" cacheId="0" dataCaption="" compact="0" compactData="0">
  <location ref="I1:M8" firstHeaderRow="0" firstDataRow="1" firstDataCol="1"/>
  <pivotFields>
    <pivotField name="First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La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referred Name " compact="0" outline="0" multipleItemSelectionAllowed="1" showAll="0">
      <items>
        <item x="0"/>
        <item x="1"/>
        <item x="2"/>
        <item x="3"/>
        <item x="4"/>
        <item x="5"/>
        <item x="6"/>
        <item x="7"/>
        <item x="8"/>
        <item x="9"/>
        <item x="10"/>
        <item x="11"/>
        <item t="default"/>
      </items>
    </pivotField>
    <pivotField name="NCSU 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Maj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Min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ollege" compact="0" outline="0" multipleItemSelectionAllowed="1" showAll="0">
      <items>
        <item x="0"/>
        <item x="1"/>
        <item x="2"/>
        <item x="3"/>
        <item x="4"/>
        <item x="5"/>
        <item x="6"/>
        <item x="7"/>
        <item x="8"/>
        <item x="9"/>
        <item x="10"/>
        <item x="11"/>
        <item x="12"/>
        <item t="default"/>
      </items>
    </pivotField>
    <pivotField name="Expected Graduation" compact="0" outline="0" multipleItemSelectionAllowed="1" showAll="0">
      <items>
        <item x="0"/>
        <item x="1"/>
        <item x="2"/>
        <item x="3"/>
        <item x="4"/>
        <item x="5"/>
        <item x="6"/>
        <item x="7"/>
        <item t="default"/>
      </items>
    </pivotField>
    <pivotField name="Cumulative GPA"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Upload your resume he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YC will require 5-10 hours per week, on average, of work, meetings, and events. CYC will expect regular attendance at a weekly all-member meeting, unless otherwise stated, on Mondays from 8:00 - 9:15 PM. By selecting &quot;Yes&quot;, you are aware of and able to meet these obligations, if admitted as a member." compact="0" outline="0" multipleItemSelectionAllowed="1" showAll="0">
      <items>
        <item x="0"/>
        <item x="1"/>
        <item t="default"/>
      </items>
    </pivotField>
    <pivotField name="What is your race/ethnicity?" axis="axisRow" compact="0" outline="0" multipleItemSelectionAllowed="1" showAll="0" sortType="ascending">
      <items>
        <item x="0"/>
        <item x="3"/>
        <item x="4"/>
        <item x="1"/>
        <item x="2"/>
        <item t="default"/>
      </items>
    </pivotField>
    <pivotField name="Gender" compact="0" outline="0" multipleItemSelectionAllowed="1" showAll="0">
      <items>
        <item x="0"/>
        <item x="1"/>
        <item x="2"/>
        <item t="default"/>
      </items>
    </pivotField>
    <pivotField name="Recommendation 2" compact="0" outline="0" multipleItemSelectionAllowed="1" showAll="0">
      <items>
        <item x="0"/>
        <item x="1"/>
        <item x="2"/>
        <item x="3"/>
        <item t="default"/>
      </items>
    </pivotField>
    <pivotField name="recommendation 22" compact="0" outline="0" multipleItemSelectionAllowed="1" showAll="0">
      <items>
        <item x="0"/>
        <item x="1"/>
        <item x="2"/>
        <item x="3"/>
        <item t="default"/>
      </items>
    </pivotField>
    <pivotField name="Score 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Score 2" compact="0" outline="0" multipleItemSelectionAllowed="1" showAll="0">
      <items>
        <item x="0"/>
        <item x="1"/>
        <item x="2"/>
        <item x="3"/>
        <item x="4"/>
        <item x="5"/>
        <item x="6"/>
        <item x="7"/>
        <item x="8"/>
        <item x="9"/>
        <item x="10"/>
        <item x="11"/>
        <item x="12"/>
        <item x="13"/>
        <item x="14"/>
        <item x="15"/>
        <item x="16"/>
        <item x="17"/>
        <item t="default"/>
      </items>
    </pivotField>
    <pivotField name="Difference" compact="0" outline="0" multipleItemSelectionAllowed="1" showAll="0">
      <items>
        <item x="0"/>
        <item x="1"/>
        <item x="2"/>
        <item x="3"/>
        <item x="4"/>
        <item x="5"/>
        <item x="6"/>
        <item x="7"/>
        <item x="8"/>
        <item x="9"/>
        <item x="10"/>
        <item x="11"/>
        <item x="12"/>
        <item x="13"/>
        <item x="14"/>
        <item x="15"/>
        <item x="16"/>
        <item x="17"/>
        <item x="18"/>
        <item t="default"/>
      </items>
    </pivotField>
    <pivotField name="Aver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Pecentage 1" compact="0" numFmtId="2" outline="0" multipleItemSelectionAllowed="1" showAll="0">
      <items>
        <item x="0"/>
        <item x="1"/>
        <item x="2"/>
        <item x="3"/>
        <item x="4"/>
        <item x="5"/>
        <item x="6"/>
        <item x="7"/>
        <item x="8"/>
        <item x="9"/>
        <item x="10"/>
        <item x="11"/>
        <item x="12"/>
        <item x="13"/>
        <item x="14"/>
        <item x="15"/>
        <item x="16"/>
        <item x="17"/>
        <item x="18"/>
        <item x="19"/>
        <item t="default"/>
      </items>
    </pivotField>
    <pivotField name="Percentage 2" compact="0" numFmtId="2" outline="0" multipleItemSelectionAllowed="1" showAll="0">
      <items>
        <item x="0"/>
        <item x="1"/>
        <item x="2"/>
        <item x="3"/>
        <item x="4"/>
        <item x="5"/>
        <item x="6"/>
        <item x="7"/>
        <item x="8"/>
        <item x="9"/>
        <item x="10"/>
        <item x="11"/>
        <item x="12"/>
        <item x="13"/>
        <item x="14"/>
        <item x="15"/>
        <item x="16"/>
        <item x="17"/>
        <item t="default"/>
      </items>
    </pivotField>
    <pivotField name="Average Percentag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ecision" axis="axisCol" dataField="1" compact="0" outline="0" multipleItemSelectionAllowed="1" showAll="0" sortType="ascending">
      <items>
        <item x="2"/>
        <item x="1"/>
        <item x="0"/>
        <item t="default"/>
      </items>
    </pivotField>
    <pivotField name="Notes" compact="0" outline="0" multipleItemSelectionAllowed="1" showAll="0">
      <items>
        <item x="0"/>
        <item x="1"/>
        <item x="2"/>
        <item x="3"/>
        <item x="4"/>
        <item x="5"/>
        <item x="6"/>
        <item x="7"/>
        <item x="8"/>
        <item x="9"/>
        <item t="default"/>
      </items>
    </pivotField>
  </pivotFields>
  <rowFields>
    <field x="12"/>
  </rowFields>
  <colFields>
    <field x="23"/>
  </colFields>
  <dataFields>
    <dataField name="COUNTA of Decision" fld="23" subtotal="count" baseField="0"/>
  </dataFields>
</pivotTableDefinition>
</file>

<file path=xl/pivotTables/pivotTable3.xml><?xml version="1.0" encoding="utf-8"?>
<pivotTableDefinition xmlns="http://schemas.openxmlformats.org/spreadsheetml/2006/main" name="Decision Pivots 3" cacheId="0" dataCaption="" compact="0" compactData="0">
  <location ref="I15:M20" firstHeaderRow="0" firstDataRow="1" firstDataCol="1"/>
  <pivotFields>
    <pivotField name="First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La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referred Name " compact="0" outline="0" multipleItemSelectionAllowed="1" showAll="0">
      <items>
        <item x="0"/>
        <item x="1"/>
        <item x="2"/>
        <item x="3"/>
        <item x="4"/>
        <item x="5"/>
        <item x="6"/>
        <item x="7"/>
        <item x="8"/>
        <item x="9"/>
        <item x="10"/>
        <item x="11"/>
        <item t="default"/>
      </items>
    </pivotField>
    <pivotField name="NCSU 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Maj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Min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ollege" compact="0" outline="0" multipleItemSelectionAllowed="1" showAll="0">
      <items>
        <item x="0"/>
        <item x="1"/>
        <item x="2"/>
        <item x="3"/>
        <item x="4"/>
        <item x="5"/>
        <item x="6"/>
        <item x="7"/>
        <item x="8"/>
        <item x="9"/>
        <item x="10"/>
        <item x="11"/>
        <item x="12"/>
        <item t="default"/>
      </items>
    </pivotField>
    <pivotField name="Expected Graduation" compact="0" outline="0" multipleItemSelectionAllowed="1" showAll="0">
      <items>
        <item x="0"/>
        <item x="1"/>
        <item x="2"/>
        <item x="3"/>
        <item x="4"/>
        <item x="5"/>
        <item x="6"/>
        <item x="7"/>
        <item t="default"/>
      </items>
    </pivotField>
    <pivotField name="Cumulative GPA"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Upload your resume he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YC will require 5-10 hours per week, on average, of work, meetings, and events. CYC will expect regular attendance at a weekly all-member meeting, unless otherwise stated, on Mondays from 8:00 - 9:15 PM. By selecting &quot;Yes&quot;, you are aware of and able to meet these obligations, if admitted as a member." compact="0" outline="0" multipleItemSelectionAllowed="1" showAll="0">
      <items>
        <item x="0"/>
        <item x="1"/>
        <item t="default"/>
      </items>
    </pivotField>
    <pivotField name="What is your race/ethnicity?" compact="0" outline="0" multipleItemSelectionAllowed="1" showAll="0">
      <items>
        <item x="0"/>
        <item x="1"/>
        <item x="2"/>
        <item x="3"/>
        <item x="4"/>
        <item t="default"/>
      </items>
    </pivotField>
    <pivotField name="Gender" axis="axisRow" compact="0" outline="0" multipleItemSelectionAllowed="1" showAll="0" sortType="ascending">
      <items>
        <item x="1"/>
        <item x="2"/>
        <item x="0"/>
        <item t="default"/>
      </items>
    </pivotField>
    <pivotField name="Recommendation 2" compact="0" outline="0" multipleItemSelectionAllowed="1" showAll="0">
      <items>
        <item x="0"/>
        <item x="1"/>
        <item x="2"/>
        <item x="3"/>
        <item t="default"/>
      </items>
    </pivotField>
    <pivotField name="recommendation 22" compact="0" outline="0" multipleItemSelectionAllowed="1" showAll="0">
      <items>
        <item x="0"/>
        <item x="1"/>
        <item x="2"/>
        <item x="3"/>
        <item t="default"/>
      </items>
    </pivotField>
    <pivotField name="Score 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Score 2" compact="0" outline="0" multipleItemSelectionAllowed="1" showAll="0">
      <items>
        <item x="0"/>
        <item x="1"/>
        <item x="2"/>
        <item x="3"/>
        <item x="4"/>
        <item x="5"/>
        <item x="6"/>
        <item x="7"/>
        <item x="8"/>
        <item x="9"/>
        <item x="10"/>
        <item x="11"/>
        <item x="12"/>
        <item x="13"/>
        <item x="14"/>
        <item x="15"/>
        <item x="16"/>
        <item x="17"/>
        <item t="default"/>
      </items>
    </pivotField>
    <pivotField name="Difference" compact="0" outline="0" multipleItemSelectionAllowed="1" showAll="0">
      <items>
        <item x="0"/>
        <item x="1"/>
        <item x="2"/>
        <item x="3"/>
        <item x="4"/>
        <item x="5"/>
        <item x="6"/>
        <item x="7"/>
        <item x="8"/>
        <item x="9"/>
        <item x="10"/>
        <item x="11"/>
        <item x="12"/>
        <item x="13"/>
        <item x="14"/>
        <item x="15"/>
        <item x="16"/>
        <item x="17"/>
        <item x="18"/>
        <item t="default"/>
      </items>
    </pivotField>
    <pivotField name="Aver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Pecentage 1" compact="0" numFmtId="2" outline="0" multipleItemSelectionAllowed="1" showAll="0">
      <items>
        <item x="0"/>
        <item x="1"/>
        <item x="2"/>
        <item x="3"/>
        <item x="4"/>
        <item x="5"/>
        <item x="6"/>
        <item x="7"/>
        <item x="8"/>
        <item x="9"/>
        <item x="10"/>
        <item x="11"/>
        <item x="12"/>
        <item x="13"/>
        <item x="14"/>
        <item x="15"/>
        <item x="16"/>
        <item x="17"/>
        <item x="18"/>
        <item x="19"/>
        <item t="default"/>
      </items>
    </pivotField>
    <pivotField name="Percentage 2" compact="0" numFmtId="2" outline="0" multipleItemSelectionAllowed="1" showAll="0">
      <items>
        <item x="0"/>
        <item x="1"/>
        <item x="2"/>
        <item x="3"/>
        <item x="4"/>
        <item x="5"/>
        <item x="6"/>
        <item x="7"/>
        <item x="8"/>
        <item x="9"/>
        <item x="10"/>
        <item x="11"/>
        <item x="12"/>
        <item x="13"/>
        <item x="14"/>
        <item x="15"/>
        <item x="16"/>
        <item x="17"/>
        <item t="default"/>
      </items>
    </pivotField>
    <pivotField name="Average Percentag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ecision" axis="axisCol" dataField="1" compact="0" outline="0" multipleItemSelectionAllowed="1" showAll="0" sortType="ascending">
      <items>
        <item x="2"/>
        <item x="1"/>
        <item x="0"/>
        <item t="default"/>
      </items>
    </pivotField>
    <pivotField name="Notes" compact="0" outline="0" multipleItemSelectionAllowed="1" showAll="0">
      <items>
        <item x="0"/>
        <item x="1"/>
        <item x="2"/>
        <item x="3"/>
        <item x="4"/>
        <item x="5"/>
        <item x="6"/>
        <item x="7"/>
        <item x="8"/>
        <item x="9"/>
        <item t="default"/>
      </items>
    </pivotField>
  </pivotFields>
  <rowFields>
    <field x="13"/>
  </rowFields>
  <colFields>
    <field x="23"/>
  </colFields>
  <dataFields>
    <dataField name="COUNTA of Decision" fld="23" subtotal="count" baseField="0"/>
  </dataFields>
</pivotTableDefinition>
</file>

<file path=xl/pivotTables/pivotTable4.xml><?xml version="1.0" encoding="utf-8"?>
<pivotTableDefinition xmlns="http://schemas.openxmlformats.org/spreadsheetml/2006/main" name="Decision Pivots 4" cacheId="0" dataCaption="" compact="0" compactData="0">
  <location ref="A21:E31" firstHeaderRow="0" firstDataRow="1" firstDataCol="1"/>
  <pivotFields>
    <pivotField name="First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La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referred Name " compact="0" outline="0" multipleItemSelectionAllowed="1" showAll="0">
      <items>
        <item x="0"/>
        <item x="1"/>
        <item x="2"/>
        <item x="3"/>
        <item x="4"/>
        <item x="5"/>
        <item x="6"/>
        <item x="7"/>
        <item x="8"/>
        <item x="9"/>
        <item x="10"/>
        <item x="11"/>
        <item t="default"/>
      </items>
    </pivotField>
    <pivotField name="NCSU 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Maj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Min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ollege" compact="0" outline="0" multipleItemSelectionAllowed="1" showAll="0">
      <items>
        <item x="0"/>
        <item x="1"/>
        <item x="2"/>
        <item x="3"/>
        <item x="4"/>
        <item x="5"/>
        <item x="6"/>
        <item x="7"/>
        <item x="8"/>
        <item x="9"/>
        <item x="10"/>
        <item x="11"/>
        <item x="12"/>
        <item t="default"/>
      </items>
    </pivotField>
    <pivotField name="Expected Graduation" axis="axisRow" compact="0" outline="0" multipleItemSelectionAllowed="1" showAll="0" sortType="ascending">
      <items>
        <item x="4"/>
        <item x="1"/>
        <item x="7"/>
        <item x="2"/>
        <item x="0"/>
        <item x="3"/>
        <item x="6"/>
        <item x="5"/>
        <item t="default"/>
      </items>
    </pivotField>
    <pivotField name="Cumulative GPA"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Upload your resume he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YC will require 5-10 hours per week, on average, of work, meetings, and events. CYC will expect regular attendance at a weekly all-member meeting, unless otherwise stated, on Mondays from 8:00 - 9:15 PM. By selecting &quot;Yes&quot;, you are aware of and able to meet these obligations, if admitted as a member." compact="0" outline="0" multipleItemSelectionAllowed="1" showAll="0">
      <items>
        <item x="0"/>
        <item x="1"/>
        <item t="default"/>
      </items>
    </pivotField>
    <pivotField name="What is your race/ethnicity?" compact="0" outline="0" multipleItemSelectionAllowed="1" showAll="0">
      <items>
        <item x="0"/>
        <item x="1"/>
        <item x="2"/>
        <item x="3"/>
        <item x="4"/>
        <item t="default"/>
      </items>
    </pivotField>
    <pivotField name="Gender" compact="0" outline="0" multipleItemSelectionAllowed="1" showAll="0">
      <items>
        <item x="0"/>
        <item x="1"/>
        <item x="2"/>
        <item t="default"/>
      </items>
    </pivotField>
    <pivotField name="Recommendation 2" compact="0" outline="0" multipleItemSelectionAllowed="1" showAll="0">
      <items>
        <item x="0"/>
        <item x="1"/>
        <item x="2"/>
        <item x="3"/>
        <item t="default"/>
      </items>
    </pivotField>
    <pivotField name="recommendation 22" compact="0" outline="0" multipleItemSelectionAllowed="1" showAll="0">
      <items>
        <item x="0"/>
        <item x="1"/>
        <item x="2"/>
        <item x="3"/>
        <item t="default"/>
      </items>
    </pivotField>
    <pivotField name="Score 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Score 2" compact="0" outline="0" multipleItemSelectionAllowed="1" showAll="0">
      <items>
        <item x="0"/>
        <item x="1"/>
        <item x="2"/>
        <item x="3"/>
        <item x="4"/>
        <item x="5"/>
        <item x="6"/>
        <item x="7"/>
        <item x="8"/>
        <item x="9"/>
        <item x="10"/>
        <item x="11"/>
        <item x="12"/>
        <item x="13"/>
        <item x="14"/>
        <item x="15"/>
        <item x="16"/>
        <item x="17"/>
        <item t="default"/>
      </items>
    </pivotField>
    <pivotField name="Difference" compact="0" outline="0" multipleItemSelectionAllowed="1" showAll="0">
      <items>
        <item x="0"/>
        <item x="1"/>
        <item x="2"/>
        <item x="3"/>
        <item x="4"/>
        <item x="5"/>
        <item x="6"/>
        <item x="7"/>
        <item x="8"/>
        <item x="9"/>
        <item x="10"/>
        <item x="11"/>
        <item x="12"/>
        <item x="13"/>
        <item x="14"/>
        <item x="15"/>
        <item x="16"/>
        <item x="17"/>
        <item x="18"/>
        <item t="default"/>
      </items>
    </pivotField>
    <pivotField name="Aver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Pecentage 1" compact="0" numFmtId="2" outline="0" multipleItemSelectionAllowed="1" showAll="0">
      <items>
        <item x="0"/>
        <item x="1"/>
        <item x="2"/>
        <item x="3"/>
        <item x="4"/>
        <item x="5"/>
        <item x="6"/>
        <item x="7"/>
        <item x="8"/>
        <item x="9"/>
        <item x="10"/>
        <item x="11"/>
        <item x="12"/>
        <item x="13"/>
        <item x="14"/>
        <item x="15"/>
        <item x="16"/>
        <item x="17"/>
        <item x="18"/>
        <item x="19"/>
        <item t="default"/>
      </items>
    </pivotField>
    <pivotField name="Percentage 2" compact="0" numFmtId="2" outline="0" multipleItemSelectionAllowed="1" showAll="0">
      <items>
        <item x="0"/>
        <item x="1"/>
        <item x="2"/>
        <item x="3"/>
        <item x="4"/>
        <item x="5"/>
        <item x="6"/>
        <item x="7"/>
        <item x="8"/>
        <item x="9"/>
        <item x="10"/>
        <item x="11"/>
        <item x="12"/>
        <item x="13"/>
        <item x="14"/>
        <item x="15"/>
        <item x="16"/>
        <item x="17"/>
        <item t="default"/>
      </items>
    </pivotField>
    <pivotField name="Average Percentag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ecision" axis="axisCol" dataField="1" compact="0" outline="0" multipleItemSelectionAllowed="1" showAll="0" sortType="ascending">
      <items>
        <item x="2"/>
        <item x="1"/>
        <item x="0"/>
        <item t="default"/>
      </items>
    </pivotField>
    <pivotField name="Notes" compact="0" outline="0" multipleItemSelectionAllowed="1" showAll="0">
      <items>
        <item x="0"/>
        <item x="1"/>
        <item x="2"/>
        <item x="3"/>
        <item x="4"/>
        <item x="5"/>
        <item x="6"/>
        <item x="7"/>
        <item x="8"/>
        <item x="9"/>
        <item t="default"/>
      </items>
    </pivotField>
  </pivotFields>
  <rowFields>
    <field x="8"/>
  </rowFields>
  <colFields>
    <field x="23"/>
  </colFields>
  <dataFields>
    <dataField name="COUNTA of Decision" fld="23" subtotal="count" baseField="0"/>
  </dataFields>
</pivotTableDefinition>
</file>

<file path=xl/tables/table1.xml><?xml version="1.0" encoding="utf-8"?>
<table xmlns="http://schemas.openxmlformats.org/spreadsheetml/2006/main" ref="A1:N71" displayName="Table_1" id="1">
  <tableColumns count="14">
    <tableColumn name="First Name " id="1"/>
    <tableColumn name="Last Name" id="2"/>
    <tableColumn name="Preferred Name " id="3"/>
    <tableColumn name="NCSU Email Address" id="4"/>
    <tableColumn name="Phone Number" id="5"/>
    <tableColumn name="Major(s)" id="6"/>
    <tableColumn name="Minor(s)" id="7"/>
    <tableColumn name="College" id="8"/>
    <tableColumn name="Expected Graduation" id="9"/>
    <tableColumn name="Cumulative GPA" id="10"/>
    <tableColumn name="How did you hear about CYC?" id="11"/>
    <tableColumn name="Why do you want to join CYC?" id="12"/>
    <tableColumn name="What value do you see yourself bringing to a CYC engagement?" id="13"/>
    <tableColumn name="Upload your resume here." id="14"/>
  </tableColumns>
  <tableStyleInfo name="Application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XVqb3YuVluT36Ni_JQYYx___ZwdondGM" TargetMode="External"/><Relationship Id="rId42" Type="http://schemas.openxmlformats.org/officeDocument/2006/relationships/hyperlink" Target="https://drive.google.com/open?id=19o2uv2b419SRHOwUTgOZadBxlpEAkMQt" TargetMode="External"/><Relationship Id="rId41" Type="http://schemas.openxmlformats.org/officeDocument/2006/relationships/hyperlink" Target="https://drive.google.com/open?id=1rksaQGrSxVlh9_V9yEdJHpuaP6FU5hMc" TargetMode="External"/><Relationship Id="rId44" Type="http://schemas.openxmlformats.org/officeDocument/2006/relationships/hyperlink" Target="https://drive.google.com/open?id=1i9stWrTtGvFzUrlQTBvhSae5hhBpyaGn" TargetMode="External"/><Relationship Id="rId43" Type="http://schemas.openxmlformats.org/officeDocument/2006/relationships/hyperlink" Target="https://drive.google.com/open?id=1PdAVdzUAIgg_XnUzt1vl7DgWQZICGCYx" TargetMode="External"/><Relationship Id="rId46" Type="http://schemas.openxmlformats.org/officeDocument/2006/relationships/hyperlink" Target="https://drive.google.com/open?id=1pjHA1ZQ-gkujgxDY6qEbyEVwblO8hofZ" TargetMode="External"/><Relationship Id="rId45" Type="http://schemas.openxmlformats.org/officeDocument/2006/relationships/hyperlink" Target="https://drive.google.com/open?id=14nNH-mdcaSObZzYS3YA_AhtW9OrAS4Y2" TargetMode="External"/><Relationship Id="rId1" Type="http://schemas.openxmlformats.org/officeDocument/2006/relationships/hyperlink" Target="https://drive.google.com/open?id=1f8FgYZQ3h-8jKfbCh8RVv0Mlbi1LsruF" TargetMode="External"/><Relationship Id="rId2" Type="http://schemas.openxmlformats.org/officeDocument/2006/relationships/hyperlink" Target="https://drive.google.com/open?id=1SjOsaRi_U0H_c5T9ZItAQ8G9xJr8ryPT" TargetMode="External"/><Relationship Id="rId3" Type="http://schemas.openxmlformats.org/officeDocument/2006/relationships/hyperlink" Target="https://drive.google.com/open?id=1-m3MXll5LrMfNShYz91D3ntsRAtwZkbf" TargetMode="External"/><Relationship Id="rId4" Type="http://schemas.openxmlformats.org/officeDocument/2006/relationships/hyperlink" Target="https://drive.google.com/open?id=1GI2-PXqxAn44hdxUe86xR9duvTYm9K87" TargetMode="External"/><Relationship Id="rId9" Type="http://schemas.openxmlformats.org/officeDocument/2006/relationships/hyperlink" Target="https://drive.google.com/open?id=1ERPmwWrZZ-4EcncQNX9XUjuEPlvEQmZoBcSysgUBuSU" TargetMode="External"/><Relationship Id="rId48" Type="http://schemas.openxmlformats.org/officeDocument/2006/relationships/hyperlink" Target="https://drive.google.com/open?id=1q4mGO1z41EHadGbdw5aP3SPTmOJffm1f" TargetMode="External"/><Relationship Id="rId47" Type="http://schemas.openxmlformats.org/officeDocument/2006/relationships/hyperlink" Target="https://drive.google.com/open?id=15cMM8SGIEm7UMtlywnauGK7DwiKY99c0" TargetMode="External"/><Relationship Id="rId49" Type="http://schemas.openxmlformats.org/officeDocument/2006/relationships/hyperlink" Target="https://drive.google.com/open?id=1FKqrwO3lxg8NmzCYzU33rKvh1mF2w3wz" TargetMode="External"/><Relationship Id="rId5" Type="http://schemas.openxmlformats.org/officeDocument/2006/relationships/hyperlink" Target="https://drive.google.com/open?id=1f2LiSrxMT5N-bhnwOt8SVlwp7_oUaNl0" TargetMode="External"/><Relationship Id="rId6" Type="http://schemas.openxmlformats.org/officeDocument/2006/relationships/hyperlink" Target="https://drive.google.com/open?id=1tuCfDzQLGaK178kkq5XSvZfDSqWuoNGM" TargetMode="External"/><Relationship Id="rId7" Type="http://schemas.openxmlformats.org/officeDocument/2006/relationships/hyperlink" Target="https://drive.google.com/open?id=1ZijpnaSPtGeDCHeYgQsONYhOdikn6W73" TargetMode="External"/><Relationship Id="rId8" Type="http://schemas.openxmlformats.org/officeDocument/2006/relationships/hyperlink" Target="https://drive.google.com/open?id=1He9lWupSQWmVxkUEHnUjpCTqkNs7e9bh" TargetMode="External"/><Relationship Id="rId31" Type="http://schemas.openxmlformats.org/officeDocument/2006/relationships/hyperlink" Target="https://drive.google.com/open?id=17hSmgEn9WKzCBodkxmEv9maa15sjtZ79" TargetMode="External"/><Relationship Id="rId30" Type="http://schemas.openxmlformats.org/officeDocument/2006/relationships/hyperlink" Target="https://drive.google.com/open?id=1KCoIrXsA8Zfo13mz9ILjcW34fXQKTcb4" TargetMode="External"/><Relationship Id="rId33" Type="http://schemas.openxmlformats.org/officeDocument/2006/relationships/hyperlink" Target="https://drive.google.com/open?id=1TLI79aIsJJqVo2ETjDgjMq5xu3ekelxj" TargetMode="External"/><Relationship Id="rId32" Type="http://schemas.openxmlformats.org/officeDocument/2006/relationships/hyperlink" Target="https://drive.google.com/open?id=1S532OoVMLo8MyWAUeEHrJ9BO7VvBzFp-" TargetMode="External"/><Relationship Id="rId35" Type="http://schemas.openxmlformats.org/officeDocument/2006/relationships/hyperlink" Target="https://drive.google.com/open?id=1NqWqsT3qVtqgGLblu8t5GFnJVdkVc6Rr" TargetMode="External"/><Relationship Id="rId34" Type="http://schemas.openxmlformats.org/officeDocument/2006/relationships/hyperlink" Target="https://drive.google.com/open?id=1FPYzxa0_pbj8b_gzcV0Ezu0122frjswn" TargetMode="External"/><Relationship Id="rId37" Type="http://schemas.openxmlformats.org/officeDocument/2006/relationships/hyperlink" Target="https://drive.google.com/open?id=1zK2jdU8EvLEIMt2Ma9PobUiG3vyOnN3-" TargetMode="External"/><Relationship Id="rId36" Type="http://schemas.openxmlformats.org/officeDocument/2006/relationships/hyperlink" Target="https://drive.google.com/open?id=1C8n8D-bslh4mxGauEzvLm96v0VtoZ4SQ" TargetMode="External"/><Relationship Id="rId39" Type="http://schemas.openxmlformats.org/officeDocument/2006/relationships/hyperlink" Target="https://drive.google.com/open?id=1GR1JNl1fNCcKIpjExX7SOH740AnSAAeC" TargetMode="External"/><Relationship Id="rId38" Type="http://schemas.openxmlformats.org/officeDocument/2006/relationships/hyperlink" Target="https://drive.google.com/open?id=1QdOg0hPixPCUTUeRwJQn1HF-Cl1jOKa4" TargetMode="External"/><Relationship Id="rId20" Type="http://schemas.openxmlformats.org/officeDocument/2006/relationships/hyperlink" Target="https://drive.google.com/open?id=1Lu_2hh6twAieALsyH2NnKNk3uX4Nw9iE" TargetMode="External"/><Relationship Id="rId22" Type="http://schemas.openxmlformats.org/officeDocument/2006/relationships/hyperlink" Target="https://drive.google.com/open?id=1FrM9Ds8JDshNN4rxV9nuDG8Yk4EgWVvL" TargetMode="External"/><Relationship Id="rId21" Type="http://schemas.openxmlformats.org/officeDocument/2006/relationships/hyperlink" Target="https://drive.google.com/open?id=1sbOnCe0lFaYl2_T3ifUjKm40u6n5IG1_" TargetMode="External"/><Relationship Id="rId24" Type="http://schemas.openxmlformats.org/officeDocument/2006/relationships/hyperlink" Target="https://drive.google.com/open?id=1OBddCZJGhSFv5v1d75g3D3Lo8CDVTdAn" TargetMode="External"/><Relationship Id="rId23" Type="http://schemas.openxmlformats.org/officeDocument/2006/relationships/hyperlink" Target="https://drive.google.com/open?id=1h99eKvfvxLh_VLUvKjPQ0RfxZCDMECbS" TargetMode="External"/><Relationship Id="rId26" Type="http://schemas.openxmlformats.org/officeDocument/2006/relationships/hyperlink" Target="https://drive.google.com/open?id=1HaVI8ARKrWdOM5o-LmMKLMl9WD__eA-l" TargetMode="External"/><Relationship Id="rId25" Type="http://schemas.openxmlformats.org/officeDocument/2006/relationships/hyperlink" Target="https://drive.google.com/open?id=1-352vp6_WqKi3coUs2CsqeDZPQzScOOy" TargetMode="External"/><Relationship Id="rId28" Type="http://schemas.openxmlformats.org/officeDocument/2006/relationships/hyperlink" Target="https://drive.google.com/open?id=11I_tYJ18jujtLxnCGL4e9RTsV6RJSAoG" TargetMode="External"/><Relationship Id="rId27" Type="http://schemas.openxmlformats.org/officeDocument/2006/relationships/hyperlink" Target="https://drive.google.com/open?id=1idXehmWIS1agp1wkfvtB_0opPn5Gk6ex" TargetMode="External"/><Relationship Id="rId29" Type="http://schemas.openxmlformats.org/officeDocument/2006/relationships/hyperlink" Target="https://drive.google.com/open?id=1H03jhBIQNagtxdCA68ii2uDgywb0Mia9" TargetMode="External"/><Relationship Id="rId50" Type="http://schemas.openxmlformats.org/officeDocument/2006/relationships/drawing" Target="../drawings/drawing2.xml"/><Relationship Id="rId52" Type="http://schemas.openxmlformats.org/officeDocument/2006/relationships/table" Target="../tables/table1.xml"/><Relationship Id="rId11" Type="http://schemas.openxmlformats.org/officeDocument/2006/relationships/hyperlink" Target="https://drive.google.com/open?id=1elX_OHFWlKkI0fKNEGmnzYAgIrIVHOIR" TargetMode="External"/><Relationship Id="rId10" Type="http://schemas.openxmlformats.org/officeDocument/2006/relationships/hyperlink" Target="https://drive.google.com/open?id=16MhzPd-KQbpcFvGvUtCBzIe2F8MFUSKX" TargetMode="External"/><Relationship Id="rId13" Type="http://schemas.openxmlformats.org/officeDocument/2006/relationships/hyperlink" Target="https://drive.google.com/open?id=10Pr3uiNMrDwo070R0MsogL8NoIEJwcJU" TargetMode="External"/><Relationship Id="rId12" Type="http://schemas.openxmlformats.org/officeDocument/2006/relationships/hyperlink" Target="https://drive.google.com/open?id=1deuwv3t0dY6eb-KaqWQjTS04bNMYtgFi" TargetMode="External"/><Relationship Id="rId15" Type="http://schemas.openxmlformats.org/officeDocument/2006/relationships/hyperlink" Target="https://drive.google.com/open?id=1D1Ovh82Nb9HpnFU8IBc87FlLJsV8b1sc" TargetMode="External"/><Relationship Id="rId14" Type="http://schemas.openxmlformats.org/officeDocument/2006/relationships/hyperlink" Target="https://drive.google.com/open?id=1noc5Zor5xeTGIbvadDQFUgffCUdF-i45" TargetMode="External"/><Relationship Id="rId17" Type="http://schemas.openxmlformats.org/officeDocument/2006/relationships/hyperlink" Target="https://drive.google.com/open?id=1TZqWS5oy-N_qEERqUU_Sx7GDUi5Nfds2" TargetMode="External"/><Relationship Id="rId16" Type="http://schemas.openxmlformats.org/officeDocument/2006/relationships/hyperlink" Target="https://drive.google.com/open?id=15UcojWmMdBs7pTx3j2qE0WjMhTyqLm7G" TargetMode="External"/><Relationship Id="rId19" Type="http://schemas.openxmlformats.org/officeDocument/2006/relationships/hyperlink" Target="https://drive.google.com/open?id=120J9Gl7qji_H9_Chic521Vj0eSFHSJck" TargetMode="External"/><Relationship Id="rId18" Type="http://schemas.openxmlformats.org/officeDocument/2006/relationships/hyperlink" Target="https://drive.google.com/open?id=1dBTfp7jBhM_-uAsAkhiWUAIxsM_VUrnA"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d1Kn4UzanCZpSxNahmkNn3NvKcCcHGu19MyLsnCj1ck/edit?usp=sharing" TargetMode="External"/><Relationship Id="rId2" Type="http://schemas.openxmlformats.org/officeDocument/2006/relationships/hyperlink" Target="https://docs.google.com/document/d/14UC3B09024S6RlnLijjzx6vf12bCQ4JrMO-cTC9Vp4M/edit?usp=sharing" TargetMode="External"/><Relationship Id="rId3"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open?id=1GR1JNl1fNCcKIpjExX7SOH740AnSAAeC" TargetMode="External"/><Relationship Id="rId42" Type="http://schemas.openxmlformats.org/officeDocument/2006/relationships/hyperlink" Target="https://drive.google.com/open?id=1rksaQGrSxVlh9_V9yEdJHpuaP6FU5hMc" TargetMode="External"/><Relationship Id="rId41" Type="http://schemas.openxmlformats.org/officeDocument/2006/relationships/hyperlink" Target="https://drive.google.com/open?id=1XVqb3YuVluT36Ni_JQYYx___ZwdondGM" TargetMode="External"/><Relationship Id="rId44" Type="http://schemas.openxmlformats.org/officeDocument/2006/relationships/hyperlink" Target="https://drive.google.com/open?id=19o2uv2b419SRHOwUTgOZadBxlpEAkMQt" TargetMode="External"/><Relationship Id="rId43" Type="http://schemas.openxmlformats.org/officeDocument/2006/relationships/hyperlink" Target="https://drive.google.com/open?id=1PdAVdzUAIgg_XnUzt1vl7DgWQZICGCYx" TargetMode="External"/><Relationship Id="rId46" Type="http://schemas.openxmlformats.org/officeDocument/2006/relationships/hyperlink" Target="https://drive.google.com/open?id=14nNH-mdcaSObZzYS3YA_AhtW9OrAS4Y2" TargetMode="External"/><Relationship Id="rId45" Type="http://schemas.openxmlformats.org/officeDocument/2006/relationships/hyperlink" Target="https://drive.google.com/open?id=1i9stWrTtGvFzUrlQTBvhSae5hhBpyaGn" TargetMode="External"/><Relationship Id="rId1" Type="http://schemas.openxmlformats.org/officeDocument/2006/relationships/hyperlink" Target="https://docs.google.com/spreadsheets/d/1I5g4w6Qk0yi-Y0arPxfHY3AkTkkMoqMVDnzChs0HNMk/edit?usp=sharing" TargetMode="External"/><Relationship Id="rId2" Type="http://schemas.openxmlformats.org/officeDocument/2006/relationships/hyperlink" Target="https://drive.google.com/open?id=1f8FgYZQ3h-8jKfbCh8RVv0Mlbi1LsruF" TargetMode="External"/><Relationship Id="rId3" Type="http://schemas.openxmlformats.org/officeDocument/2006/relationships/hyperlink" Target="https://drive.google.com/open?id=1SjOsaRi_U0H_c5T9ZItAQ8G9xJr8ryPT" TargetMode="External"/><Relationship Id="rId4" Type="http://schemas.openxmlformats.org/officeDocument/2006/relationships/hyperlink" Target="https://drive.google.com/open?id=1-m3MXll5LrMfNShYz91D3ntsRAtwZkbf" TargetMode="External"/><Relationship Id="rId9" Type="http://schemas.openxmlformats.org/officeDocument/2006/relationships/hyperlink" Target="https://drive.google.com/open?id=1He9lWupSQWmVxkUEHnUjpCTqkNs7e9bh" TargetMode="External"/><Relationship Id="rId48" Type="http://schemas.openxmlformats.org/officeDocument/2006/relationships/hyperlink" Target="https://drive.google.com/open?id=15cMM8SGIEm7UMtlywnauGK7DwiKY99c0" TargetMode="External"/><Relationship Id="rId47" Type="http://schemas.openxmlformats.org/officeDocument/2006/relationships/hyperlink" Target="https://drive.google.com/open?id=1pjHA1ZQ-gkujgxDY6qEbyEVwblO8hofZ" TargetMode="External"/><Relationship Id="rId49" Type="http://schemas.openxmlformats.org/officeDocument/2006/relationships/hyperlink" Target="https://drive.google.com/open?id=1q4mGO1z41EHadGbdw5aP3SPTmOJffm1f" TargetMode="External"/><Relationship Id="rId5" Type="http://schemas.openxmlformats.org/officeDocument/2006/relationships/hyperlink" Target="https://drive.google.com/open?id=1GI2-PXqxAn44hdxUe86xR9duvTYm9K87" TargetMode="External"/><Relationship Id="rId6" Type="http://schemas.openxmlformats.org/officeDocument/2006/relationships/hyperlink" Target="https://drive.google.com/open?id=1f2LiSrxMT5N-bhnwOt8SVlwp7_oUaNl0" TargetMode="External"/><Relationship Id="rId7" Type="http://schemas.openxmlformats.org/officeDocument/2006/relationships/hyperlink" Target="https://drive.google.com/open?id=1tuCfDzQLGaK178kkq5XSvZfDSqWuoNGM" TargetMode="External"/><Relationship Id="rId8" Type="http://schemas.openxmlformats.org/officeDocument/2006/relationships/hyperlink" Target="https://drive.google.com/open?id=1ZijpnaSPtGeDCHeYgQsONYhOdikn6W73" TargetMode="External"/><Relationship Id="rId31" Type="http://schemas.openxmlformats.org/officeDocument/2006/relationships/hyperlink" Target="https://drive.google.com/open?id=1KCoIrXsA8Zfo13mz9ILjcW34fXQKTcb4" TargetMode="External"/><Relationship Id="rId30" Type="http://schemas.openxmlformats.org/officeDocument/2006/relationships/hyperlink" Target="https://drive.google.com/open?id=1H03jhBIQNagtxdCA68ii2uDgywb0Mia9" TargetMode="External"/><Relationship Id="rId33" Type="http://schemas.openxmlformats.org/officeDocument/2006/relationships/hyperlink" Target="https://drive.google.com/open?id=1S532OoVMLo8MyWAUeEHrJ9BO7VvBzFp-" TargetMode="External"/><Relationship Id="rId32" Type="http://schemas.openxmlformats.org/officeDocument/2006/relationships/hyperlink" Target="https://drive.google.com/open?id=17hSmgEn9WKzCBodkxmEv9maa15sjtZ79" TargetMode="External"/><Relationship Id="rId35" Type="http://schemas.openxmlformats.org/officeDocument/2006/relationships/hyperlink" Target="https://drive.google.com/open?id=1FPYzxa0_pbj8b_gzcV0Ezu0122frjswn" TargetMode="External"/><Relationship Id="rId34" Type="http://schemas.openxmlformats.org/officeDocument/2006/relationships/hyperlink" Target="https://drive.google.com/open?id=1TLI79aIsJJqVo2ETjDgjMq5xu3ekelxj" TargetMode="External"/><Relationship Id="rId37" Type="http://schemas.openxmlformats.org/officeDocument/2006/relationships/hyperlink" Target="https://drive.google.com/open?id=1C8n8D-bslh4mxGauEzvLm96v0VtoZ4SQ" TargetMode="External"/><Relationship Id="rId36" Type="http://schemas.openxmlformats.org/officeDocument/2006/relationships/hyperlink" Target="https://drive.google.com/open?id=1NqWqsT3qVtqgGLblu8t5GFnJVdkVc6Rr" TargetMode="External"/><Relationship Id="rId39" Type="http://schemas.openxmlformats.org/officeDocument/2006/relationships/hyperlink" Target="https://drive.google.com/open?id=1QdOg0hPixPCUTUeRwJQn1HF-Cl1jOKa4" TargetMode="External"/><Relationship Id="rId38" Type="http://schemas.openxmlformats.org/officeDocument/2006/relationships/hyperlink" Target="https://drive.google.com/open?id=1zK2jdU8EvLEIMt2Ma9PobUiG3vyOnN3-" TargetMode="External"/><Relationship Id="rId20" Type="http://schemas.openxmlformats.org/officeDocument/2006/relationships/hyperlink" Target="https://drive.google.com/open?id=120J9Gl7qji_H9_Chic521Vj0eSFHSJck" TargetMode="External"/><Relationship Id="rId22" Type="http://schemas.openxmlformats.org/officeDocument/2006/relationships/hyperlink" Target="https://drive.google.com/open?id=1sbOnCe0lFaYl2_T3ifUjKm40u6n5IG1_" TargetMode="External"/><Relationship Id="rId21" Type="http://schemas.openxmlformats.org/officeDocument/2006/relationships/hyperlink" Target="https://drive.google.com/open?id=1Lu_2hh6twAieALsyH2NnKNk3uX4Nw9iE" TargetMode="External"/><Relationship Id="rId24" Type="http://schemas.openxmlformats.org/officeDocument/2006/relationships/hyperlink" Target="https://drive.google.com/open?id=1h99eKvfvxLh_VLUvKjPQ0RfxZCDMECbS" TargetMode="External"/><Relationship Id="rId23" Type="http://schemas.openxmlformats.org/officeDocument/2006/relationships/hyperlink" Target="https://drive.google.com/open?id=1FrM9Ds8JDshNN4rxV9nuDG8Yk4EgWVvL" TargetMode="External"/><Relationship Id="rId26" Type="http://schemas.openxmlformats.org/officeDocument/2006/relationships/hyperlink" Target="https://drive.google.com/open?id=1-352vp6_WqKi3coUs2CsqeDZPQzScOOy" TargetMode="External"/><Relationship Id="rId25" Type="http://schemas.openxmlformats.org/officeDocument/2006/relationships/hyperlink" Target="https://drive.google.com/open?id=1OBddCZJGhSFv5v1d75g3D3Lo8CDVTdAn" TargetMode="External"/><Relationship Id="rId28" Type="http://schemas.openxmlformats.org/officeDocument/2006/relationships/hyperlink" Target="https://drive.google.com/open?id=1idXehmWIS1agp1wkfvtB_0opPn5Gk6ex" TargetMode="External"/><Relationship Id="rId27" Type="http://schemas.openxmlformats.org/officeDocument/2006/relationships/hyperlink" Target="https://drive.google.com/open?id=1HaVI8ARKrWdOM5o-LmMKLMl9WD__eA-l" TargetMode="External"/><Relationship Id="rId29" Type="http://schemas.openxmlformats.org/officeDocument/2006/relationships/hyperlink" Target="https://drive.google.com/open?id=11I_tYJ18jujtLxnCGL4e9RTsV6RJSAoG" TargetMode="External"/><Relationship Id="rId51" Type="http://schemas.openxmlformats.org/officeDocument/2006/relationships/drawing" Target="../drawings/drawing4.xml"/><Relationship Id="rId50" Type="http://schemas.openxmlformats.org/officeDocument/2006/relationships/hyperlink" Target="https://drive.google.com/open?id=1FKqrwO3lxg8NmzCYzU33rKvh1mF2w3wz" TargetMode="External"/><Relationship Id="rId11" Type="http://schemas.openxmlformats.org/officeDocument/2006/relationships/hyperlink" Target="https://drive.google.com/open?id=16MhzPd-KQbpcFvGvUtCBzIe2F8MFUSKX" TargetMode="External"/><Relationship Id="rId10" Type="http://schemas.openxmlformats.org/officeDocument/2006/relationships/hyperlink" Target="https://drive.google.com/open?id=1ERPmwWrZZ-4EcncQNX9XUjuEPlvEQmZoBcSysgUBuSU" TargetMode="External"/><Relationship Id="rId13" Type="http://schemas.openxmlformats.org/officeDocument/2006/relationships/hyperlink" Target="https://drive.google.com/open?id=1deuwv3t0dY6eb-KaqWQjTS04bNMYtgFi" TargetMode="External"/><Relationship Id="rId12" Type="http://schemas.openxmlformats.org/officeDocument/2006/relationships/hyperlink" Target="https://drive.google.com/open?id=1elX_OHFWlKkI0fKNEGmnzYAgIrIVHOIR" TargetMode="External"/><Relationship Id="rId15" Type="http://schemas.openxmlformats.org/officeDocument/2006/relationships/hyperlink" Target="https://drive.google.com/open?id=1noc5Zor5xeTGIbvadDQFUgffCUdF-i45" TargetMode="External"/><Relationship Id="rId14" Type="http://schemas.openxmlformats.org/officeDocument/2006/relationships/hyperlink" Target="https://drive.google.com/open?id=10Pr3uiNMrDwo070R0MsogL8NoIEJwcJU" TargetMode="External"/><Relationship Id="rId17" Type="http://schemas.openxmlformats.org/officeDocument/2006/relationships/hyperlink" Target="https://drive.google.com/open?id=15UcojWmMdBs7pTx3j2qE0WjMhTyqLm7G" TargetMode="External"/><Relationship Id="rId16" Type="http://schemas.openxmlformats.org/officeDocument/2006/relationships/hyperlink" Target="https://drive.google.com/open?id=1D1Ovh82Nb9HpnFU8IBc87FlLJsV8b1sc" TargetMode="External"/><Relationship Id="rId19" Type="http://schemas.openxmlformats.org/officeDocument/2006/relationships/hyperlink" Target="https://drive.google.com/open?id=1dBTfp7jBhM_-uAsAkhiWUAIxsM_VUrnA" TargetMode="External"/><Relationship Id="rId18" Type="http://schemas.openxmlformats.org/officeDocument/2006/relationships/hyperlink" Target="https://drive.google.com/open?id=1TZqWS5oy-N_qEERqUU_Sx7GDUi5Nfds2" TargetMode="Externa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1" t="s">
        <v>0</v>
      </c>
      <c r="C1" s="1" t="s">
        <v>1</v>
      </c>
      <c r="D1" s="1" t="s">
        <v>2</v>
      </c>
      <c r="E1" s="1" t="s">
        <v>3</v>
      </c>
      <c r="F1" s="1" t="s">
        <v>4</v>
      </c>
      <c r="G1" s="1" t="s">
        <v>5</v>
      </c>
      <c r="H1" s="1" t="s">
        <v>6</v>
      </c>
      <c r="I1" s="1" t="s">
        <v>7</v>
      </c>
      <c r="J1" s="1" t="s">
        <v>8</v>
      </c>
      <c r="K1" s="1" t="s">
        <v>9</v>
      </c>
      <c r="L1" s="1" t="s">
        <v>10</v>
      </c>
      <c r="M1" s="1" t="s">
        <v>11</v>
      </c>
      <c r="N1" s="1" t="s">
        <v>12</v>
      </c>
      <c r="O1" s="1" t="s">
        <v>13</v>
      </c>
    </row>
    <row r="2">
      <c r="A2" s="1" t="s">
        <v>14</v>
      </c>
      <c r="B2" s="1" t="s">
        <v>15</v>
      </c>
      <c r="C2" s="1" t="s">
        <v>16</v>
      </c>
      <c r="D2" s="1" t="s">
        <v>17</v>
      </c>
      <c r="E2" s="1" t="s">
        <v>16</v>
      </c>
      <c r="F2" s="1" t="s">
        <v>16</v>
      </c>
      <c r="G2" s="1" t="s">
        <v>16</v>
      </c>
      <c r="H2" s="1" t="s">
        <v>16</v>
      </c>
      <c r="I2" s="1" t="s">
        <v>18</v>
      </c>
      <c r="J2" s="1" t="s">
        <v>18</v>
      </c>
      <c r="K2" s="1" t="s">
        <v>18</v>
      </c>
      <c r="L2" s="1" t="s">
        <v>18</v>
      </c>
      <c r="M2" s="1" t="s">
        <v>16</v>
      </c>
      <c r="N2" s="1" t="s">
        <v>18</v>
      </c>
      <c r="O2" s="1" t="s">
        <v>18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566</v>
      </c>
      <c r="G1" s="5"/>
      <c r="H1" s="5"/>
      <c r="I1" s="5"/>
    </row>
    <row r="2" ht="32.25" customHeight="1">
      <c r="A2" s="156" t="s">
        <v>803</v>
      </c>
      <c r="B2" s="157" t="s">
        <v>841</v>
      </c>
      <c r="C2" s="158" t="s">
        <v>804</v>
      </c>
      <c r="D2" s="158" t="s">
        <v>805</v>
      </c>
      <c r="E2" s="158" t="s">
        <v>806</v>
      </c>
      <c r="F2" s="158" t="s">
        <v>807</v>
      </c>
      <c r="G2" s="159"/>
      <c r="H2" s="160"/>
      <c r="I2" s="160"/>
    </row>
    <row r="3" ht="150.0" customHeight="1">
      <c r="A3" s="161"/>
      <c r="B3" s="37"/>
      <c r="C3" s="162" t="s">
        <v>842</v>
      </c>
      <c r="D3" s="162" t="s">
        <v>843</v>
      </c>
      <c r="E3" s="162" t="s">
        <v>844</v>
      </c>
      <c r="F3" s="162" t="s">
        <v>845</v>
      </c>
      <c r="G3" s="159"/>
      <c r="H3" s="160"/>
      <c r="I3" s="160"/>
    </row>
    <row r="4" ht="30.0" customHeight="1">
      <c r="A4" s="156" t="s">
        <v>812</v>
      </c>
      <c r="B4" s="157" t="s">
        <v>833</v>
      </c>
      <c r="C4" s="158" t="s">
        <v>804</v>
      </c>
      <c r="D4" s="158" t="s">
        <v>805</v>
      </c>
      <c r="E4" s="158" t="s">
        <v>806</v>
      </c>
      <c r="F4" s="158" t="s">
        <v>807</v>
      </c>
      <c r="G4" s="159"/>
      <c r="H4" s="160"/>
      <c r="I4" s="160"/>
    </row>
    <row r="5" ht="150.0" customHeight="1">
      <c r="A5" s="163"/>
      <c r="C5" s="164" t="s">
        <v>846</v>
      </c>
      <c r="D5" s="164" t="s">
        <v>847</v>
      </c>
      <c r="E5" s="164" t="s">
        <v>848</v>
      </c>
      <c r="F5" s="164" t="s">
        <v>849</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567</v>
      </c>
      <c r="G1" s="5"/>
      <c r="H1" s="5"/>
      <c r="I1" s="5"/>
    </row>
    <row r="2" ht="32.25" customHeight="1">
      <c r="A2" s="156" t="s">
        <v>803</v>
      </c>
      <c r="B2" s="157" t="s">
        <v>535</v>
      </c>
      <c r="C2" s="158" t="s">
        <v>804</v>
      </c>
      <c r="D2" s="158" t="s">
        <v>805</v>
      </c>
      <c r="E2" s="158" t="s">
        <v>806</v>
      </c>
      <c r="F2" s="158" t="s">
        <v>807</v>
      </c>
      <c r="G2" s="159"/>
      <c r="H2" s="160"/>
      <c r="I2" s="160"/>
    </row>
    <row r="3" ht="150.0" customHeight="1">
      <c r="A3" s="161"/>
      <c r="B3" s="37"/>
      <c r="C3" s="162" t="s">
        <v>850</v>
      </c>
      <c r="D3" s="162" t="s">
        <v>851</v>
      </c>
      <c r="E3" s="162" t="s">
        <v>852</v>
      </c>
      <c r="F3" s="162" t="s">
        <v>853</v>
      </c>
      <c r="G3" s="159"/>
      <c r="H3" s="160"/>
      <c r="I3" s="160"/>
    </row>
    <row r="4" ht="30.0" customHeight="1">
      <c r="A4" s="156" t="s">
        <v>812</v>
      </c>
      <c r="B4" s="157" t="s">
        <v>541</v>
      </c>
      <c r="C4" s="158" t="s">
        <v>804</v>
      </c>
      <c r="D4" s="158" t="s">
        <v>805</v>
      </c>
      <c r="E4" s="158" t="s">
        <v>806</v>
      </c>
      <c r="F4" s="158" t="s">
        <v>807</v>
      </c>
      <c r="G4" s="159"/>
      <c r="H4" s="160"/>
      <c r="I4" s="160"/>
    </row>
    <row r="5" ht="150.0" customHeight="1">
      <c r="A5" s="163"/>
      <c r="C5" s="164" t="s">
        <v>854</v>
      </c>
      <c r="D5" s="164" t="s">
        <v>855</v>
      </c>
      <c r="E5" s="164" t="s">
        <v>856</v>
      </c>
      <c r="F5" s="164" t="s">
        <v>857</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568</v>
      </c>
      <c r="G1" s="5"/>
      <c r="H1" s="5"/>
      <c r="I1" s="5"/>
    </row>
    <row r="2" ht="32.25" customHeight="1">
      <c r="A2" s="156" t="s">
        <v>803</v>
      </c>
      <c r="B2" s="157" t="s">
        <v>841</v>
      </c>
      <c r="C2" s="158" t="s">
        <v>804</v>
      </c>
      <c r="D2" s="158" t="s">
        <v>805</v>
      </c>
      <c r="E2" s="158" t="s">
        <v>806</v>
      </c>
      <c r="F2" s="158" t="s">
        <v>807</v>
      </c>
      <c r="G2" s="159"/>
      <c r="H2" s="160"/>
      <c r="I2" s="160"/>
    </row>
    <row r="3" ht="150.0" customHeight="1">
      <c r="A3" s="161"/>
      <c r="B3" s="37"/>
      <c r="C3" s="162" t="s">
        <v>858</v>
      </c>
      <c r="D3" s="162" t="s">
        <v>859</v>
      </c>
      <c r="E3" s="162" t="s">
        <v>860</v>
      </c>
      <c r="F3" s="162" t="s">
        <v>861</v>
      </c>
      <c r="G3" s="159"/>
      <c r="H3" s="160"/>
      <c r="I3" s="160"/>
    </row>
    <row r="4" ht="30.0" customHeight="1">
      <c r="A4" s="156" t="s">
        <v>812</v>
      </c>
      <c r="B4" s="157" t="s">
        <v>862</v>
      </c>
      <c r="C4" s="158" t="s">
        <v>804</v>
      </c>
      <c r="D4" s="158" t="s">
        <v>805</v>
      </c>
      <c r="E4" s="158" t="s">
        <v>806</v>
      </c>
      <c r="F4" s="158" t="s">
        <v>807</v>
      </c>
      <c r="G4" s="159"/>
      <c r="H4" s="160"/>
      <c r="I4" s="160"/>
    </row>
    <row r="5" ht="150.0" customHeight="1">
      <c r="A5" s="163"/>
      <c r="C5" s="164" t="s">
        <v>863</v>
      </c>
      <c r="D5" s="164" t="s">
        <v>864</v>
      </c>
      <c r="E5" s="164" t="s">
        <v>865</v>
      </c>
      <c r="F5" s="164" t="s">
        <v>866</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569</v>
      </c>
      <c r="G1" s="5"/>
      <c r="H1" s="5"/>
      <c r="I1" s="5"/>
    </row>
    <row r="2" ht="32.25" customHeight="1">
      <c r="A2" s="156" t="s">
        <v>803</v>
      </c>
      <c r="B2" s="157" t="s">
        <v>867</v>
      </c>
      <c r="C2" s="158" t="s">
        <v>804</v>
      </c>
      <c r="D2" s="158" t="s">
        <v>805</v>
      </c>
      <c r="E2" s="158" t="s">
        <v>806</v>
      </c>
      <c r="F2" s="158" t="s">
        <v>807</v>
      </c>
      <c r="G2" s="159"/>
      <c r="H2" s="160"/>
      <c r="I2" s="160"/>
    </row>
    <row r="3" ht="150.0" customHeight="1">
      <c r="A3" s="161"/>
      <c r="B3" s="37"/>
      <c r="C3" s="162" t="s">
        <v>868</v>
      </c>
      <c r="D3" s="162" t="s">
        <v>869</v>
      </c>
      <c r="E3" s="162" t="s">
        <v>870</v>
      </c>
      <c r="F3" s="162" t="s">
        <v>871</v>
      </c>
      <c r="G3" s="159"/>
      <c r="H3" s="160"/>
      <c r="I3" s="160"/>
    </row>
    <row r="4" ht="30.0" customHeight="1">
      <c r="A4" s="156" t="s">
        <v>812</v>
      </c>
      <c r="B4" s="157" t="s">
        <v>862</v>
      </c>
      <c r="C4" s="158" t="s">
        <v>804</v>
      </c>
      <c r="D4" s="158" t="s">
        <v>805</v>
      </c>
      <c r="E4" s="158" t="s">
        <v>806</v>
      </c>
      <c r="F4" s="158" t="s">
        <v>807</v>
      </c>
      <c r="G4" s="159"/>
      <c r="H4" s="160"/>
      <c r="I4" s="160"/>
    </row>
    <row r="5" ht="150.0" customHeight="1">
      <c r="A5" s="163"/>
      <c r="C5" s="164" t="s">
        <v>872</v>
      </c>
      <c r="D5" s="164" t="s">
        <v>873</v>
      </c>
      <c r="E5" s="164" t="s">
        <v>874</v>
      </c>
      <c r="F5" s="164" t="s">
        <v>875</v>
      </c>
      <c r="G5" s="167" t="s">
        <v>876</v>
      </c>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570</v>
      </c>
      <c r="G1" s="5"/>
      <c r="H1" s="5"/>
      <c r="I1" s="5"/>
    </row>
    <row r="2" ht="32.25" customHeight="1">
      <c r="A2" s="156" t="s">
        <v>803</v>
      </c>
      <c r="B2" s="157" t="s">
        <v>877</v>
      </c>
      <c r="C2" s="158" t="s">
        <v>804</v>
      </c>
      <c r="D2" s="158" t="s">
        <v>805</v>
      </c>
      <c r="E2" s="158" t="s">
        <v>806</v>
      </c>
      <c r="F2" s="158" t="s">
        <v>807</v>
      </c>
      <c r="G2" s="159"/>
      <c r="H2" s="160"/>
      <c r="I2" s="160"/>
    </row>
    <row r="3" ht="150.0" customHeight="1">
      <c r="A3" s="161"/>
      <c r="B3" s="37"/>
      <c r="C3" s="162" t="s">
        <v>878</v>
      </c>
      <c r="D3" s="162" t="s">
        <v>879</v>
      </c>
      <c r="E3" s="162" t="s">
        <v>880</v>
      </c>
      <c r="F3" s="162"/>
      <c r="G3" s="159"/>
      <c r="H3" s="160"/>
      <c r="I3" s="160"/>
    </row>
    <row r="4" ht="30.0" customHeight="1">
      <c r="A4" s="156" t="s">
        <v>812</v>
      </c>
      <c r="B4" s="157" t="s">
        <v>544</v>
      </c>
      <c r="C4" s="158" t="s">
        <v>804</v>
      </c>
      <c r="D4" s="158" t="s">
        <v>805</v>
      </c>
      <c r="E4" s="158" t="s">
        <v>806</v>
      </c>
      <c r="F4" s="158" t="s">
        <v>807</v>
      </c>
      <c r="G4" s="159"/>
      <c r="H4" s="160"/>
      <c r="I4" s="160"/>
    </row>
    <row r="5" ht="150.0" customHeight="1">
      <c r="A5" s="163"/>
      <c r="C5" s="164" t="s">
        <v>881</v>
      </c>
      <c r="D5" s="164" t="s">
        <v>882</v>
      </c>
      <c r="E5" s="164" t="s">
        <v>883</v>
      </c>
      <c r="F5" s="164" t="s">
        <v>884</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571</v>
      </c>
      <c r="G1" s="5"/>
      <c r="H1" s="5"/>
      <c r="I1" s="5"/>
    </row>
    <row r="2" ht="32.25" customHeight="1">
      <c r="A2" s="156" t="s">
        <v>803</v>
      </c>
      <c r="B2" s="157" t="s">
        <v>877</v>
      </c>
      <c r="C2" s="158" t="s">
        <v>804</v>
      </c>
      <c r="D2" s="158" t="s">
        <v>805</v>
      </c>
      <c r="E2" s="158" t="s">
        <v>806</v>
      </c>
      <c r="F2" s="158" t="s">
        <v>807</v>
      </c>
      <c r="G2" s="159"/>
      <c r="H2" s="160"/>
      <c r="I2" s="160"/>
    </row>
    <row r="3" ht="150.0" customHeight="1">
      <c r="A3" s="161"/>
      <c r="B3" s="37"/>
      <c r="C3" s="162" t="s">
        <v>885</v>
      </c>
      <c r="D3" s="162" t="s">
        <v>886</v>
      </c>
      <c r="E3" s="162" t="s">
        <v>887</v>
      </c>
      <c r="F3" s="162"/>
      <c r="G3" s="159"/>
      <c r="H3" s="160"/>
      <c r="I3" s="160"/>
    </row>
    <row r="4" ht="30.0" customHeight="1">
      <c r="A4" s="156" t="s">
        <v>812</v>
      </c>
      <c r="B4" s="157" t="s">
        <v>867</v>
      </c>
      <c r="C4" s="158" t="s">
        <v>804</v>
      </c>
      <c r="D4" s="158" t="s">
        <v>805</v>
      </c>
      <c r="E4" s="158" t="s">
        <v>806</v>
      </c>
      <c r="F4" s="158" t="s">
        <v>807</v>
      </c>
      <c r="G4" s="159"/>
      <c r="H4" s="160"/>
      <c r="I4" s="160"/>
    </row>
    <row r="5" ht="150.0" customHeight="1">
      <c r="A5" s="163"/>
      <c r="C5" s="164" t="s">
        <v>888</v>
      </c>
      <c r="D5" s="164" t="s">
        <v>889</v>
      </c>
      <c r="E5" s="164" t="s">
        <v>890</v>
      </c>
      <c r="F5" s="164" t="s">
        <v>891</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c r="G1" s="5"/>
      <c r="H1" s="5"/>
      <c r="I1" s="5"/>
    </row>
    <row r="2" ht="32.25" customHeight="1">
      <c r="A2" s="156" t="s">
        <v>803</v>
      </c>
      <c r="B2" s="157" t="s">
        <v>892</v>
      </c>
      <c r="C2" s="158" t="s">
        <v>804</v>
      </c>
      <c r="D2" s="158" t="s">
        <v>805</v>
      </c>
      <c r="E2" s="158" t="s">
        <v>806</v>
      </c>
      <c r="F2" s="158" t="s">
        <v>807</v>
      </c>
      <c r="G2" s="159"/>
      <c r="H2" s="160"/>
      <c r="I2" s="160"/>
    </row>
    <row r="3" ht="150.0" customHeight="1">
      <c r="A3" s="161"/>
      <c r="B3" s="37"/>
      <c r="C3" s="162" t="s">
        <v>893</v>
      </c>
      <c r="D3" s="162" t="s">
        <v>894</v>
      </c>
      <c r="E3" s="162" t="s">
        <v>895</v>
      </c>
      <c r="F3" s="162" t="s">
        <v>896</v>
      </c>
      <c r="G3" s="159"/>
      <c r="H3" s="160"/>
      <c r="I3" s="160"/>
    </row>
    <row r="4" ht="30.0" customHeight="1">
      <c r="A4" s="156" t="s">
        <v>812</v>
      </c>
      <c r="B4" s="157" t="s">
        <v>541</v>
      </c>
      <c r="C4" s="158" t="s">
        <v>804</v>
      </c>
      <c r="D4" s="158" t="s">
        <v>805</v>
      </c>
      <c r="E4" s="158" t="s">
        <v>806</v>
      </c>
      <c r="F4" s="158" t="s">
        <v>807</v>
      </c>
      <c r="G4" s="159"/>
      <c r="H4" s="160"/>
      <c r="I4" s="160"/>
    </row>
    <row r="5" ht="150.0" customHeight="1">
      <c r="A5" s="163"/>
      <c r="C5" s="164" t="s">
        <v>897</v>
      </c>
      <c r="D5" s="164" t="s">
        <v>898</v>
      </c>
      <c r="E5" s="164" t="s">
        <v>899</v>
      </c>
      <c r="F5" s="164" t="s">
        <v>900</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573</v>
      </c>
      <c r="G1" s="5"/>
      <c r="H1" s="5"/>
      <c r="I1" s="5"/>
    </row>
    <row r="2" ht="32.25" customHeight="1">
      <c r="A2" s="156" t="s">
        <v>803</v>
      </c>
      <c r="B2" s="157" t="s">
        <v>901</v>
      </c>
      <c r="C2" s="158" t="s">
        <v>804</v>
      </c>
      <c r="D2" s="158" t="s">
        <v>805</v>
      </c>
      <c r="E2" s="158" t="s">
        <v>806</v>
      </c>
      <c r="F2" s="158" t="s">
        <v>807</v>
      </c>
      <c r="G2" s="159"/>
      <c r="H2" s="160"/>
      <c r="I2" s="160"/>
    </row>
    <row r="3" ht="150.0" customHeight="1">
      <c r="A3" s="161"/>
      <c r="B3" s="37"/>
      <c r="C3" s="162" t="s">
        <v>902</v>
      </c>
      <c r="D3" s="168" t="s">
        <v>903</v>
      </c>
      <c r="E3" s="162" t="s">
        <v>904</v>
      </c>
      <c r="F3" s="162" t="s">
        <v>905</v>
      </c>
      <c r="G3" s="159"/>
      <c r="H3" s="160"/>
      <c r="I3" s="160"/>
    </row>
    <row r="4" ht="30.0" customHeight="1">
      <c r="A4" s="156" t="s">
        <v>812</v>
      </c>
      <c r="B4" s="157" t="s">
        <v>906</v>
      </c>
      <c r="C4" s="158" t="s">
        <v>804</v>
      </c>
      <c r="D4" s="158" t="s">
        <v>805</v>
      </c>
      <c r="E4" s="158" t="s">
        <v>806</v>
      </c>
      <c r="F4" s="158" t="s">
        <v>807</v>
      </c>
      <c r="G4" s="159"/>
      <c r="H4" s="160"/>
      <c r="I4" s="160"/>
    </row>
    <row r="5" ht="150.0" customHeight="1">
      <c r="A5" s="163"/>
      <c r="C5" s="164" t="s">
        <v>907</v>
      </c>
      <c r="D5" s="164" t="s">
        <v>908</v>
      </c>
      <c r="E5" s="164" t="s">
        <v>909</v>
      </c>
      <c r="F5" s="164" t="s">
        <v>910</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574</v>
      </c>
      <c r="G1" s="5"/>
      <c r="H1" s="5"/>
      <c r="I1" s="5"/>
    </row>
    <row r="2" ht="32.25" customHeight="1">
      <c r="A2" s="156" t="s">
        <v>803</v>
      </c>
      <c r="B2" s="157" t="s">
        <v>546</v>
      </c>
      <c r="C2" s="158" t="s">
        <v>804</v>
      </c>
      <c r="D2" s="158" t="s">
        <v>805</v>
      </c>
      <c r="E2" s="158" t="s">
        <v>806</v>
      </c>
      <c r="F2" s="158" t="s">
        <v>807</v>
      </c>
      <c r="G2" s="159"/>
      <c r="H2" s="160"/>
      <c r="I2" s="160"/>
    </row>
    <row r="3" ht="150.0" customHeight="1">
      <c r="A3" s="161"/>
      <c r="B3" s="37"/>
      <c r="C3" s="162" t="s">
        <v>911</v>
      </c>
      <c r="D3" s="162" t="s">
        <v>912</v>
      </c>
      <c r="E3" s="162" t="s">
        <v>913</v>
      </c>
      <c r="F3" s="162" t="s">
        <v>914</v>
      </c>
      <c r="G3" s="159"/>
      <c r="H3" s="160"/>
      <c r="I3" s="160"/>
    </row>
    <row r="4" ht="30.0" customHeight="1">
      <c r="A4" s="156" t="s">
        <v>812</v>
      </c>
      <c r="B4" s="157" t="s">
        <v>548</v>
      </c>
      <c r="C4" s="158" t="s">
        <v>804</v>
      </c>
      <c r="D4" s="158" t="s">
        <v>805</v>
      </c>
      <c r="E4" s="158" t="s">
        <v>806</v>
      </c>
      <c r="F4" s="158" t="s">
        <v>807</v>
      </c>
      <c r="G4" s="159"/>
      <c r="H4" s="160"/>
      <c r="I4" s="160"/>
    </row>
    <row r="5" ht="150.0" customHeight="1">
      <c r="A5" s="163"/>
      <c r="C5" s="164" t="s">
        <v>915</v>
      </c>
      <c r="D5" s="164" t="s">
        <v>916</v>
      </c>
      <c r="E5" s="164" t="s">
        <v>917</v>
      </c>
      <c r="F5" s="164" t="s">
        <v>918</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575</v>
      </c>
      <c r="G1" s="5"/>
      <c r="H1" s="5"/>
      <c r="I1" s="5"/>
    </row>
    <row r="2" ht="32.25" customHeight="1">
      <c r="A2" s="156" t="s">
        <v>803</v>
      </c>
      <c r="B2" s="157" t="s">
        <v>549</v>
      </c>
      <c r="C2" s="158" t="s">
        <v>804</v>
      </c>
      <c r="D2" s="158" t="s">
        <v>805</v>
      </c>
      <c r="E2" s="158" t="s">
        <v>806</v>
      </c>
      <c r="F2" s="158" t="s">
        <v>807</v>
      </c>
      <c r="G2" s="159"/>
      <c r="H2" s="160"/>
      <c r="I2" s="160"/>
    </row>
    <row r="3" ht="150.0" customHeight="1">
      <c r="A3" s="161"/>
      <c r="B3" s="37"/>
      <c r="C3" s="162" t="s">
        <v>919</v>
      </c>
      <c r="D3" s="162" t="s">
        <v>920</v>
      </c>
      <c r="E3" s="162" t="s">
        <v>921</v>
      </c>
      <c r="F3" s="162" t="s">
        <v>922</v>
      </c>
      <c r="G3" s="159"/>
      <c r="H3" s="160"/>
      <c r="I3" s="160"/>
    </row>
    <row r="4" ht="30.0" customHeight="1">
      <c r="A4" s="156" t="s">
        <v>812</v>
      </c>
      <c r="B4" s="157" t="s">
        <v>546</v>
      </c>
      <c r="C4" s="158" t="s">
        <v>804</v>
      </c>
      <c r="D4" s="158" t="s">
        <v>805</v>
      </c>
      <c r="E4" s="158" t="s">
        <v>806</v>
      </c>
      <c r="F4" s="158" t="s">
        <v>807</v>
      </c>
      <c r="G4" s="159"/>
      <c r="H4" s="160"/>
      <c r="I4" s="160"/>
    </row>
    <row r="5" ht="150.0" customHeight="1">
      <c r="A5" s="163"/>
      <c r="C5" s="164" t="s">
        <v>923</v>
      </c>
      <c r="D5" s="164" t="s">
        <v>924</v>
      </c>
      <c r="E5" s="164" t="s">
        <v>925</v>
      </c>
      <c r="F5" s="164" t="s">
        <v>926</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3.38"/>
    <col customWidth="1" min="2" max="2" width="12.63"/>
    <col customWidth="1" min="3" max="3" width="8.88"/>
    <col customWidth="1" min="4" max="4" width="18.88"/>
    <col customWidth="1" min="5" max="5" width="12.63"/>
    <col customWidth="1" min="6" max="8" width="18.88"/>
    <col customWidth="1" min="9" max="9" width="10.88"/>
    <col customWidth="1" min="10" max="10" width="10.13"/>
    <col customWidth="1" min="11" max="11" width="28.25"/>
    <col customWidth="1" min="12" max="13" width="37.63"/>
    <col customWidth="1" min="14" max="14" width="25.13"/>
  </cols>
  <sheetData>
    <row r="1" ht="28.5" customHeight="1">
      <c r="A1" s="2" t="s">
        <v>19</v>
      </c>
      <c r="B1" s="3" t="s">
        <v>20</v>
      </c>
      <c r="C1" s="3" t="s">
        <v>21</v>
      </c>
      <c r="D1" s="3" t="s">
        <v>22</v>
      </c>
      <c r="E1" s="2" t="s">
        <v>23</v>
      </c>
      <c r="F1" s="3" t="s">
        <v>24</v>
      </c>
      <c r="G1" s="3" t="s">
        <v>25</v>
      </c>
      <c r="H1" s="3" t="s">
        <v>26</v>
      </c>
      <c r="I1" s="3" t="s">
        <v>27</v>
      </c>
      <c r="J1" s="3" t="s">
        <v>28</v>
      </c>
      <c r="K1" s="3" t="s">
        <v>29</v>
      </c>
      <c r="L1" s="3" t="s">
        <v>30</v>
      </c>
      <c r="M1" s="3" t="s">
        <v>31</v>
      </c>
      <c r="N1" s="4" t="s">
        <v>32</v>
      </c>
      <c r="O1" s="3" t="s">
        <v>33</v>
      </c>
      <c r="P1" s="3" t="s">
        <v>34</v>
      </c>
      <c r="Q1" s="3" t="s">
        <v>35</v>
      </c>
      <c r="R1" s="3" t="s">
        <v>36</v>
      </c>
      <c r="S1" s="5"/>
      <c r="T1" s="5"/>
      <c r="U1" s="5"/>
    </row>
    <row r="2" ht="22.5" customHeight="1">
      <c r="A2" s="6" t="s">
        <v>37</v>
      </c>
      <c r="B2" s="6" t="s">
        <v>38</v>
      </c>
      <c r="C2" s="7" t="s">
        <v>37</v>
      </c>
      <c r="D2" s="7" t="s">
        <v>39</v>
      </c>
      <c r="E2" s="7" t="s">
        <v>40</v>
      </c>
      <c r="F2" s="7" t="s">
        <v>41</v>
      </c>
      <c r="G2" s="7" t="s">
        <v>42</v>
      </c>
      <c r="H2" s="7" t="s">
        <v>43</v>
      </c>
      <c r="I2" s="8" t="s">
        <v>44</v>
      </c>
      <c r="J2" s="9">
        <v>3.77</v>
      </c>
      <c r="K2" s="7" t="s">
        <v>45</v>
      </c>
      <c r="L2" s="7" t="s">
        <v>46</v>
      </c>
      <c r="M2" s="7" t="s">
        <v>47</v>
      </c>
      <c r="N2" s="10" t="s">
        <v>48</v>
      </c>
      <c r="O2" s="7" t="s">
        <v>49</v>
      </c>
      <c r="P2" s="7"/>
      <c r="Q2" s="7" t="s">
        <v>50</v>
      </c>
      <c r="R2" s="7" t="s">
        <v>51</v>
      </c>
      <c r="S2" s="7"/>
      <c r="T2" s="7"/>
      <c r="U2" s="7"/>
    </row>
    <row r="3" ht="22.5" customHeight="1">
      <c r="A3" s="11" t="s">
        <v>52</v>
      </c>
      <c r="B3" s="11" t="s">
        <v>53</v>
      </c>
      <c r="C3" s="12" t="s">
        <v>54</v>
      </c>
      <c r="D3" s="12" t="s">
        <v>55</v>
      </c>
      <c r="E3" s="12" t="s">
        <v>56</v>
      </c>
      <c r="F3" s="12" t="s">
        <v>57</v>
      </c>
      <c r="G3" s="12" t="s">
        <v>58</v>
      </c>
      <c r="H3" s="12" t="s">
        <v>59</v>
      </c>
      <c r="I3" s="13" t="s">
        <v>60</v>
      </c>
      <c r="J3" s="14">
        <v>0.0</v>
      </c>
      <c r="K3" s="12" t="s">
        <v>61</v>
      </c>
      <c r="L3" s="12" t="s">
        <v>62</v>
      </c>
      <c r="M3" s="12" t="s">
        <v>63</v>
      </c>
      <c r="N3" s="15" t="s">
        <v>64</v>
      </c>
      <c r="O3" s="12" t="s">
        <v>49</v>
      </c>
      <c r="P3" s="12"/>
      <c r="Q3" s="12" t="s">
        <v>50</v>
      </c>
      <c r="R3" s="12" t="s">
        <v>65</v>
      </c>
      <c r="S3" s="12"/>
      <c r="T3" s="12"/>
      <c r="U3" s="12"/>
    </row>
    <row r="4" ht="22.5" customHeight="1">
      <c r="A4" s="6" t="s">
        <v>66</v>
      </c>
      <c r="B4" s="7" t="s">
        <v>67</v>
      </c>
      <c r="C4" s="7"/>
      <c r="D4" s="7" t="s">
        <v>68</v>
      </c>
      <c r="E4" s="7" t="s">
        <v>69</v>
      </c>
      <c r="F4" s="7" t="s">
        <v>70</v>
      </c>
      <c r="G4" s="7" t="s">
        <v>71</v>
      </c>
      <c r="H4" s="7" t="s">
        <v>43</v>
      </c>
      <c r="I4" s="8" t="s">
        <v>72</v>
      </c>
      <c r="J4" s="9">
        <v>3.98</v>
      </c>
      <c r="K4" s="7" t="s">
        <v>73</v>
      </c>
      <c r="L4" s="7" t="s">
        <v>74</v>
      </c>
      <c r="M4" s="7" t="s">
        <v>75</v>
      </c>
      <c r="N4" s="10" t="s">
        <v>76</v>
      </c>
      <c r="O4" s="7" t="s">
        <v>77</v>
      </c>
      <c r="P4" s="7" t="s">
        <v>78</v>
      </c>
      <c r="Q4" s="7" t="s">
        <v>79</v>
      </c>
      <c r="R4" s="7" t="s">
        <v>79</v>
      </c>
      <c r="S4" s="7"/>
      <c r="T4" s="7"/>
      <c r="U4" s="7"/>
    </row>
    <row r="5" ht="22.5" customHeight="1">
      <c r="A5" s="11" t="s">
        <v>80</v>
      </c>
      <c r="B5" s="12" t="s">
        <v>81</v>
      </c>
      <c r="C5" s="12" t="s">
        <v>82</v>
      </c>
      <c r="D5" s="12" t="s">
        <v>83</v>
      </c>
      <c r="E5" s="12" t="s">
        <v>84</v>
      </c>
      <c r="F5" s="12" t="s">
        <v>85</v>
      </c>
      <c r="G5" s="12" t="s">
        <v>86</v>
      </c>
      <c r="H5" s="12" t="s">
        <v>43</v>
      </c>
      <c r="I5" s="12" t="s">
        <v>87</v>
      </c>
      <c r="J5" s="14">
        <v>4.0</v>
      </c>
      <c r="K5" s="12" t="s">
        <v>88</v>
      </c>
      <c r="L5" s="12" t="s">
        <v>89</v>
      </c>
      <c r="M5" s="12" t="s">
        <v>90</v>
      </c>
      <c r="N5" s="15" t="s">
        <v>91</v>
      </c>
      <c r="O5" s="12" t="s">
        <v>49</v>
      </c>
      <c r="P5" s="12"/>
      <c r="Q5" s="12" t="s">
        <v>92</v>
      </c>
      <c r="R5" s="12" t="s">
        <v>51</v>
      </c>
      <c r="S5" s="12"/>
      <c r="T5" s="12"/>
      <c r="U5" s="12"/>
    </row>
    <row r="6" ht="22.5" customHeight="1">
      <c r="A6" s="6" t="s">
        <v>93</v>
      </c>
      <c r="B6" s="7" t="s">
        <v>94</v>
      </c>
      <c r="C6" s="7"/>
      <c r="D6" s="7" t="s">
        <v>95</v>
      </c>
      <c r="E6" s="7" t="s">
        <v>96</v>
      </c>
      <c r="F6" s="7" t="s">
        <v>97</v>
      </c>
      <c r="G6" s="7" t="s">
        <v>98</v>
      </c>
      <c r="H6" s="7" t="s">
        <v>99</v>
      </c>
      <c r="I6" s="8" t="s">
        <v>100</v>
      </c>
      <c r="J6" s="9">
        <v>3.252</v>
      </c>
      <c r="K6" s="7" t="s">
        <v>101</v>
      </c>
      <c r="L6" s="7" t="s">
        <v>102</v>
      </c>
      <c r="M6" s="7" t="s">
        <v>103</v>
      </c>
      <c r="N6" s="10" t="s">
        <v>104</v>
      </c>
      <c r="O6" s="7" t="s">
        <v>49</v>
      </c>
      <c r="P6" s="7"/>
      <c r="Q6" s="7" t="s">
        <v>92</v>
      </c>
      <c r="R6" s="7" t="s">
        <v>51</v>
      </c>
      <c r="S6" s="7"/>
      <c r="T6" s="7"/>
      <c r="U6" s="7"/>
    </row>
    <row r="7" ht="22.5" customHeight="1">
      <c r="A7" s="11" t="s">
        <v>105</v>
      </c>
      <c r="B7" s="12" t="s">
        <v>106</v>
      </c>
      <c r="C7" s="12"/>
      <c r="D7" s="11" t="s">
        <v>107</v>
      </c>
      <c r="E7" s="12" t="s">
        <v>108</v>
      </c>
      <c r="F7" s="12" t="s">
        <v>109</v>
      </c>
      <c r="G7" s="12" t="s">
        <v>110</v>
      </c>
      <c r="H7" s="12" t="s">
        <v>43</v>
      </c>
      <c r="I7" s="13" t="s">
        <v>44</v>
      </c>
      <c r="J7" s="14">
        <v>4.0</v>
      </c>
      <c r="K7" s="12" t="s">
        <v>111</v>
      </c>
      <c r="L7" s="12" t="s">
        <v>112</v>
      </c>
      <c r="M7" s="12" t="s">
        <v>113</v>
      </c>
      <c r="N7" s="15" t="s">
        <v>114</v>
      </c>
      <c r="O7" s="12" t="s">
        <v>49</v>
      </c>
      <c r="P7" s="12" t="s">
        <v>110</v>
      </c>
      <c r="Q7" s="12" t="s">
        <v>50</v>
      </c>
      <c r="R7" s="12" t="s">
        <v>51</v>
      </c>
      <c r="S7" s="12"/>
      <c r="T7" s="12"/>
      <c r="U7" s="12"/>
    </row>
    <row r="8" ht="22.5" customHeight="1">
      <c r="A8" s="6" t="s">
        <v>115</v>
      </c>
      <c r="B8" s="7" t="s">
        <v>116</v>
      </c>
      <c r="C8" s="7"/>
      <c r="D8" s="7" t="s">
        <v>117</v>
      </c>
      <c r="E8" s="7" t="s">
        <v>118</v>
      </c>
      <c r="F8" s="7" t="s">
        <v>119</v>
      </c>
      <c r="G8" s="7" t="s">
        <v>120</v>
      </c>
      <c r="H8" s="7" t="s">
        <v>121</v>
      </c>
      <c r="I8" s="8" t="s">
        <v>122</v>
      </c>
      <c r="J8" s="9">
        <v>0.0</v>
      </c>
      <c r="K8" s="7" t="s">
        <v>123</v>
      </c>
      <c r="L8" s="16" t="s">
        <v>124</v>
      </c>
      <c r="M8" s="16" t="s">
        <v>125</v>
      </c>
      <c r="N8" s="17" t="s">
        <v>126</v>
      </c>
      <c r="O8" s="7" t="s">
        <v>49</v>
      </c>
      <c r="P8" s="7"/>
      <c r="Q8" s="7" t="s">
        <v>50</v>
      </c>
      <c r="R8" s="7" t="s">
        <v>51</v>
      </c>
      <c r="S8" s="7"/>
      <c r="T8" s="7"/>
      <c r="U8" s="7"/>
    </row>
    <row r="9" ht="22.5" customHeight="1">
      <c r="A9" s="11" t="s">
        <v>127</v>
      </c>
      <c r="B9" s="12" t="s">
        <v>128</v>
      </c>
      <c r="C9" s="12"/>
      <c r="D9" s="12" t="s">
        <v>129</v>
      </c>
      <c r="E9" s="12" t="s">
        <v>130</v>
      </c>
      <c r="F9" s="12" t="s">
        <v>131</v>
      </c>
      <c r="G9" s="12" t="s">
        <v>132</v>
      </c>
      <c r="H9" s="12" t="s">
        <v>43</v>
      </c>
      <c r="I9" s="13" t="s">
        <v>133</v>
      </c>
      <c r="J9" s="14">
        <v>3.7</v>
      </c>
      <c r="K9" s="12" t="s">
        <v>134</v>
      </c>
      <c r="L9" s="12" t="s">
        <v>135</v>
      </c>
      <c r="M9" s="12" t="s">
        <v>136</v>
      </c>
      <c r="N9" s="15" t="s">
        <v>137</v>
      </c>
      <c r="O9" s="12" t="s">
        <v>49</v>
      </c>
      <c r="P9" s="12" t="s">
        <v>138</v>
      </c>
      <c r="Q9" s="12" t="s">
        <v>92</v>
      </c>
      <c r="R9" s="12" t="s">
        <v>65</v>
      </c>
      <c r="S9" s="12"/>
      <c r="T9" s="12"/>
      <c r="U9" s="12"/>
    </row>
    <row r="10" ht="22.5" customHeight="1">
      <c r="A10" s="6" t="s">
        <v>139</v>
      </c>
      <c r="B10" s="7" t="s">
        <v>140</v>
      </c>
      <c r="C10" s="7"/>
      <c r="D10" s="7" t="s">
        <v>141</v>
      </c>
      <c r="E10" s="7" t="s">
        <v>142</v>
      </c>
      <c r="F10" s="7" t="s">
        <v>143</v>
      </c>
      <c r="G10" s="7" t="s">
        <v>144</v>
      </c>
      <c r="H10" s="7" t="s">
        <v>43</v>
      </c>
      <c r="I10" s="8" t="s">
        <v>122</v>
      </c>
      <c r="J10" s="9">
        <v>0.0</v>
      </c>
      <c r="K10" s="7" t="s">
        <v>145</v>
      </c>
      <c r="L10" s="16" t="s">
        <v>146</v>
      </c>
      <c r="M10" s="16" t="s">
        <v>147</v>
      </c>
      <c r="N10" s="10" t="s">
        <v>148</v>
      </c>
      <c r="O10" s="7" t="s">
        <v>49</v>
      </c>
      <c r="P10" s="7"/>
      <c r="Q10" s="7" t="s">
        <v>92</v>
      </c>
      <c r="R10" s="7" t="s">
        <v>65</v>
      </c>
      <c r="S10" s="7"/>
      <c r="T10" s="7"/>
      <c r="U10" s="7"/>
    </row>
    <row r="11" ht="22.5" customHeight="1">
      <c r="A11" s="18" t="s">
        <v>149</v>
      </c>
      <c r="B11" s="18" t="s">
        <v>150</v>
      </c>
      <c r="C11" s="18" t="s">
        <v>151</v>
      </c>
      <c r="D11" s="18" t="s">
        <v>152</v>
      </c>
      <c r="E11" s="18" t="s">
        <v>153</v>
      </c>
      <c r="F11" s="19" t="s">
        <v>97</v>
      </c>
      <c r="G11" s="18" t="s">
        <v>154</v>
      </c>
      <c r="H11" s="18" t="s">
        <v>43</v>
      </c>
      <c r="I11" s="20" t="s">
        <v>133</v>
      </c>
      <c r="J11" s="21">
        <v>3.0</v>
      </c>
      <c r="K11" s="19" t="s">
        <v>155</v>
      </c>
      <c r="L11" s="19" t="s">
        <v>156</v>
      </c>
      <c r="M11" s="19" t="s">
        <v>157</v>
      </c>
      <c r="N11" s="22" t="s">
        <v>158</v>
      </c>
      <c r="O11" s="19" t="s">
        <v>49</v>
      </c>
      <c r="P11" s="19"/>
      <c r="Q11" s="19" t="s">
        <v>159</v>
      </c>
      <c r="R11" s="19" t="s">
        <v>65</v>
      </c>
      <c r="S11" s="19"/>
      <c r="T11" s="19"/>
      <c r="U11" s="19"/>
    </row>
    <row r="12" ht="22.5" customHeight="1">
      <c r="A12" s="6" t="s">
        <v>160</v>
      </c>
      <c r="B12" s="7" t="s">
        <v>161</v>
      </c>
      <c r="C12" s="7" t="s">
        <v>160</v>
      </c>
      <c r="D12" s="7" t="s">
        <v>162</v>
      </c>
      <c r="E12" s="7" t="s">
        <v>163</v>
      </c>
      <c r="F12" s="7" t="s">
        <v>164</v>
      </c>
      <c r="G12" s="7" t="s">
        <v>165</v>
      </c>
      <c r="H12" s="7" t="s">
        <v>43</v>
      </c>
      <c r="I12" s="8" t="s">
        <v>122</v>
      </c>
      <c r="J12" s="9">
        <v>0.0</v>
      </c>
      <c r="K12" s="7" t="s">
        <v>166</v>
      </c>
      <c r="L12" s="7" t="s">
        <v>167</v>
      </c>
      <c r="M12" s="7" t="s">
        <v>168</v>
      </c>
      <c r="N12" s="10" t="s">
        <v>169</v>
      </c>
      <c r="O12" s="7" t="s">
        <v>49</v>
      </c>
      <c r="P12" s="7"/>
      <c r="Q12" s="7" t="s">
        <v>50</v>
      </c>
      <c r="R12" s="7" t="s">
        <v>65</v>
      </c>
      <c r="S12" s="7"/>
      <c r="T12" s="7"/>
      <c r="U12" s="7"/>
    </row>
    <row r="13" ht="22.5" customHeight="1">
      <c r="A13" s="11" t="s">
        <v>170</v>
      </c>
      <c r="B13" s="12" t="s">
        <v>171</v>
      </c>
      <c r="C13" s="12"/>
      <c r="D13" s="12" t="s">
        <v>172</v>
      </c>
      <c r="E13" s="12" t="s">
        <v>173</v>
      </c>
      <c r="F13" s="12" t="s">
        <v>174</v>
      </c>
      <c r="G13" s="12" t="s">
        <v>175</v>
      </c>
      <c r="H13" s="12" t="s">
        <v>176</v>
      </c>
      <c r="I13" s="13" t="s">
        <v>122</v>
      </c>
      <c r="J13" s="14">
        <v>0.0</v>
      </c>
      <c r="K13" s="12" t="s">
        <v>177</v>
      </c>
      <c r="L13" s="12" t="s">
        <v>178</v>
      </c>
      <c r="M13" s="11" t="s">
        <v>179</v>
      </c>
      <c r="N13" s="15" t="s">
        <v>180</v>
      </c>
      <c r="O13" s="12" t="s">
        <v>49</v>
      </c>
      <c r="P13" s="12" t="s">
        <v>181</v>
      </c>
      <c r="Q13" s="12" t="s">
        <v>50</v>
      </c>
      <c r="R13" s="12" t="s">
        <v>65</v>
      </c>
      <c r="S13" s="12"/>
      <c r="T13" s="12"/>
      <c r="U13" s="12"/>
    </row>
    <row r="14" ht="22.5" customHeight="1">
      <c r="A14" s="6" t="s">
        <v>182</v>
      </c>
      <c r="B14" s="7" t="s">
        <v>183</v>
      </c>
      <c r="C14" s="7"/>
      <c r="D14" s="7" t="s">
        <v>184</v>
      </c>
      <c r="E14" s="7" t="s">
        <v>185</v>
      </c>
      <c r="F14" s="7" t="s">
        <v>186</v>
      </c>
      <c r="G14" s="7" t="s">
        <v>187</v>
      </c>
      <c r="H14" s="7" t="s">
        <v>43</v>
      </c>
      <c r="I14" s="7" t="s">
        <v>188</v>
      </c>
      <c r="J14" s="9">
        <v>0.0</v>
      </c>
      <c r="K14" s="7" t="s">
        <v>189</v>
      </c>
      <c r="L14" s="7" t="s">
        <v>190</v>
      </c>
      <c r="M14" s="7" t="s">
        <v>191</v>
      </c>
      <c r="N14" s="10" t="s">
        <v>192</v>
      </c>
      <c r="O14" s="7" t="s">
        <v>49</v>
      </c>
      <c r="P14" s="7" t="s">
        <v>193</v>
      </c>
      <c r="Q14" s="7" t="s">
        <v>92</v>
      </c>
      <c r="R14" s="7" t="s">
        <v>65</v>
      </c>
      <c r="S14" s="7"/>
      <c r="T14" s="7"/>
      <c r="U14" s="7"/>
    </row>
    <row r="15" ht="22.5" customHeight="1">
      <c r="A15" s="11" t="s">
        <v>194</v>
      </c>
      <c r="B15" s="12" t="s">
        <v>195</v>
      </c>
      <c r="C15" s="12"/>
      <c r="D15" s="12" t="s">
        <v>196</v>
      </c>
      <c r="E15" s="12" t="s">
        <v>197</v>
      </c>
      <c r="F15" s="12" t="s">
        <v>198</v>
      </c>
      <c r="G15" s="12" t="s">
        <v>199</v>
      </c>
      <c r="H15" s="12" t="s">
        <v>200</v>
      </c>
      <c r="I15" s="13" t="s">
        <v>122</v>
      </c>
      <c r="J15" s="14">
        <v>0.0</v>
      </c>
      <c r="K15" s="12" t="s">
        <v>73</v>
      </c>
      <c r="L15" s="12" t="s">
        <v>201</v>
      </c>
      <c r="M15" s="12" t="s">
        <v>202</v>
      </c>
      <c r="N15" s="23" t="s">
        <v>203</v>
      </c>
      <c r="O15" s="12" t="s">
        <v>49</v>
      </c>
      <c r="P15" s="12" t="s">
        <v>199</v>
      </c>
      <c r="Q15" s="12" t="s">
        <v>92</v>
      </c>
      <c r="R15" s="12" t="s">
        <v>65</v>
      </c>
      <c r="S15" s="12"/>
      <c r="T15" s="12"/>
      <c r="U15" s="12"/>
    </row>
    <row r="16" ht="22.5" customHeight="1">
      <c r="A16" s="6" t="s">
        <v>204</v>
      </c>
      <c r="B16" s="7" t="s">
        <v>205</v>
      </c>
      <c r="C16" s="7"/>
      <c r="D16" s="6" t="s">
        <v>206</v>
      </c>
      <c r="E16" s="7" t="s">
        <v>207</v>
      </c>
      <c r="F16" s="7" t="s">
        <v>97</v>
      </c>
      <c r="G16" s="7" t="s">
        <v>208</v>
      </c>
      <c r="H16" s="7" t="s">
        <v>43</v>
      </c>
      <c r="I16" s="8" t="s">
        <v>44</v>
      </c>
      <c r="J16" s="9">
        <v>3.684</v>
      </c>
      <c r="K16" s="7" t="s">
        <v>209</v>
      </c>
      <c r="L16" s="7" t="s">
        <v>210</v>
      </c>
      <c r="M16" s="7" t="s">
        <v>211</v>
      </c>
      <c r="N16" s="24" t="s">
        <v>212</v>
      </c>
      <c r="O16" s="7" t="s">
        <v>49</v>
      </c>
      <c r="P16" s="7" t="s">
        <v>213</v>
      </c>
      <c r="Q16" s="7" t="s">
        <v>50</v>
      </c>
      <c r="R16" s="7" t="s">
        <v>65</v>
      </c>
      <c r="S16" s="7"/>
      <c r="T16" s="7"/>
      <c r="U16" s="7"/>
    </row>
    <row r="17" ht="22.5" customHeight="1">
      <c r="A17" s="11" t="s">
        <v>214</v>
      </c>
      <c r="B17" s="12" t="s">
        <v>215</v>
      </c>
      <c r="C17" s="12"/>
      <c r="D17" s="12" t="s">
        <v>216</v>
      </c>
      <c r="E17" s="12" t="s">
        <v>217</v>
      </c>
      <c r="F17" s="12" t="s">
        <v>218</v>
      </c>
      <c r="G17" s="12" t="s">
        <v>219</v>
      </c>
      <c r="H17" s="12" t="s">
        <v>43</v>
      </c>
      <c r="I17" s="13" t="s">
        <v>44</v>
      </c>
      <c r="J17" s="14">
        <v>3.3</v>
      </c>
      <c r="K17" s="12" t="s">
        <v>220</v>
      </c>
      <c r="L17" s="12" t="s">
        <v>221</v>
      </c>
      <c r="M17" s="12" t="s">
        <v>222</v>
      </c>
      <c r="N17" s="23" t="s">
        <v>223</v>
      </c>
      <c r="O17" s="12" t="s">
        <v>49</v>
      </c>
      <c r="P17" s="12"/>
      <c r="Q17" s="12" t="s">
        <v>92</v>
      </c>
      <c r="R17" s="12" t="s">
        <v>65</v>
      </c>
      <c r="S17" s="12"/>
      <c r="T17" s="12"/>
      <c r="U17" s="12"/>
    </row>
    <row r="18" ht="22.5" customHeight="1">
      <c r="A18" s="6" t="s">
        <v>224</v>
      </c>
      <c r="B18" s="7" t="s">
        <v>225</v>
      </c>
      <c r="C18" s="7"/>
      <c r="D18" s="7" t="s">
        <v>226</v>
      </c>
      <c r="E18" s="7" t="s">
        <v>227</v>
      </c>
      <c r="F18" s="7" t="s">
        <v>228</v>
      </c>
      <c r="G18" s="7" t="s">
        <v>165</v>
      </c>
      <c r="H18" s="7" t="s">
        <v>176</v>
      </c>
      <c r="I18" s="8" t="s">
        <v>72</v>
      </c>
      <c r="J18" s="9">
        <v>3.639</v>
      </c>
      <c r="K18" s="7" t="s">
        <v>145</v>
      </c>
      <c r="L18" s="7" t="s">
        <v>229</v>
      </c>
      <c r="M18" s="7" t="s">
        <v>230</v>
      </c>
      <c r="N18" s="10" t="s">
        <v>231</v>
      </c>
      <c r="O18" s="7" t="s">
        <v>49</v>
      </c>
      <c r="P18" s="7"/>
      <c r="Q18" s="7" t="s">
        <v>92</v>
      </c>
      <c r="R18" s="7" t="s">
        <v>51</v>
      </c>
      <c r="S18" s="7"/>
      <c r="T18" s="7"/>
      <c r="U18" s="7"/>
    </row>
    <row r="19" ht="22.5" customHeight="1">
      <c r="A19" s="11" t="s">
        <v>232</v>
      </c>
      <c r="B19" s="12" t="s">
        <v>233</v>
      </c>
      <c r="C19" s="12"/>
      <c r="D19" s="12" t="s">
        <v>234</v>
      </c>
      <c r="E19" s="12" t="s">
        <v>235</v>
      </c>
      <c r="F19" s="12" t="s">
        <v>236</v>
      </c>
      <c r="G19" s="12" t="s">
        <v>237</v>
      </c>
      <c r="H19" s="12" t="s">
        <v>43</v>
      </c>
      <c r="I19" s="13" t="s">
        <v>44</v>
      </c>
      <c r="J19" s="14">
        <v>4.0</v>
      </c>
      <c r="K19" s="12" t="s">
        <v>238</v>
      </c>
      <c r="L19" s="12" t="s">
        <v>239</v>
      </c>
      <c r="M19" s="12" t="s">
        <v>240</v>
      </c>
      <c r="N19" s="15" t="s">
        <v>241</v>
      </c>
      <c r="O19" s="12" t="s">
        <v>49</v>
      </c>
      <c r="P19" s="12"/>
      <c r="Q19" s="12" t="s">
        <v>92</v>
      </c>
      <c r="R19" s="12" t="s">
        <v>51</v>
      </c>
      <c r="S19" s="12"/>
      <c r="T19" s="12"/>
      <c r="U19" s="12"/>
    </row>
    <row r="20" ht="22.5" customHeight="1">
      <c r="A20" s="6" t="s">
        <v>242</v>
      </c>
      <c r="B20" s="7" t="s">
        <v>243</v>
      </c>
      <c r="C20" s="7"/>
      <c r="D20" s="7" t="s">
        <v>244</v>
      </c>
      <c r="E20" s="7" t="s">
        <v>245</v>
      </c>
      <c r="F20" s="7" t="s">
        <v>174</v>
      </c>
      <c r="G20" s="7" t="s">
        <v>110</v>
      </c>
      <c r="H20" s="7" t="s">
        <v>176</v>
      </c>
      <c r="I20" s="8" t="s">
        <v>133</v>
      </c>
      <c r="J20" s="9">
        <v>3.5</v>
      </c>
      <c r="K20" s="7" t="s">
        <v>246</v>
      </c>
      <c r="L20" s="16" t="s">
        <v>247</v>
      </c>
      <c r="M20" s="16" t="s">
        <v>248</v>
      </c>
      <c r="N20" s="10" t="s">
        <v>249</v>
      </c>
      <c r="O20" s="7" t="s">
        <v>49</v>
      </c>
      <c r="P20" s="7"/>
      <c r="Q20" s="7" t="s">
        <v>92</v>
      </c>
      <c r="R20" s="7" t="s">
        <v>51</v>
      </c>
      <c r="S20" s="7"/>
      <c r="T20" s="7"/>
      <c r="U20" s="7"/>
    </row>
    <row r="21" ht="22.5" customHeight="1">
      <c r="A21" s="11" t="s">
        <v>250</v>
      </c>
      <c r="B21" s="12" t="s">
        <v>251</v>
      </c>
      <c r="C21" s="12"/>
      <c r="D21" s="12" t="s">
        <v>252</v>
      </c>
      <c r="E21" s="12" t="s">
        <v>253</v>
      </c>
      <c r="F21" s="12" t="s">
        <v>254</v>
      </c>
      <c r="G21" s="12" t="s">
        <v>255</v>
      </c>
      <c r="H21" s="12" t="s">
        <v>200</v>
      </c>
      <c r="I21" s="13" t="s">
        <v>44</v>
      </c>
      <c r="J21" s="14">
        <v>3.6</v>
      </c>
      <c r="K21" s="12" t="s">
        <v>256</v>
      </c>
      <c r="L21" s="12" t="s">
        <v>257</v>
      </c>
      <c r="M21" s="12" t="s">
        <v>258</v>
      </c>
      <c r="N21" s="15" t="s">
        <v>259</v>
      </c>
      <c r="O21" s="12" t="s">
        <v>49</v>
      </c>
      <c r="P21" s="12"/>
      <c r="Q21" s="12" t="s">
        <v>50</v>
      </c>
      <c r="R21" s="12" t="s">
        <v>65</v>
      </c>
      <c r="S21" s="12"/>
      <c r="T21" s="12"/>
      <c r="U21" s="12"/>
    </row>
    <row r="22" ht="22.5" customHeight="1">
      <c r="A22" s="6" t="s">
        <v>260</v>
      </c>
      <c r="B22" s="7" t="s">
        <v>261</v>
      </c>
      <c r="C22" s="7"/>
      <c r="D22" s="7" t="s">
        <v>262</v>
      </c>
      <c r="E22" s="7" t="s">
        <v>263</v>
      </c>
      <c r="F22" s="7" t="s">
        <v>264</v>
      </c>
      <c r="G22" s="7" t="s">
        <v>199</v>
      </c>
      <c r="H22" s="7" t="s">
        <v>176</v>
      </c>
      <c r="I22" s="8" t="s">
        <v>72</v>
      </c>
      <c r="J22" s="9">
        <v>3.78</v>
      </c>
      <c r="K22" s="7" t="s">
        <v>145</v>
      </c>
      <c r="L22" s="16" t="s">
        <v>265</v>
      </c>
      <c r="M22" s="25" t="s">
        <v>266</v>
      </c>
      <c r="N22" s="10" t="s">
        <v>267</v>
      </c>
      <c r="O22" s="7" t="s">
        <v>49</v>
      </c>
      <c r="P22" s="7"/>
      <c r="Q22" s="7" t="s">
        <v>50</v>
      </c>
      <c r="R22" s="7" t="s">
        <v>51</v>
      </c>
      <c r="S22" s="7"/>
      <c r="T22" s="7"/>
      <c r="U22" s="7"/>
    </row>
    <row r="23" ht="22.5" customHeight="1">
      <c r="A23" s="11" t="s">
        <v>268</v>
      </c>
      <c r="B23" s="12" t="s">
        <v>269</v>
      </c>
      <c r="C23" s="12"/>
      <c r="D23" s="12" t="s">
        <v>270</v>
      </c>
      <c r="E23" s="12" t="s">
        <v>271</v>
      </c>
      <c r="F23" s="12" t="s">
        <v>272</v>
      </c>
      <c r="G23" s="12" t="s">
        <v>42</v>
      </c>
      <c r="H23" s="12" t="s">
        <v>43</v>
      </c>
      <c r="I23" s="13" t="s">
        <v>133</v>
      </c>
      <c r="J23" s="14">
        <v>3.56</v>
      </c>
      <c r="K23" s="12" t="s">
        <v>273</v>
      </c>
      <c r="L23" s="12" t="s">
        <v>274</v>
      </c>
      <c r="M23" s="12" t="s">
        <v>275</v>
      </c>
      <c r="N23" s="15" t="s">
        <v>276</v>
      </c>
      <c r="O23" s="12" t="s">
        <v>49</v>
      </c>
      <c r="P23" s="12"/>
      <c r="Q23" s="12" t="s">
        <v>277</v>
      </c>
      <c r="R23" s="12" t="s">
        <v>65</v>
      </c>
      <c r="S23" s="12"/>
      <c r="T23" s="12"/>
      <c r="U23" s="12"/>
    </row>
    <row r="24" ht="22.5" customHeight="1">
      <c r="A24" s="6" t="s">
        <v>278</v>
      </c>
      <c r="B24" s="7" t="s">
        <v>279</v>
      </c>
      <c r="C24" s="7"/>
      <c r="D24" s="7" t="s">
        <v>280</v>
      </c>
      <c r="E24" s="7" t="s">
        <v>281</v>
      </c>
      <c r="F24" s="7" t="s">
        <v>282</v>
      </c>
      <c r="G24" s="7" t="s">
        <v>283</v>
      </c>
      <c r="H24" s="7" t="s">
        <v>121</v>
      </c>
      <c r="I24" s="8" t="s">
        <v>44</v>
      </c>
      <c r="J24" s="9">
        <v>3.6</v>
      </c>
      <c r="K24" s="7" t="s">
        <v>284</v>
      </c>
      <c r="L24" s="16" t="s">
        <v>285</v>
      </c>
      <c r="M24" s="25" t="s">
        <v>286</v>
      </c>
      <c r="N24" s="10" t="s">
        <v>287</v>
      </c>
      <c r="O24" s="7" t="s">
        <v>49</v>
      </c>
      <c r="P24" s="7"/>
      <c r="Q24" s="7" t="s">
        <v>50</v>
      </c>
      <c r="R24" s="7" t="s">
        <v>51</v>
      </c>
      <c r="S24" s="7"/>
      <c r="T24" s="7"/>
      <c r="U24" s="7"/>
    </row>
    <row r="25" ht="22.5" customHeight="1">
      <c r="A25" s="11" t="s">
        <v>288</v>
      </c>
      <c r="B25" s="12" t="s">
        <v>289</v>
      </c>
      <c r="C25" s="12" t="s">
        <v>288</v>
      </c>
      <c r="D25" s="12" t="s">
        <v>290</v>
      </c>
      <c r="E25" s="12" t="s">
        <v>291</v>
      </c>
      <c r="F25" s="12" t="s">
        <v>292</v>
      </c>
      <c r="G25" s="12" t="s">
        <v>293</v>
      </c>
      <c r="H25" s="12" t="s">
        <v>294</v>
      </c>
      <c r="I25" s="13" t="s">
        <v>44</v>
      </c>
      <c r="J25" s="14">
        <v>3.89</v>
      </c>
      <c r="K25" s="12" t="s">
        <v>166</v>
      </c>
      <c r="L25" s="12" t="s">
        <v>295</v>
      </c>
      <c r="M25" s="12" t="s">
        <v>296</v>
      </c>
      <c r="N25" s="15" t="s">
        <v>297</v>
      </c>
      <c r="O25" s="12" t="s">
        <v>49</v>
      </c>
      <c r="P25" s="12"/>
      <c r="Q25" s="12" t="s">
        <v>92</v>
      </c>
      <c r="R25" s="12" t="s">
        <v>65</v>
      </c>
      <c r="S25" s="12"/>
      <c r="T25" s="12"/>
      <c r="U25" s="12"/>
    </row>
    <row r="26" ht="22.5" customHeight="1">
      <c r="A26" s="6" t="s">
        <v>298</v>
      </c>
      <c r="B26" s="7" t="s">
        <v>299</v>
      </c>
      <c r="C26" s="7"/>
      <c r="D26" s="7" t="s">
        <v>300</v>
      </c>
      <c r="E26" s="7" t="s">
        <v>301</v>
      </c>
      <c r="F26" s="7" t="s">
        <v>302</v>
      </c>
      <c r="G26" s="7" t="s">
        <v>165</v>
      </c>
      <c r="H26" s="7" t="s">
        <v>176</v>
      </c>
      <c r="I26" s="8" t="s">
        <v>133</v>
      </c>
      <c r="J26" s="9">
        <v>0.0</v>
      </c>
      <c r="K26" s="7" t="s">
        <v>303</v>
      </c>
      <c r="L26" s="7" t="s">
        <v>304</v>
      </c>
      <c r="M26" s="7" t="s">
        <v>305</v>
      </c>
      <c r="N26" s="17" t="s">
        <v>306</v>
      </c>
      <c r="O26" s="7" t="s">
        <v>49</v>
      </c>
      <c r="P26" s="7"/>
      <c r="Q26" s="7" t="s">
        <v>92</v>
      </c>
      <c r="R26" s="7" t="s">
        <v>65</v>
      </c>
      <c r="S26" s="7"/>
      <c r="T26" s="7"/>
      <c r="U26" s="7"/>
    </row>
    <row r="27" ht="22.5" customHeight="1">
      <c r="A27" s="11" t="s">
        <v>307</v>
      </c>
      <c r="B27" s="12" t="s">
        <v>308</v>
      </c>
      <c r="C27" s="12"/>
      <c r="D27" s="12" t="s">
        <v>309</v>
      </c>
      <c r="E27" s="12" t="s">
        <v>310</v>
      </c>
      <c r="F27" s="12" t="s">
        <v>311</v>
      </c>
      <c r="G27" s="12" t="s">
        <v>312</v>
      </c>
      <c r="H27" s="12" t="s">
        <v>313</v>
      </c>
      <c r="I27" s="13" t="s">
        <v>122</v>
      </c>
      <c r="J27" s="26">
        <v>0.0</v>
      </c>
      <c r="K27" s="12" t="s">
        <v>314</v>
      </c>
      <c r="L27" s="12" t="s">
        <v>315</v>
      </c>
      <c r="M27" s="12" t="s">
        <v>316</v>
      </c>
      <c r="N27" s="15" t="s">
        <v>317</v>
      </c>
      <c r="O27" s="12" t="s">
        <v>49</v>
      </c>
      <c r="P27" s="12"/>
      <c r="Q27" s="12" t="s">
        <v>92</v>
      </c>
      <c r="R27" s="12" t="s">
        <v>65</v>
      </c>
      <c r="S27" s="12"/>
      <c r="T27" s="12"/>
      <c r="U27" s="12"/>
    </row>
    <row r="28" ht="22.5" customHeight="1">
      <c r="A28" s="6" t="s">
        <v>318</v>
      </c>
      <c r="B28" s="7" t="s">
        <v>319</v>
      </c>
      <c r="C28" s="7"/>
      <c r="D28" s="7" t="s">
        <v>320</v>
      </c>
      <c r="E28" s="7" t="s">
        <v>321</v>
      </c>
      <c r="F28" s="7" t="s">
        <v>322</v>
      </c>
      <c r="G28" s="7" t="s">
        <v>323</v>
      </c>
      <c r="H28" s="7" t="s">
        <v>43</v>
      </c>
      <c r="I28" s="8" t="s">
        <v>133</v>
      </c>
      <c r="J28" s="9">
        <v>0.0</v>
      </c>
      <c r="K28" s="7" t="s">
        <v>324</v>
      </c>
      <c r="L28" s="16" t="s">
        <v>325</v>
      </c>
      <c r="M28" s="7" t="s">
        <v>326</v>
      </c>
      <c r="N28" s="10" t="s">
        <v>327</v>
      </c>
      <c r="O28" s="7" t="s">
        <v>49</v>
      </c>
      <c r="P28" s="7" t="s">
        <v>328</v>
      </c>
      <c r="Q28" s="7" t="s">
        <v>50</v>
      </c>
      <c r="R28" s="7" t="s">
        <v>65</v>
      </c>
      <c r="S28" s="7"/>
      <c r="T28" s="7"/>
      <c r="U28" s="7"/>
    </row>
    <row r="29" ht="22.5" customHeight="1">
      <c r="A29" s="11" t="s">
        <v>329</v>
      </c>
      <c r="B29" s="12" t="s">
        <v>330</v>
      </c>
      <c r="C29" s="12"/>
      <c r="D29" s="12" t="s">
        <v>331</v>
      </c>
      <c r="E29" s="12" t="s">
        <v>332</v>
      </c>
      <c r="F29" s="12" t="s">
        <v>333</v>
      </c>
      <c r="G29" s="12" t="s">
        <v>334</v>
      </c>
      <c r="H29" s="12" t="s">
        <v>43</v>
      </c>
      <c r="I29" s="13" t="s">
        <v>72</v>
      </c>
      <c r="J29" s="14">
        <v>3.42</v>
      </c>
      <c r="K29" s="12" t="s">
        <v>166</v>
      </c>
      <c r="L29" s="12" t="s">
        <v>335</v>
      </c>
      <c r="M29" s="11" t="s">
        <v>336</v>
      </c>
      <c r="N29" s="23" t="s">
        <v>337</v>
      </c>
      <c r="O29" s="12" t="s">
        <v>49</v>
      </c>
      <c r="P29" s="12"/>
      <c r="Q29" s="12" t="s">
        <v>50</v>
      </c>
      <c r="R29" s="12" t="s">
        <v>65</v>
      </c>
      <c r="S29" s="12"/>
      <c r="T29" s="12"/>
      <c r="U29" s="12"/>
    </row>
    <row r="30" ht="22.5" customHeight="1">
      <c r="A30" s="6" t="s">
        <v>338</v>
      </c>
      <c r="B30" s="7" t="s">
        <v>339</v>
      </c>
      <c r="C30" s="7"/>
      <c r="D30" s="7" t="s">
        <v>340</v>
      </c>
      <c r="E30" s="7" t="s">
        <v>341</v>
      </c>
      <c r="F30" s="7" t="s">
        <v>342</v>
      </c>
      <c r="G30" s="7" t="s">
        <v>343</v>
      </c>
      <c r="H30" s="7" t="s">
        <v>43</v>
      </c>
      <c r="I30" s="8" t="s">
        <v>122</v>
      </c>
      <c r="J30" s="9">
        <v>4.0</v>
      </c>
      <c r="K30" s="7" t="s">
        <v>344</v>
      </c>
      <c r="L30" s="7" t="s">
        <v>345</v>
      </c>
      <c r="M30" s="7" t="s">
        <v>346</v>
      </c>
      <c r="N30" s="10" t="s">
        <v>347</v>
      </c>
      <c r="O30" s="7" t="s">
        <v>49</v>
      </c>
      <c r="P30" s="7"/>
      <c r="Q30" s="7" t="s">
        <v>92</v>
      </c>
      <c r="R30" s="7" t="s">
        <v>65</v>
      </c>
      <c r="S30" s="7"/>
      <c r="T30" s="7"/>
      <c r="U30" s="7"/>
    </row>
    <row r="31" ht="22.5" customHeight="1">
      <c r="A31" s="11" t="s">
        <v>348</v>
      </c>
      <c r="B31" s="12" t="s">
        <v>349</v>
      </c>
      <c r="C31" s="12"/>
      <c r="D31" s="12" t="s">
        <v>350</v>
      </c>
      <c r="E31" s="12" t="s">
        <v>351</v>
      </c>
      <c r="F31" s="12" t="s">
        <v>352</v>
      </c>
      <c r="G31" s="12" t="s">
        <v>97</v>
      </c>
      <c r="H31" s="12" t="s">
        <v>353</v>
      </c>
      <c r="I31" s="13" t="s">
        <v>44</v>
      </c>
      <c r="J31" s="14">
        <v>3.58</v>
      </c>
      <c r="K31" s="12" t="s">
        <v>354</v>
      </c>
      <c r="L31" s="12" t="s">
        <v>355</v>
      </c>
      <c r="M31" s="12" t="s">
        <v>356</v>
      </c>
      <c r="N31" s="15" t="s">
        <v>357</v>
      </c>
      <c r="O31" s="12" t="s">
        <v>49</v>
      </c>
      <c r="P31" s="12" t="s">
        <v>358</v>
      </c>
      <c r="Q31" s="12" t="s">
        <v>92</v>
      </c>
      <c r="R31" s="12" t="s">
        <v>65</v>
      </c>
      <c r="S31" s="12"/>
      <c r="T31" s="12"/>
      <c r="U31" s="12"/>
    </row>
    <row r="32" ht="22.5" customHeight="1">
      <c r="A32" s="6" t="s">
        <v>359</v>
      </c>
      <c r="B32" s="7" t="s">
        <v>360</v>
      </c>
      <c r="C32" s="7" t="s">
        <v>361</v>
      </c>
      <c r="D32" s="7" t="s">
        <v>362</v>
      </c>
      <c r="E32" s="7" t="s">
        <v>363</v>
      </c>
      <c r="F32" s="7" t="s">
        <v>364</v>
      </c>
      <c r="G32" s="7" t="s">
        <v>365</v>
      </c>
      <c r="H32" s="7" t="s">
        <v>43</v>
      </c>
      <c r="I32" s="8" t="s">
        <v>44</v>
      </c>
      <c r="J32" s="9">
        <v>3.5</v>
      </c>
      <c r="K32" s="7" t="s">
        <v>366</v>
      </c>
      <c r="L32" s="7" t="s">
        <v>367</v>
      </c>
      <c r="M32" s="7" t="s">
        <v>368</v>
      </c>
      <c r="N32" s="10" t="s">
        <v>369</v>
      </c>
      <c r="O32" s="7" t="s">
        <v>49</v>
      </c>
      <c r="P32" s="7"/>
      <c r="Q32" s="7" t="s">
        <v>50</v>
      </c>
      <c r="R32" s="7" t="s">
        <v>51</v>
      </c>
      <c r="S32" s="7"/>
      <c r="T32" s="7"/>
      <c r="U32" s="7"/>
    </row>
    <row r="33" ht="22.5" customHeight="1">
      <c r="A33" s="11" t="s">
        <v>370</v>
      </c>
      <c r="B33" s="12" t="s">
        <v>371</v>
      </c>
      <c r="C33" s="12" t="s">
        <v>370</v>
      </c>
      <c r="D33" s="12" t="s">
        <v>372</v>
      </c>
      <c r="E33" s="12" t="s">
        <v>373</v>
      </c>
      <c r="F33" s="12" t="s">
        <v>374</v>
      </c>
      <c r="G33" s="12" t="s">
        <v>375</v>
      </c>
      <c r="H33" s="12" t="s">
        <v>176</v>
      </c>
      <c r="I33" s="13" t="s">
        <v>44</v>
      </c>
      <c r="J33" s="14">
        <v>0.0</v>
      </c>
      <c r="K33" s="12" t="s">
        <v>376</v>
      </c>
      <c r="L33" s="12" t="s">
        <v>377</v>
      </c>
      <c r="M33" s="12" t="s">
        <v>378</v>
      </c>
      <c r="N33" s="15" t="s">
        <v>379</v>
      </c>
      <c r="O33" s="12" t="s">
        <v>49</v>
      </c>
      <c r="P33" s="12"/>
      <c r="Q33" s="12" t="s">
        <v>50</v>
      </c>
      <c r="R33" s="12" t="s">
        <v>51</v>
      </c>
      <c r="S33" s="12"/>
      <c r="T33" s="12"/>
      <c r="U33" s="12"/>
    </row>
    <row r="34" ht="22.5" customHeight="1">
      <c r="A34" s="6" t="s">
        <v>380</v>
      </c>
      <c r="B34" s="7" t="s">
        <v>381</v>
      </c>
      <c r="C34" s="7"/>
      <c r="D34" s="7" t="s">
        <v>382</v>
      </c>
      <c r="E34" s="7" t="s">
        <v>383</v>
      </c>
      <c r="F34" s="7" t="s">
        <v>384</v>
      </c>
      <c r="G34" s="7" t="s">
        <v>199</v>
      </c>
      <c r="H34" s="7" t="s">
        <v>176</v>
      </c>
      <c r="I34" s="8" t="s">
        <v>122</v>
      </c>
      <c r="J34" s="9">
        <v>0.0</v>
      </c>
      <c r="K34" s="7" t="s">
        <v>166</v>
      </c>
      <c r="L34" s="7" t="s">
        <v>385</v>
      </c>
      <c r="M34" s="16" t="s">
        <v>386</v>
      </c>
      <c r="N34" s="10" t="s">
        <v>387</v>
      </c>
      <c r="O34" s="7" t="s">
        <v>49</v>
      </c>
      <c r="P34" s="7"/>
      <c r="Q34" s="7" t="s">
        <v>92</v>
      </c>
      <c r="R34" s="7" t="s">
        <v>51</v>
      </c>
      <c r="S34" s="7"/>
      <c r="T34" s="7"/>
      <c r="U34" s="7"/>
    </row>
    <row r="35" ht="22.5" customHeight="1">
      <c r="A35" s="11" t="s">
        <v>388</v>
      </c>
      <c r="B35" s="12" t="s">
        <v>389</v>
      </c>
      <c r="C35" s="12" t="s">
        <v>390</v>
      </c>
      <c r="D35" s="12" t="s">
        <v>391</v>
      </c>
      <c r="E35" s="12" t="s">
        <v>392</v>
      </c>
      <c r="F35" s="12" t="s">
        <v>393</v>
      </c>
      <c r="G35" s="12" t="s">
        <v>165</v>
      </c>
      <c r="H35" s="12" t="s">
        <v>176</v>
      </c>
      <c r="I35" s="13" t="s">
        <v>72</v>
      </c>
      <c r="J35" s="14">
        <v>3.7</v>
      </c>
      <c r="K35" s="12" t="s">
        <v>73</v>
      </c>
      <c r="L35" s="12" t="s">
        <v>394</v>
      </c>
      <c r="M35" s="12" t="s">
        <v>395</v>
      </c>
      <c r="N35" s="15" t="s">
        <v>396</v>
      </c>
      <c r="O35" s="12" t="s">
        <v>49</v>
      </c>
      <c r="P35" s="12"/>
      <c r="Q35" s="12" t="s">
        <v>50</v>
      </c>
      <c r="R35" s="12" t="s">
        <v>51</v>
      </c>
      <c r="S35" s="12"/>
      <c r="T35" s="12"/>
      <c r="U35" s="12"/>
    </row>
    <row r="36" ht="22.5" customHeight="1">
      <c r="A36" s="6" t="s">
        <v>397</v>
      </c>
      <c r="B36" s="7" t="s">
        <v>398</v>
      </c>
      <c r="C36" s="7"/>
      <c r="D36" s="7" t="s">
        <v>399</v>
      </c>
      <c r="E36" s="7" t="s">
        <v>400</v>
      </c>
      <c r="F36" s="7" t="s">
        <v>401</v>
      </c>
      <c r="G36" s="7" t="s">
        <v>402</v>
      </c>
      <c r="H36" s="7" t="s">
        <v>403</v>
      </c>
      <c r="I36" s="8" t="s">
        <v>44</v>
      </c>
      <c r="J36" s="9">
        <v>0.0</v>
      </c>
      <c r="K36" s="7" t="s">
        <v>404</v>
      </c>
      <c r="L36" s="7" t="s">
        <v>405</v>
      </c>
      <c r="M36" s="7" t="s">
        <v>406</v>
      </c>
      <c r="N36" s="24" t="s">
        <v>407</v>
      </c>
      <c r="O36" s="7" t="s">
        <v>49</v>
      </c>
      <c r="P36" s="7" t="s">
        <v>408</v>
      </c>
      <c r="Q36" s="7" t="s">
        <v>50</v>
      </c>
      <c r="R36" s="7" t="s">
        <v>51</v>
      </c>
      <c r="S36" s="7"/>
      <c r="T36" s="7"/>
      <c r="U36" s="7"/>
    </row>
    <row r="37" ht="22.5" customHeight="1">
      <c r="A37" s="11" t="s">
        <v>409</v>
      </c>
      <c r="B37" s="12" t="s">
        <v>410</v>
      </c>
      <c r="C37" s="12"/>
      <c r="D37" s="12" t="s">
        <v>411</v>
      </c>
      <c r="E37" s="11" t="s">
        <v>412</v>
      </c>
      <c r="F37" s="12" t="s">
        <v>413</v>
      </c>
      <c r="G37" s="12" t="s">
        <v>199</v>
      </c>
      <c r="H37" s="12" t="s">
        <v>414</v>
      </c>
      <c r="I37" s="13" t="s">
        <v>44</v>
      </c>
      <c r="J37" s="14">
        <v>3.4</v>
      </c>
      <c r="K37" s="12" t="s">
        <v>415</v>
      </c>
      <c r="L37" s="12" t="s">
        <v>416</v>
      </c>
      <c r="M37" s="12" t="s">
        <v>417</v>
      </c>
      <c r="N37" s="15" t="s">
        <v>418</v>
      </c>
      <c r="O37" s="12" t="s">
        <v>49</v>
      </c>
      <c r="P37" s="12"/>
      <c r="Q37" s="12" t="s">
        <v>79</v>
      </c>
      <c r="R37" s="12" t="s">
        <v>65</v>
      </c>
      <c r="S37" s="12"/>
      <c r="T37" s="12"/>
      <c r="U37" s="12"/>
    </row>
    <row r="38" ht="22.5" customHeight="1">
      <c r="A38" s="6" t="s">
        <v>419</v>
      </c>
      <c r="B38" s="7" t="s">
        <v>420</v>
      </c>
      <c r="C38" s="7" t="s">
        <v>419</v>
      </c>
      <c r="D38" s="7" t="s">
        <v>421</v>
      </c>
      <c r="E38" s="7" t="s">
        <v>422</v>
      </c>
      <c r="F38" s="7" t="s">
        <v>423</v>
      </c>
      <c r="G38" s="7" t="s">
        <v>165</v>
      </c>
      <c r="H38" s="7" t="s">
        <v>176</v>
      </c>
      <c r="I38" s="8" t="s">
        <v>133</v>
      </c>
      <c r="J38" s="9">
        <v>4.0</v>
      </c>
      <c r="K38" s="7" t="s">
        <v>424</v>
      </c>
      <c r="L38" s="7" t="s">
        <v>425</v>
      </c>
      <c r="M38" s="7" t="s">
        <v>426</v>
      </c>
      <c r="N38" s="10" t="s">
        <v>427</v>
      </c>
      <c r="O38" s="7" t="s">
        <v>49</v>
      </c>
      <c r="P38" s="7"/>
      <c r="Q38" s="7" t="s">
        <v>92</v>
      </c>
      <c r="R38" s="7" t="s">
        <v>51</v>
      </c>
      <c r="S38" s="7"/>
      <c r="T38" s="7"/>
      <c r="U38" s="7"/>
    </row>
    <row r="39" ht="22.5" customHeight="1">
      <c r="A39" s="11" t="s">
        <v>428</v>
      </c>
      <c r="B39" s="12" t="s">
        <v>429</v>
      </c>
      <c r="C39" s="12"/>
      <c r="D39" s="12" t="s">
        <v>430</v>
      </c>
      <c r="E39" s="12" t="s">
        <v>431</v>
      </c>
      <c r="F39" s="12" t="s">
        <v>432</v>
      </c>
      <c r="G39" s="12" t="s">
        <v>199</v>
      </c>
      <c r="H39" s="12" t="s">
        <v>43</v>
      </c>
      <c r="I39" s="13" t="s">
        <v>133</v>
      </c>
      <c r="J39" s="14">
        <v>3.91</v>
      </c>
      <c r="K39" s="12" t="s">
        <v>145</v>
      </c>
      <c r="L39" s="12" t="s">
        <v>433</v>
      </c>
      <c r="M39" s="12" t="s">
        <v>434</v>
      </c>
      <c r="N39" s="15" t="s">
        <v>435</v>
      </c>
      <c r="O39" s="12" t="s">
        <v>49</v>
      </c>
      <c r="P39" s="12"/>
      <c r="Q39" s="12" t="s">
        <v>50</v>
      </c>
      <c r="R39" s="12" t="s">
        <v>65</v>
      </c>
      <c r="S39" s="12"/>
      <c r="T39" s="12"/>
      <c r="U39" s="12"/>
    </row>
    <row r="40" ht="22.5" customHeight="1">
      <c r="A40" s="6" t="s">
        <v>436</v>
      </c>
      <c r="B40" s="7" t="s">
        <v>437</v>
      </c>
      <c r="C40" s="7"/>
      <c r="D40" s="7" t="s">
        <v>438</v>
      </c>
      <c r="E40" s="7" t="s">
        <v>439</v>
      </c>
      <c r="F40" s="7" t="s">
        <v>440</v>
      </c>
      <c r="G40" s="7" t="s">
        <v>441</v>
      </c>
      <c r="H40" s="7" t="s">
        <v>442</v>
      </c>
      <c r="I40" s="8" t="s">
        <v>44</v>
      </c>
      <c r="J40" s="9">
        <v>3.467</v>
      </c>
      <c r="K40" s="7" t="s">
        <v>177</v>
      </c>
      <c r="L40" s="7" t="s">
        <v>443</v>
      </c>
      <c r="M40" s="7" t="s">
        <v>444</v>
      </c>
      <c r="N40" s="10" t="s">
        <v>445</v>
      </c>
      <c r="O40" s="7" t="s">
        <v>49</v>
      </c>
      <c r="P40" s="7" t="s">
        <v>446</v>
      </c>
      <c r="Q40" s="7" t="s">
        <v>50</v>
      </c>
      <c r="R40" s="7" t="s">
        <v>65</v>
      </c>
      <c r="S40" s="7"/>
      <c r="T40" s="7"/>
      <c r="U40" s="7"/>
    </row>
    <row r="41" ht="22.5" customHeight="1">
      <c r="A41" s="11" t="s">
        <v>447</v>
      </c>
      <c r="B41" s="12" t="s">
        <v>448</v>
      </c>
      <c r="C41" s="12"/>
      <c r="D41" s="12" t="s">
        <v>449</v>
      </c>
      <c r="E41" s="12" t="s">
        <v>450</v>
      </c>
      <c r="F41" s="12" t="s">
        <v>451</v>
      </c>
      <c r="G41" s="12" t="s">
        <v>165</v>
      </c>
      <c r="H41" s="12" t="s">
        <v>403</v>
      </c>
      <c r="I41" s="13" t="s">
        <v>44</v>
      </c>
      <c r="J41" s="14">
        <v>0.0</v>
      </c>
      <c r="K41" s="12" t="s">
        <v>452</v>
      </c>
      <c r="L41" s="12" t="s">
        <v>453</v>
      </c>
      <c r="M41" s="12" t="s">
        <v>454</v>
      </c>
      <c r="N41" s="15" t="s">
        <v>455</v>
      </c>
      <c r="O41" s="12" t="s">
        <v>49</v>
      </c>
      <c r="P41" s="12"/>
      <c r="Q41" s="12" t="s">
        <v>50</v>
      </c>
      <c r="R41" s="12" t="s">
        <v>51</v>
      </c>
      <c r="S41" s="12"/>
      <c r="T41" s="12"/>
      <c r="U41" s="12"/>
    </row>
    <row r="42" ht="22.5" customHeight="1">
      <c r="A42" s="6" t="s">
        <v>456</v>
      </c>
      <c r="B42" s="7" t="s">
        <v>457</v>
      </c>
      <c r="C42" s="7"/>
      <c r="D42" s="7" t="s">
        <v>458</v>
      </c>
      <c r="E42" s="7" t="s">
        <v>459</v>
      </c>
      <c r="F42" s="7" t="s">
        <v>460</v>
      </c>
      <c r="G42" s="7" t="s">
        <v>461</v>
      </c>
      <c r="H42" s="7" t="s">
        <v>176</v>
      </c>
      <c r="I42" s="8" t="s">
        <v>122</v>
      </c>
      <c r="J42" s="9">
        <v>0.0</v>
      </c>
      <c r="K42" s="7" t="s">
        <v>177</v>
      </c>
      <c r="L42" s="7" t="s">
        <v>462</v>
      </c>
      <c r="M42" s="7" t="s">
        <v>463</v>
      </c>
      <c r="N42" s="10" t="s">
        <v>464</v>
      </c>
      <c r="O42" s="7" t="s">
        <v>49</v>
      </c>
      <c r="P42" s="7" t="s">
        <v>42</v>
      </c>
      <c r="Q42" s="7" t="s">
        <v>50</v>
      </c>
      <c r="R42" s="7" t="s">
        <v>65</v>
      </c>
      <c r="S42" s="7"/>
      <c r="T42" s="7"/>
      <c r="U42" s="7"/>
    </row>
    <row r="43" ht="22.5" customHeight="1">
      <c r="A43" s="11" t="s">
        <v>465</v>
      </c>
      <c r="B43" s="12" t="s">
        <v>466</v>
      </c>
      <c r="C43" s="12"/>
      <c r="D43" s="12" t="s">
        <v>467</v>
      </c>
      <c r="E43" s="12" t="s">
        <v>468</v>
      </c>
      <c r="F43" s="12" t="s">
        <v>174</v>
      </c>
      <c r="G43" s="12" t="s">
        <v>469</v>
      </c>
      <c r="H43" s="12" t="s">
        <v>176</v>
      </c>
      <c r="I43" s="13" t="s">
        <v>133</v>
      </c>
      <c r="J43" s="14">
        <v>3.73</v>
      </c>
      <c r="K43" s="12" t="s">
        <v>145</v>
      </c>
      <c r="L43" s="12" t="s">
        <v>470</v>
      </c>
      <c r="M43" s="12" t="s">
        <v>471</v>
      </c>
      <c r="N43" s="15" t="s">
        <v>472</v>
      </c>
      <c r="O43" s="12" t="s">
        <v>49</v>
      </c>
      <c r="P43" s="12"/>
      <c r="Q43" s="12" t="s">
        <v>277</v>
      </c>
      <c r="R43" s="12" t="s">
        <v>65</v>
      </c>
      <c r="S43" s="12"/>
      <c r="T43" s="12"/>
      <c r="U43" s="12"/>
    </row>
    <row r="44" ht="22.5" customHeight="1">
      <c r="A44" s="6" t="s">
        <v>465</v>
      </c>
      <c r="B44" s="7" t="s">
        <v>473</v>
      </c>
      <c r="C44" s="7" t="s">
        <v>474</v>
      </c>
      <c r="D44" s="6" t="s">
        <v>475</v>
      </c>
      <c r="E44" s="7" t="s">
        <v>476</v>
      </c>
      <c r="F44" s="7" t="s">
        <v>477</v>
      </c>
      <c r="G44" s="7" t="s">
        <v>187</v>
      </c>
      <c r="H44" s="7" t="s">
        <v>121</v>
      </c>
      <c r="I44" s="8" t="s">
        <v>122</v>
      </c>
      <c r="J44" s="9">
        <v>0.0</v>
      </c>
      <c r="K44" s="7" t="s">
        <v>478</v>
      </c>
      <c r="L44" s="7" t="s">
        <v>479</v>
      </c>
      <c r="M44" s="7" t="s">
        <v>480</v>
      </c>
      <c r="N44" s="10" t="s">
        <v>481</v>
      </c>
      <c r="O44" s="7" t="s">
        <v>49</v>
      </c>
      <c r="P44" s="7"/>
      <c r="Q44" s="7" t="s">
        <v>79</v>
      </c>
      <c r="R44" s="7" t="s">
        <v>65</v>
      </c>
      <c r="S44" s="7"/>
      <c r="T44" s="7"/>
      <c r="U44" s="7"/>
    </row>
    <row r="45" ht="22.5" customHeight="1">
      <c r="A45" s="11" t="s">
        <v>474</v>
      </c>
      <c r="B45" s="12" t="s">
        <v>482</v>
      </c>
      <c r="C45" s="12"/>
      <c r="D45" s="12" t="s">
        <v>483</v>
      </c>
      <c r="E45" s="12" t="s">
        <v>484</v>
      </c>
      <c r="F45" s="12" t="s">
        <v>485</v>
      </c>
      <c r="G45" s="12" t="s">
        <v>97</v>
      </c>
      <c r="H45" s="12" t="s">
        <v>121</v>
      </c>
      <c r="I45" s="13" t="s">
        <v>133</v>
      </c>
      <c r="J45" s="14">
        <v>4.0</v>
      </c>
      <c r="K45" s="12" t="s">
        <v>452</v>
      </c>
      <c r="L45" s="12" t="s">
        <v>486</v>
      </c>
      <c r="M45" s="12" t="s">
        <v>487</v>
      </c>
      <c r="N45" s="15" t="s">
        <v>488</v>
      </c>
      <c r="O45" s="12" t="s">
        <v>49</v>
      </c>
      <c r="P45" s="12"/>
      <c r="Q45" s="12" t="s">
        <v>50</v>
      </c>
      <c r="R45" s="12" t="s">
        <v>65</v>
      </c>
      <c r="S45" s="12"/>
      <c r="T45" s="12"/>
      <c r="U45" s="12"/>
    </row>
    <row r="46" ht="22.5" customHeight="1">
      <c r="A46" s="6" t="s">
        <v>489</v>
      </c>
      <c r="B46" s="7" t="s">
        <v>490</v>
      </c>
      <c r="C46" s="7"/>
      <c r="D46" s="7" t="s">
        <v>491</v>
      </c>
      <c r="E46" s="7" t="s">
        <v>492</v>
      </c>
      <c r="F46" s="7" t="s">
        <v>174</v>
      </c>
      <c r="G46" s="7" t="s">
        <v>493</v>
      </c>
      <c r="H46" s="7" t="s">
        <v>121</v>
      </c>
      <c r="I46" s="8" t="s">
        <v>122</v>
      </c>
      <c r="J46" s="9">
        <v>0.0</v>
      </c>
      <c r="K46" s="7" t="s">
        <v>314</v>
      </c>
      <c r="L46" s="7" t="s">
        <v>494</v>
      </c>
      <c r="M46" s="7" t="s">
        <v>495</v>
      </c>
      <c r="N46" s="10" t="s">
        <v>496</v>
      </c>
      <c r="O46" s="7" t="s">
        <v>49</v>
      </c>
      <c r="P46" s="7"/>
      <c r="Q46" s="7" t="s">
        <v>50</v>
      </c>
      <c r="R46" s="7" t="s">
        <v>51</v>
      </c>
      <c r="S46" s="7"/>
      <c r="T46" s="7"/>
      <c r="U46" s="7"/>
    </row>
    <row r="47" ht="22.5" customHeight="1">
      <c r="A47" s="11" t="s">
        <v>497</v>
      </c>
      <c r="B47" s="12" t="s">
        <v>498</v>
      </c>
      <c r="C47" s="12"/>
      <c r="D47" s="12" t="s">
        <v>499</v>
      </c>
      <c r="E47" s="12" t="s">
        <v>500</v>
      </c>
      <c r="F47" s="12" t="s">
        <v>501</v>
      </c>
      <c r="G47" s="12" t="s">
        <v>199</v>
      </c>
      <c r="H47" s="12" t="s">
        <v>502</v>
      </c>
      <c r="I47" s="13" t="s">
        <v>122</v>
      </c>
      <c r="J47" s="14">
        <v>0.0</v>
      </c>
      <c r="K47" s="12" t="s">
        <v>503</v>
      </c>
      <c r="L47" s="12" t="s">
        <v>504</v>
      </c>
      <c r="M47" s="12" t="s">
        <v>505</v>
      </c>
      <c r="N47" s="15" t="s">
        <v>506</v>
      </c>
      <c r="O47" s="12" t="s">
        <v>49</v>
      </c>
      <c r="P47" s="12"/>
      <c r="Q47" s="12" t="s">
        <v>50</v>
      </c>
      <c r="R47" s="12" t="s">
        <v>65</v>
      </c>
      <c r="S47" s="12"/>
      <c r="T47" s="12"/>
      <c r="U47" s="12"/>
    </row>
    <row r="48" ht="22.5" customHeight="1">
      <c r="A48" s="6" t="s">
        <v>497</v>
      </c>
      <c r="B48" s="7" t="s">
        <v>507</v>
      </c>
      <c r="C48" s="7"/>
      <c r="D48" s="7" t="s">
        <v>508</v>
      </c>
      <c r="E48" s="7" t="s">
        <v>509</v>
      </c>
      <c r="F48" s="7" t="s">
        <v>510</v>
      </c>
      <c r="G48" s="7" t="s">
        <v>511</v>
      </c>
      <c r="H48" s="7" t="s">
        <v>43</v>
      </c>
      <c r="I48" s="8" t="s">
        <v>72</v>
      </c>
      <c r="J48" s="9">
        <v>3.4</v>
      </c>
      <c r="K48" s="7" t="s">
        <v>512</v>
      </c>
      <c r="L48" s="7" t="s">
        <v>513</v>
      </c>
      <c r="M48" s="7" t="s">
        <v>514</v>
      </c>
      <c r="N48" s="10" t="s">
        <v>515</v>
      </c>
      <c r="O48" s="7" t="s">
        <v>49</v>
      </c>
      <c r="P48" s="7"/>
      <c r="Q48" s="7" t="s">
        <v>159</v>
      </c>
      <c r="R48" s="7" t="s">
        <v>65</v>
      </c>
      <c r="S48" s="7"/>
      <c r="T48" s="7"/>
      <c r="U48" s="7"/>
    </row>
    <row r="49" ht="22.5" customHeight="1">
      <c r="A49" s="11" t="s">
        <v>516</v>
      </c>
      <c r="B49" s="12" t="s">
        <v>517</v>
      </c>
      <c r="C49" s="12"/>
      <c r="D49" s="12" t="s">
        <v>518</v>
      </c>
      <c r="E49" s="12" t="s">
        <v>519</v>
      </c>
      <c r="F49" s="12" t="s">
        <v>520</v>
      </c>
      <c r="G49" s="12" t="s">
        <v>165</v>
      </c>
      <c r="H49" s="12" t="s">
        <v>43</v>
      </c>
      <c r="I49" s="13" t="s">
        <v>122</v>
      </c>
      <c r="J49" s="14">
        <v>0.0</v>
      </c>
      <c r="K49" s="12" t="s">
        <v>145</v>
      </c>
      <c r="L49" s="12" t="s">
        <v>521</v>
      </c>
      <c r="M49" s="12" t="s">
        <v>522</v>
      </c>
      <c r="N49" s="15" t="s">
        <v>523</v>
      </c>
      <c r="O49" s="12" t="s">
        <v>49</v>
      </c>
      <c r="P49" s="12"/>
      <c r="Q49" s="12" t="s">
        <v>50</v>
      </c>
      <c r="R49" s="12" t="s">
        <v>65</v>
      </c>
      <c r="S49" s="12"/>
      <c r="T49" s="12"/>
      <c r="U49" s="12"/>
    </row>
    <row r="50" ht="22.5" customHeight="1">
      <c r="A50" s="6" t="s">
        <v>524</v>
      </c>
      <c r="B50" s="7" t="s">
        <v>525</v>
      </c>
      <c r="C50" s="7"/>
      <c r="D50" s="7" t="s">
        <v>526</v>
      </c>
      <c r="E50" s="7" t="s">
        <v>527</v>
      </c>
      <c r="F50" s="7" t="s">
        <v>528</v>
      </c>
      <c r="G50" s="7" t="s">
        <v>165</v>
      </c>
      <c r="H50" s="7" t="s">
        <v>176</v>
      </c>
      <c r="I50" s="8" t="s">
        <v>133</v>
      </c>
      <c r="J50" s="9">
        <v>4.0</v>
      </c>
      <c r="K50" s="7" t="s">
        <v>529</v>
      </c>
      <c r="L50" s="16" t="s">
        <v>530</v>
      </c>
      <c r="M50" s="16" t="s">
        <v>531</v>
      </c>
      <c r="N50" s="10" t="s">
        <v>532</v>
      </c>
      <c r="O50" s="7" t="s">
        <v>49</v>
      </c>
      <c r="P50" s="7"/>
      <c r="Q50" s="7" t="s">
        <v>50</v>
      </c>
      <c r="R50" s="7" t="s">
        <v>51</v>
      </c>
      <c r="S50" s="7"/>
      <c r="T50" s="7"/>
      <c r="U50" s="7"/>
    </row>
    <row r="51" ht="22.5" customHeight="1">
      <c r="A51" s="6"/>
      <c r="B51" s="7"/>
      <c r="C51" s="7"/>
      <c r="D51" s="7"/>
      <c r="E51" s="7"/>
      <c r="F51" s="7"/>
      <c r="G51" s="7"/>
      <c r="H51" s="7"/>
      <c r="I51" s="7"/>
      <c r="J51" s="7"/>
      <c r="K51" s="7"/>
      <c r="L51" s="7"/>
      <c r="M51" s="7"/>
      <c r="N51" s="10"/>
      <c r="O51" s="7"/>
      <c r="P51" s="7"/>
      <c r="Q51" s="7"/>
      <c r="R51" s="7"/>
      <c r="S51" s="7"/>
      <c r="T51" s="7"/>
      <c r="U51" s="7"/>
    </row>
    <row r="52" ht="22.5" customHeight="1">
      <c r="A52" s="6"/>
      <c r="B52" s="7"/>
      <c r="C52" s="7"/>
      <c r="D52" s="7"/>
      <c r="E52" s="7"/>
      <c r="F52" s="7"/>
      <c r="G52" s="7"/>
      <c r="H52" s="7"/>
      <c r="I52" s="7"/>
      <c r="J52" s="7"/>
      <c r="K52" s="7"/>
      <c r="L52" s="7"/>
      <c r="M52" s="7"/>
      <c r="N52" s="10"/>
      <c r="O52" s="7"/>
      <c r="P52" s="7"/>
      <c r="Q52" s="7"/>
      <c r="R52" s="7"/>
      <c r="S52" s="7"/>
      <c r="T52" s="7"/>
      <c r="U52" s="7"/>
    </row>
    <row r="53" ht="22.5" customHeight="1">
      <c r="A53" s="6"/>
      <c r="B53" s="7"/>
      <c r="C53" s="7"/>
      <c r="D53" s="7"/>
      <c r="E53" s="7"/>
      <c r="F53" s="7"/>
      <c r="G53" s="7"/>
      <c r="H53" s="7"/>
      <c r="I53" s="7"/>
      <c r="J53" s="7"/>
      <c r="K53" s="7"/>
      <c r="L53" s="7"/>
      <c r="M53" s="7"/>
      <c r="N53" s="10"/>
      <c r="O53" s="7"/>
      <c r="P53" s="7"/>
      <c r="Q53" s="7"/>
      <c r="R53" s="7"/>
      <c r="S53" s="7"/>
      <c r="T53" s="7"/>
      <c r="U53" s="7"/>
    </row>
    <row r="54" ht="22.5" customHeight="1">
      <c r="A54" s="6"/>
      <c r="B54" s="7"/>
      <c r="C54" s="7"/>
      <c r="D54" s="7"/>
      <c r="E54" s="7"/>
      <c r="F54" s="7"/>
      <c r="G54" s="7"/>
      <c r="H54" s="7"/>
      <c r="I54" s="7"/>
      <c r="J54" s="7"/>
      <c r="K54" s="7"/>
      <c r="L54" s="7"/>
      <c r="M54" s="7"/>
      <c r="N54" s="10"/>
      <c r="O54" s="7"/>
      <c r="P54" s="7"/>
      <c r="Q54" s="7"/>
      <c r="R54" s="7"/>
      <c r="S54" s="7"/>
      <c r="T54" s="7"/>
      <c r="U54" s="7"/>
    </row>
    <row r="55" ht="22.5" customHeight="1">
      <c r="A55" s="6"/>
      <c r="B55" s="7"/>
      <c r="C55" s="7"/>
      <c r="D55" s="7"/>
      <c r="E55" s="7"/>
      <c r="F55" s="7"/>
      <c r="G55" s="7"/>
      <c r="H55" s="7"/>
      <c r="I55" s="7"/>
      <c r="J55" s="7"/>
      <c r="K55" s="7"/>
      <c r="L55" s="7"/>
      <c r="M55" s="7"/>
      <c r="N55" s="10"/>
      <c r="O55" s="7"/>
      <c r="P55" s="7"/>
      <c r="Q55" s="7"/>
      <c r="R55" s="7"/>
      <c r="S55" s="7"/>
      <c r="T55" s="7"/>
      <c r="U55" s="7"/>
    </row>
    <row r="56" ht="22.5" customHeight="1">
      <c r="A56" s="6"/>
      <c r="B56" s="7"/>
      <c r="C56" s="7"/>
      <c r="D56" s="7"/>
      <c r="E56" s="7"/>
      <c r="F56" s="7"/>
      <c r="G56" s="7"/>
      <c r="H56" s="7"/>
      <c r="I56" s="7"/>
      <c r="J56" s="7"/>
      <c r="K56" s="7"/>
      <c r="L56" s="7"/>
      <c r="M56" s="7"/>
      <c r="N56" s="10"/>
      <c r="O56" s="7"/>
      <c r="P56" s="7"/>
      <c r="Q56" s="7"/>
      <c r="R56" s="7"/>
      <c r="S56" s="7"/>
      <c r="T56" s="7"/>
      <c r="U56" s="7"/>
    </row>
    <row r="57" ht="22.5" customHeight="1">
      <c r="A57" s="6"/>
      <c r="B57" s="7"/>
      <c r="C57" s="7"/>
      <c r="D57" s="7"/>
      <c r="E57" s="7"/>
      <c r="F57" s="7"/>
      <c r="G57" s="7"/>
      <c r="H57" s="7"/>
      <c r="I57" s="7"/>
      <c r="J57" s="7"/>
      <c r="K57" s="7"/>
      <c r="L57" s="7"/>
      <c r="M57" s="7"/>
      <c r="N57" s="10"/>
      <c r="O57" s="7"/>
      <c r="P57" s="7"/>
      <c r="Q57" s="7"/>
      <c r="R57" s="7"/>
      <c r="S57" s="7"/>
      <c r="T57" s="7"/>
      <c r="U57" s="7"/>
    </row>
    <row r="58" ht="22.5" customHeight="1">
      <c r="A58" s="6"/>
      <c r="B58" s="7"/>
      <c r="C58" s="7"/>
      <c r="D58" s="7"/>
      <c r="E58" s="7"/>
      <c r="F58" s="7"/>
      <c r="G58" s="7"/>
      <c r="H58" s="7"/>
      <c r="I58" s="7"/>
      <c r="J58" s="7"/>
      <c r="K58" s="7"/>
      <c r="L58" s="7"/>
      <c r="M58" s="7"/>
      <c r="N58" s="10"/>
      <c r="O58" s="7"/>
      <c r="P58" s="7"/>
      <c r="Q58" s="7"/>
      <c r="R58" s="7"/>
      <c r="S58" s="7"/>
      <c r="T58" s="7"/>
      <c r="U58" s="7"/>
    </row>
    <row r="59" ht="22.5" customHeight="1">
      <c r="A59" s="6"/>
      <c r="B59" s="7"/>
      <c r="C59" s="7"/>
      <c r="D59" s="7"/>
      <c r="E59" s="7"/>
      <c r="F59" s="7"/>
      <c r="G59" s="7"/>
      <c r="H59" s="7"/>
      <c r="I59" s="7"/>
      <c r="J59" s="7"/>
      <c r="K59" s="7"/>
      <c r="L59" s="7"/>
      <c r="M59" s="7"/>
      <c r="N59" s="10"/>
      <c r="O59" s="7"/>
      <c r="P59" s="7"/>
      <c r="Q59" s="7"/>
      <c r="R59" s="7"/>
      <c r="S59" s="7"/>
      <c r="T59" s="7"/>
      <c r="U59" s="7"/>
    </row>
    <row r="60" ht="22.5" customHeight="1">
      <c r="A60" s="6"/>
      <c r="B60" s="7"/>
      <c r="C60" s="7"/>
      <c r="D60" s="7"/>
      <c r="E60" s="7"/>
      <c r="F60" s="7"/>
      <c r="G60" s="7"/>
      <c r="H60" s="7"/>
      <c r="I60" s="7"/>
      <c r="J60" s="7"/>
      <c r="K60" s="7"/>
      <c r="L60" s="7"/>
      <c r="M60" s="7"/>
      <c r="N60" s="10"/>
      <c r="O60" s="7"/>
      <c r="P60" s="7"/>
      <c r="Q60" s="7"/>
      <c r="R60" s="7"/>
      <c r="S60" s="7"/>
      <c r="T60" s="7"/>
      <c r="U60" s="7"/>
    </row>
    <row r="61" ht="22.5" customHeight="1">
      <c r="A61" s="6"/>
      <c r="B61" s="7"/>
      <c r="C61" s="7"/>
      <c r="D61" s="7"/>
      <c r="E61" s="7"/>
      <c r="F61" s="7"/>
      <c r="G61" s="7"/>
      <c r="H61" s="7"/>
      <c r="I61" s="7"/>
      <c r="J61" s="7"/>
      <c r="K61" s="7"/>
      <c r="L61" s="7"/>
      <c r="M61" s="7"/>
      <c r="N61" s="10"/>
      <c r="O61" s="7"/>
      <c r="P61" s="7"/>
      <c r="Q61" s="7"/>
      <c r="R61" s="7"/>
      <c r="S61" s="7"/>
      <c r="T61" s="7"/>
      <c r="U61" s="7"/>
    </row>
    <row r="62" ht="22.5" customHeight="1">
      <c r="A62" s="6"/>
      <c r="B62" s="7"/>
      <c r="C62" s="7"/>
      <c r="D62" s="7"/>
      <c r="E62" s="7"/>
      <c r="F62" s="7"/>
      <c r="G62" s="7"/>
      <c r="H62" s="7"/>
      <c r="I62" s="7"/>
      <c r="J62" s="7"/>
      <c r="K62" s="7"/>
      <c r="L62" s="7"/>
      <c r="M62" s="7"/>
      <c r="N62" s="10"/>
      <c r="O62" s="7"/>
      <c r="P62" s="7"/>
      <c r="Q62" s="7"/>
      <c r="R62" s="7"/>
      <c r="S62" s="7"/>
      <c r="T62" s="7"/>
      <c r="U62" s="7"/>
    </row>
    <row r="63" ht="22.5" customHeight="1">
      <c r="A63" s="6"/>
      <c r="B63" s="7"/>
      <c r="C63" s="7"/>
      <c r="D63" s="7"/>
      <c r="E63" s="7"/>
      <c r="F63" s="7"/>
      <c r="G63" s="7"/>
      <c r="H63" s="7"/>
      <c r="I63" s="7"/>
      <c r="J63" s="7"/>
      <c r="K63" s="7"/>
      <c r="L63" s="7"/>
      <c r="M63" s="7"/>
      <c r="N63" s="10"/>
      <c r="O63" s="7"/>
      <c r="P63" s="7"/>
      <c r="Q63" s="7"/>
      <c r="R63" s="7"/>
      <c r="S63" s="7"/>
      <c r="T63" s="7"/>
      <c r="U63" s="7"/>
    </row>
    <row r="64" ht="22.5" customHeight="1">
      <c r="A64" s="6"/>
      <c r="B64" s="7"/>
      <c r="C64" s="7"/>
      <c r="D64" s="7"/>
      <c r="E64" s="7"/>
      <c r="F64" s="7"/>
      <c r="G64" s="7"/>
      <c r="H64" s="7"/>
      <c r="I64" s="7"/>
      <c r="J64" s="7"/>
      <c r="K64" s="7"/>
      <c r="L64" s="7"/>
      <c r="M64" s="7"/>
      <c r="N64" s="10"/>
      <c r="O64" s="7"/>
      <c r="P64" s="7"/>
      <c r="Q64" s="7"/>
      <c r="R64" s="7"/>
      <c r="S64" s="7"/>
      <c r="T64" s="7"/>
      <c r="U64" s="7"/>
    </row>
    <row r="65" ht="22.5" customHeight="1">
      <c r="A65" s="6"/>
      <c r="B65" s="7"/>
      <c r="C65" s="7"/>
      <c r="D65" s="7"/>
      <c r="E65" s="7"/>
      <c r="F65" s="7"/>
      <c r="G65" s="7"/>
      <c r="H65" s="7"/>
      <c r="I65" s="7"/>
      <c r="J65" s="7"/>
      <c r="K65" s="7"/>
      <c r="L65" s="7"/>
      <c r="M65" s="7"/>
      <c r="N65" s="10"/>
      <c r="O65" s="7"/>
      <c r="P65" s="7"/>
      <c r="Q65" s="7"/>
      <c r="R65" s="7"/>
      <c r="S65" s="7"/>
      <c r="T65" s="7"/>
      <c r="U65" s="7"/>
    </row>
    <row r="66" ht="22.5" customHeight="1">
      <c r="A66" s="6"/>
      <c r="B66" s="7"/>
      <c r="C66" s="7"/>
      <c r="D66" s="7"/>
      <c r="E66" s="7"/>
      <c r="F66" s="7"/>
      <c r="G66" s="7"/>
      <c r="H66" s="7"/>
      <c r="I66" s="7"/>
      <c r="J66" s="7"/>
      <c r="K66" s="7"/>
      <c r="L66" s="7"/>
      <c r="M66" s="7"/>
      <c r="N66" s="10"/>
      <c r="O66" s="7"/>
      <c r="P66" s="7"/>
      <c r="Q66" s="7"/>
      <c r="R66" s="7"/>
      <c r="S66" s="7"/>
      <c r="T66" s="7"/>
      <c r="U66" s="7"/>
    </row>
    <row r="67" ht="22.5" customHeight="1">
      <c r="A67" s="6"/>
      <c r="B67" s="7"/>
      <c r="C67" s="7"/>
      <c r="D67" s="7"/>
      <c r="E67" s="7"/>
      <c r="F67" s="7"/>
      <c r="G67" s="7"/>
      <c r="H67" s="7"/>
      <c r="I67" s="7"/>
      <c r="J67" s="7"/>
      <c r="K67" s="7"/>
      <c r="L67" s="7"/>
      <c r="M67" s="7"/>
      <c r="N67" s="10"/>
      <c r="O67" s="7"/>
      <c r="P67" s="7"/>
      <c r="Q67" s="7"/>
      <c r="R67" s="7"/>
      <c r="S67" s="7"/>
      <c r="T67" s="7"/>
      <c r="U67" s="7"/>
    </row>
    <row r="68" ht="22.5" customHeight="1">
      <c r="A68" s="6"/>
      <c r="B68" s="7"/>
      <c r="C68" s="7"/>
      <c r="D68" s="7"/>
      <c r="E68" s="7"/>
      <c r="F68" s="7"/>
      <c r="G68" s="7"/>
      <c r="H68" s="7"/>
      <c r="I68" s="7"/>
      <c r="J68" s="7"/>
      <c r="K68" s="7"/>
      <c r="L68" s="7"/>
      <c r="M68" s="7"/>
      <c r="N68" s="10"/>
      <c r="O68" s="7"/>
      <c r="P68" s="7"/>
      <c r="Q68" s="7"/>
      <c r="R68" s="7"/>
      <c r="S68" s="7"/>
      <c r="T68" s="7"/>
      <c r="U68" s="7"/>
    </row>
    <row r="69" ht="22.5" customHeight="1">
      <c r="A69" s="6"/>
      <c r="B69" s="7"/>
      <c r="C69" s="7"/>
      <c r="D69" s="7"/>
      <c r="E69" s="7"/>
      <c r="F69" s="7"/>
      <c r="G69" s="7"/>
      <c r="H69" s="7"/>
      <c r="I69" s="7"/>
      <c r="J69" s="7"/>
      <c r="K69" s="7"/>
      <c r="L69" s="7"/>
      <c r="M69" s="7"/>
      <c r="N69" s="10"/>
      <c r="O69" s="7"/>
      <c r="P69" s="7"/>
      <c r="Q69" s="7"/>
      <c r="R69" s="7"/>
      <c r="S69" s="7"/>
      <c r="T69" s="7"/>
      <c r="U69" s="7"/>
    </row>
    <row r="70" ht="22.5" customHeight="1">
      <c r="A70" s="6"/>
      <c r="B70" s="7"/>
      <c r="C70" s="7"/>
      <c r="D70" s="7"/>
      <c r="E70" s="7"/>
      <c r="F70" s="7"/>
      <c r="G70" s="7"/>
      <c r="H70" s="7"/>
      <c r="I70" s="7"/>
      <c r="J70" s="7"/>
      <c r="K70" s="7"/>
      <c r="L70" s="7"/>
      <c r="M70" s="7"/>
      <c r="N70" s="10"/>
      <c r="O70" s="7"/>
      <c r="P70" s="7"/>
      <c r="Q70" s="7"/>
      <c r="R70" s="7"/>
      <c r="S70" s="7"/>
      <c r="T70" s="7"/>
      <c r="U70" s="7"/>
    </row>
    <row r="71" ht="22.5" customHeight="1">
      <c r="A71" s="6"/>
      <c r="B71" s="7"/>
      <c r="C71" s="7"/>
      <c r="D71" s="7"/>
      <c r="E71" s="7"/>
      <c r="F71" s="7"/>
      <c r="G71" s="7"/>
      <c r="H71" s="7"/>
      <c r="I71" s="7"/>
      <c r="J71" s="7"/>
      <c r="K71" s="7"/>
      <c r="L71" s="7"/>
      <c r="M71" s="7"/>
      <c r="N71" s="10"/>
      <c r="O71" s="7"/>
      <c r="P71" s="7"/>
      <c r="Q71" s="7"/>
      <c r="R71" s="7"/>
      <c r="S71" s="7"/>
      <c r="T71" s="7"/>
      <c r="U71" s="7"/>
    </row>
  </sheetData>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s>
  <drawing r:id="rId50"/>
  <tableParts count="1">
    <tablePart r:id="rId52"/>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576</v>
      </c>
      <c r="G1" s="5"/>
      <c r="H1" s="5"/>
      <c r="I1" s="5"/>
    </row>
    <row r="2" ht="32.25" customHeight="1">
      <c r="A2" s="156" t="s">
        <v>803</v>
      </c>
      <c r="B2" s="157" t="s">
        <v>546</v>
      </c>
      <c r="C2" s="158" t="s">
        <v>804</v>
      </c>
      <c r="D2" s="158" t="s">
        <v>805</v>
      </c>
      <c r="E2" s="158" t="s">
        <v>806</v>
      </c>
      <c r="F2" s="158" t="s">
        <v>807</v>
      </c>
      <c r="G2" s="159"/>
      <c r="H2" s="160"/>
      <c r="I2" s="160"/>
    </row>
    <row r="3" ht="150.0" customHeight="1">
      <c r="A3" s="161"/>
      <c r="B3" s="37"/>
      <c r="C3" s="162" t="s">
        <v>927</v>
      </c>
      <c r="D3" s="162" t="s">
        <v>928</v>
      </c>
      <c r="E3" s="162" t="s">
        <v>929</v>
      </c>
      <c r="F3" s="162" t="s">
        <v>930</v>
      </c>
      <c r="G3" s="159"/>
      <c r="H3" s="160"/>
      <c r="I3" s="160"/>
    </row>
    <row r="4" ht="30.0" customHeight="1">
      <c r="A4" s="156" t="s">
        <v>812</v>
      </c>
      <c r="B4" s="157" t="s">
        <v>833</v>
      </c>
      <c r="C4" s="158" t="s">
        <v>804</v>
      </c>
      <c r="D4" s="158" t="s">
        <v>805</v>
      </c>
      <c r="E4" s="158" t="s">
        <v>806</v>
      </c>
      <c r="F4" s="158" t="s">
        <v>807</v>
      </c>
      <c r="G4" s="159"/>
      <c r="H4" s="160"/>
      <c r="I4" s="160"/>
    </row>
    <row r="5" ht="150.0" customHeight="1">
      <c r="A5" s="163"/>
      <c r="C5" s="164" t="s">
        <v>931</v>
      </c>
      <c r="D5" s="164" t="s">
        <v>932</v>
      </c>
      <c r="E5" s="164" t="s">
        <v>933</v>
      </c>
      <c r="F5" s="164" t="s">
        <v>934</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577</v>
      </c>
      <c r="G1" s="5"/>
      <c r="H1" s="5"/>
      <c r="I1" s="5"/>
    </row>
    <row r="2" ht="32.25" customHeight="1">
      <c r="A2" s="156" t="s">
        <v>803</v>
      </c>
      <c r="B2" s="157" t="s">
        <v>544</v>
      </c>
      <c r="C2" s="158" t="s">
        <v>804</v>
      </c>
      <c r="D2" s="158" t="s">
        <v>805</v>
      </c>
      <c r="E2" s="158" t="s">
        <v>806</v>
      </c>
      <c r="F2" s="158" t="s">
        <v>807</v>
      </c>
      <c r="G2" s="159"/>
      <c r="H2" s="160"/>
      <c r="I2" s="160"/>
    </row>
    <row r="3" ht="150.0" customHeight="1">
      <c r="A3" s="161"/>
      <c r="B3" s="37"/>
      <c r="C3" s="162" t="s">
        <v>935</v>
      </c>
      <c r="D3" s="162" t="s">
        <v>936</v>
      </c>
      <c r="E3" s="162" t="s">
        <v>937</v>
      </c>
      <c r="F3" s="162"/>
      <c r="G3" s="159"/>
      <c r="H3" s="160"/>
      <c r="I3" s="160"/>
    </row>
    <row r="4" ht="30.0" customHeight="1">
      <c r="A4" s="156" t="s">
        <v>812</v>
      </c>
      <c r="B4" s="157" t="s">
        <v>546</v>
      </c>
      <c r="C4" s="158" t="s">
        <v>804</v>
      </c>
      <c r="D4" s="158" t="s">
        <v>805</v>
      </c>
      <c r="E4" s="158" t="s">
        <v>806</v>
      </c>
      <c r="F4" s="158" t="s">
        <v>807</v>
      </c>
      <c r="G4" s="159"/>
      <c r="H4" s="160"/>
      <c r="I4" s="160"/>
    </row>
    <row r="5" ht="150.0" customHeight="1">
      <c r="A5" s="163"/>
      <c r="C5" s="164" t="s">
        <v>938</v>
      </c>
      <c r="D5" s="164" t="s">
        <v>939</v>
      </c>
      <c r="E5" s="164" t="s">
        <v>940</v>
      </c>
      <c r="F5" s="164" t="s">
        <v>941</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578</v>
      </c>
      <c r="G1" s="5"/>
      <c r="H1" s="5"/>
      <c r="I1" s="5"/>
    </row>
    <row r="2" ht="32.25" customHeight="1">
      <c r="A2" s="156" t="s">
        <v>803</v>
      </c>
      <c r="B2" s="157" t="s">
        <v>546</v>
      </c>
      <c r="C2" s="158" t="s">
        <v>804</v>
      </c>
      <c r="D2" s="158" t="s">
        <v>805</v>
      </c>
      <c r="E2" s="158" t="s">
        <v>806</v>
      </c>
      <c r="F2" s="158" t="s">
        <v>807</v>
      </c>
      <c r="G2" s="159"/>
      <c r="H2" s="160"/>
      <c r="I2" s="160"/>
    </row>
    <row r="3" ht="150.0" customHeight="1">
      <c r="A3" s="161"/>
      <c r="B3" s="37"/>
      <c r="C3" s="162" t="s">
        <v>942</v>
      </c>
      <c r="D3" s="162" t="s">
        <v>943</v>
      </c>
      <c r="E3" s="162" t="s">
        <v>944</v>
      </c>
      <c r="F3" s="162" t="s">
        <v>945</v>
      </c>
      <c r="G3" s="159"/>
      <c r="H3" s="160"/>
      <c r="I3" s="160"/>
    </row>
    <row r="4" ht="30.0" customHeight="1">
      <c r="A4" s="156" t="s">
        <v>812</v>
      </c>
      <c r="B4" s="157" t="s">
        <v>550</v>
      </c>
      <c r="C4" s="158" t="s">
        <v>804</v>
      </c>
      <c r="D4" s="158" t="s">
        <v>805</v>
      </c>
      <c r="E4" s="158" t="s">
        <v>806</v>
      </c>
      <c r="F4" s="158" t="s">
        <v>807</v>
      </c>
      <c r="G4" s="159"/>
      <c r="H4" s="160"/>
      <c r="I4" s="160"/>
    </row>
    <row r="5" ht="150.0" customHeight="1">
      <c r="A5" s="163"/>
      <c r="C5" s="164" t="s">
        <v>946</v>
      </c>
      <c r="D5" s="164" t="s">
        <v>947</v>
      </c>
      <c r="E5" s="164" t="s">
        <v>948</v>
      </c>
      <c r="F5" s="164" t="s">
        <v>949</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579</v>
      </c>
      <c r="G1" s="5"/>
      <c r="H1" s="5"/>
      <c r="I1" s="5"/>
    </row>
    <row r="2" ht="32.25" customHeight="1">
      <c r="A2" s="156" t="s">
        <v>803</v>
      </c>
      <c r="B2" s="157" t="s">
        <v>867</v>
      </c>
      <c r="C2" s="158" t="s">
        <v>804</v>
      </c>
      <c r="D2" s="158" t="s">
        <v>805</v>
      </c>
      <c r="E2" s="158" t="s">
        <v>806</v>
      </c>
      <c r="F2" s="158" t="s">
        <v>807</v>
      </c>
      <c r="G2" s="159"/>
      <c r="H2" s="160"/>
      <c r="I2" s="160"/>
    </row>
    <row r="3" ht="150.0" customHeight="1">
      <c r="A3" s="161"/>
      <c r="B3" s="37"/>
      <c r="C3" s="162" t="s">
        <v>950</v>
      </c>
      <c r="D3" s="162" t="s">
        <v>951</v>
      </c>
      <c r="E3" s="162" t="s">
        <v>952</v>
      </c>
      <c r="F3" s="162" t="s">
        <v>953</v>
      </c>
      <c r="G3" s="159"/>
      <c r="H3" s="160"/>
      <c r="I3" s="160"/>
    </row>
    <row r="4" ht="30.0" customHeight="1">
      <c r="A4" s="156" t="s">
        <v>954</v>
      </c>
      <c r="B4" s="157"/>
      <c r="C4" s="158" t="s">
        <v>804</v>
      </c>
      <c r="D4" s="158" t="s">
        <v>805</v>
      </c>
      <c r="E4" s="158" t="s">
        <v>806</v>
      </c>
      <c r="F4" s="158" t="s">
        <v>807</v>
      </c>
      <c r="G4" s="159"/>
      <c r="H4" s="160"/>
      <c r="I4" s="160"/>
    </row>
    <row r="5" ht="150.0" customHeight="1">
      <c r="A5" s="163"/>
      <c r="C5" s="164" t="s">
        <v>955</v>
      </c>
      <c r="D5" s="164" t="s">
        <v>956</v>
      </c>
      <c r="E5" s="164" t="s">
        <v>957</v>
      </c>
      <c r="F5" s="164"/>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580</v>
      </c>
      <c r="G1" s="5"/>
      <c r="H1" s="5"/>
      <c r="I1" s="5"/>
    </row>
    <row r="2" ht="32.25" customHeight="1">
      <c r="A2" s="156" t="s">
        <v>803</v>
      </c>
      <c r="B2" s="157" t="s">
        <v>867</v>
      </c>
      <c r="C2" s="158" t="s">
        <v>804</v>
      </c>
      <c r="D2" s="158" t="s">
        <v>805</v>
      </c>
      <c r="E2" s="158" t="s">
        <v>806</v>
      </c>
      <c r="F2" s="158" t="s">
        <v>807</v>
      </c>
      <c r="G2" s="159"/>
      <c r="H2" s="160"/>
      <c r="I2" s="160"/>
    </row>
    <row r="3" ht="150.0" customHeight="1">
      <c r="A3" s="161"/>
      <c r="B3" s="37"/>
      <c r="C3" s="162" t="s">
        <v>958</v>
      </c>
      <c r="D3" s="162" t="s">
        <v>959</v>
      </c>
      <c r="E3" s="162" t="s">
        <v>960</v>
      </c>
      <c r="F3" s="162" t="s">
        <v>961</v>
      </c>
      <c r="G3" s="159"/>
      <c r="H3" s="160"/>
      <c r="I3" s="160"/>
    </row>
    <row r="4" ht="30.0" customHeight="1">
      <c r="A4" s="156" t="s">
        <v>812</v>
      </c>
      <c r="B4" s="157"/>
      <c r="C4" s="158" t="s">
        <v>804</v>
      </c>
      <c r="D4" s="158" t="s">
        <v>805</v>
      </c>
      <c r="E4" s="158" t="s">
        <v>806</v>
      </c>
      <c r="F4" s="158" t="s">
        <v>807</v>
      </c>
      <c r="G4" s="159"/>
      <c r="H4" s="160"/>
      <c r="I4" s="160"/>
    </row>
    <row r="5" ht="150.0" customHeight="1">
      <c r="A5" s="163"/>
      <c r="C5" s="164"/>
      <c r="D5" s="164"/>
      <c r="E5" s="164"/>
      <c r="F5" s="164"/>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581</v>
      </c>
      <c r="G1" s="5"/>
      <c r="H1" s="5"/>
      <c r="I1" s="5"/>
    </row>
    <row r="2" ht="32.25" customHeight="1">
      <c r="A2" s="156" t="s">
        <v>803</v>
      </c>
      <c r="B2" s="157" t="s">
        <v>962</v>
      </c>
      <c r="C2" s="158" t="s">
        <v>804</v>
      </c>
      <c r="D2" s="158" t="s">
        <v>805</v>
      </c>
      <c r="E2" s="158" t="s">
        <v>806</v>
      </c>
      <c r="F2" s="158" t="s">
        <v>807</v>
      </c>
      <c r="G2" s="159"/>
      <c r="H2" s="160"/>
      <c r="I2" s="160"/>
    </row>
    <row r="3" ht="150.0" customHeight="1">
      <c r="A3" s="161"/>
      <c r="B3" s="37"/>
      <c r="C3" s="162" t="s">
        <v>963</v>
      </c>
      <c r="D3" s="169" t="s">
        <v>963</v>
      </c>
      <c r="E3" s="169" t="s">
        <v>963</v>
      </c>
      <c r="F3" s="162" t="s">
        <v>963</v>
      </c>
      <c r="G3" s="159"/>
      <c r="H3" s="160"/>
      <c r="I3" s="160"/>
    </row>
    <row r="4" ht="30.0" customHeight="1">
      <c r="A4" s="156" t="s">
        <v>812</v>
      </c>
      <c r="B4" s="157" t="s">
        <v>964</v>
      </c>
      <c r="C4" s="158" t="s">
        <v>804</v>
      </c>
      <c r="D4" s="158" t="s">
        <v>805</v>
      </c>
      <c r="E4" s="158" t="s">
        <v>806</v>
      </c>
      <c r="F4" s="158" t="s">
        <v>807</v>
      </c>
      <c r="G4" s="159"/>
      <c r="H4" s="160"/>
      <c r="I4" s="160"/>
    </row>
    <row r="5" ht="150.0" customHeight="1">
      <c r="A5" s="163"/>
      <c r="C5" s="164" t="s">
        <v>661</v>
      </c>
      <c r="D5" s="164" t="s">
        <v>661</v>
      </c>
      <c r="E5" s="164" t="s">
        <v>661</v>
      </c>
      <c r="F5" s="164" t="s">
        <v>661</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582</v>
      </c>
      <c r="G1" s="5"/>
      <c r="H1" s="5"/>
      <c r="I1" s="5"/>
    </row>
    <row r="2" ht="32.25" customHeight="1">
      <c r="A2" s="156" t="s">
        <v>803</v>
      </c>
      <c r="B2" s="157" t="s">
        <v>535</v>
      </c>
      <c r="C2" s="158" t="s">
        <v>804</v>
      </c>
      <c r="D2" s="158" t="s">
        <v>805</v>
      </c>
      <c r="E2" s="158" t="s">
        <v>806</v>
      </c>
      <c r="F2" s="158" t="s">
        <v>807</v>
      </c>
      <c r="G2" s="159"/>
      <c r="H2" s="160"/>
      <c r="I2" s="160"/>
    </row>
    <row r="3" ht="150.0" customHeight="1">
      <c r="A3" s="161"/>
      <c r="B3" s="37"/>
      <c r="C3" s="162" t="s">
        <v>965</v>
      </c>
      <c r="D3" s="162" t="s">
        <v>966</v>
      </c>
      <c r="E3" s="162" t="s">
        <v>967</v>
      </c>
      <c r="F3" s="162" t="s">
        <v>968</v>
      </c>
      <c r="G3" s="159"/>
      <c r="H3" s="160"/>
      <c r="I3" s="160"/>
    </row>
    <row r="4" ht="30.0" customHeight="1">
      <c r="A4" s="156" t="s">
        <v>812</v>
      </c>
      <c r="B4" s="157" t="s">
        <v>552</v>
      </c>
      <c r="C4" s="158" t="s">
        <v>804</v>
      </c>
      <c r="D4" s="158" t="s">
        <v>805</v>
      </c>
      <c r="E4" s="158" t="s">
        <v>806</v>
      </c>
      <c r="F4" s="158" t="s">
        <v>807</v>
      </c>
      <c r="G4" s="159"/>
      <c r="H4" s="160"/>
      <c r="I4" s="160"/>
    </row>
    <row r="5" ht="150.0" customHeight="1">
      <c r="A5" s="163"/>
      <c r="C5" s="164" t="s">
        <v>969</v>
      </c>
      <c r="D5" s="164"/>
      <c r="E5" s="164" t="s">
        <v>970</v>
      </c>
      <c r="F5" s="164" t="s">
        <v>971</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583</v>
      </c>
      <c r="G1" s="5"/>
      <c r="H1" s="5"/>
      <c r="I1" s="5"/>
    </row>
    <row r="2" ht="32.25" customHeight="1">
      <c r="A2" s="156" t="s">
        <v>803</v>
      </c>
      <c r="B2" s="157" t="s">
        <v>972</v>
      </c>
      <c r="C2" s="158" t="s">
        <v>804</v>
      </c>
      <c r="D2" s="158" t="s">
        <v>805</v>
      </c>
      <c r="E2" s="158" t="s">
        <v>806</v>
      </c>
      <c r="F2" s="158" t="s">
        <v>807</v>
      </c>
      <c r="G2" s="159"/>
      <c r="H2" s="160"/>
      <c r="I2" s="160"/>
    </row>
    <row r="3" ht="150.0" customHeight="1">
      <c r="A3" s="161"/>
      <c r="B3" s="37"/>
      <c r="C3" s="162" t="s">
        <v>973</v>
      </c>
      <c r="D3" s="162" t="s">
        <v>974</v>
      </c>
      <c r="E3" s="162" t="s">
        <v>975</v>
      </c>
      <c r="F3" s="162" t="s">
        <v>976</v>
      </c>
      <c r="G3" s="159"/>
      <c r="H3" s="160"/>
      <c r="I3" s="160"/>
    </row>
    <row r="4" ht="30.0" customHeight="1">
      <c r="A4" s="156" t="s">
        <v>812</v>
      </c>
      <c r="B4" s="157" t="s">
        <v>977</v>
      </c>
      <c r="C4" s="158" t="s">
        <v>804</v>
      </c>
      <c r="D4" s="158" t="s">
        <v>805</v>
      </c>
      <c r="E4" s="158" t="s">
        <v>806</v>
      </c>
      <c r="F4" s="158" t="s">
        <v>807</v>
      </c>
      <c r="G4" s="159"/>
      <c r="H4" s="160"/>
      <c r="I4" s="160"/>
    </row>
    <row r="5" ht="150.0" customHeight="1">
      <c r="A5" s="163"/>
      <c r="C5" s="164" t="s">
        <v>978</v>
      </c>
      <c r="D5" s="164" t="s">
        <v>979</v>
      </c>
      <c r="E5" s="164" t="s">
        <v>980</v>
      </c>
      <c r="F5" s="164" t="s">
        <v>981</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584</v>
      </c>
      <c r="G1" s="5"/>
      <c r="H1" s="5"/>
      <c r="I1" s="5"/>
    </row>
    <row r="2" ht="32.25" customHeight="1">
      <c r="A2" s="156" t="s">
        <v>803</v>
      </c>
      <c r="B2" s="157" t="s">
        <v>537</v>
      </c>
      <c r="C2" s="158" t="s">
        <v>804</v>
      </c>
      <c r="D2" s="158" t="s">
        <v>805</v>
      </c>
      <c r="E2" s="158" t="s">
        <v>806</v>
      </c>
      <c r="F2" s="158" t="s">
        <v>807</v>
      </c>
      <c r="G2" s="159"/>
      <c r="H2" s="160"/>
      <c r="I2" s="160"/>
    </row>
    <row r="3" ht="150.0" customHeight="1">
      <c r="A3" s="161"/>
      <c r="B3" s="37"/>
      <c r="C3" s="162" t="s">
        <v>982</v>
      </c>
      <c r="D3" s="162" t="s">
        <v>983</v>
      </c>
      <c r="E3" s="162" t="s">
        <v>984</v>
      </c>
      <c r="F3" s="162" t="s">
        <v>985</v>
      </c>
      <c r="G3" s="159"/>
      <c r="H3" s="160"/>
      <c r="I3" s="160"/>
    </row>
    <row r="4" ht="30.0" customHeight="1">
      <c r="A4" s="156" t="s">
        <v>812</v>
      </c>
      <c r="B4" s="157" t="s">
        <v>833</v>
      </c>
      <c r="C4" s="158" t="s">
        <v>804</v>
      </c>
      <c r="D4" s="158" t="s">
        <v>805</v>
      </c>
      <c r="E4" s="158" t="s">
        <v>806</v>
      </c>
      <c r="F4" s="158" t="s">
        <v>807</v>
      </c>
      <c r="G4" s="159"/>
      <c r="H4" s="160"/>
      <c r="I4" s="160"/>
    </row>
    <row r="5" ht="150.0" customHeight="1">
      <c r="A5" s="163"/>
      <c r="C5" s="164" t="s">
        <v>986</v>
      </c>
      <c r="D5" s="164" t="s">
        <v>987</v>
      </c>
      <c r="E5" s="164" t="s">
        <v>988</v>
      </c>
      <c r="F5" s="164" t="s">
        <v>989</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585</v>
      </c>
      <c r="G1" s="5"/>
      <c r="H1" s="5"/>
      <c r="I1" s="5"/>
    </row>
    <row r="2" ht="32.25" customHeight="1">
      <c r="A2" s="156" t="s">
        <v>803</v>
      </c>
      <c r="B2" s="157" t="s">
        <v>539</v>
      </c>
      <c r="C2" s="158" t="s">
        <v>804</v>
      </c>
      <c r="D2" s="158" t="s">
        <v>805</v>
      </c>
      <c r="E2" s="158" t="s">
        <v>806</v>
      </c>
      <c r="F2" s="158" t="s">
        <v>807</v>
      </c>
      <c r="G2" s="159"/>
      <c r="H2" s="160"/>
      <c r="I2" s="160"/>
    </row>
    <row r="3" ht="150.0" customHeight="1">
      <c r="A3" s="161"/>
      <c r="B3" s="37"/>
      <c r="C3" s="162" t="s">
        <v>990</v>
      </c>
      <c r="D3" s="162" t="s">
        <v>991</v>
      </c>
      <c r="E3" s="162" t="s">
        <v>992</v>
      </c>
      <c r="F3" s="162" t="s">
        <v>993</v>
      </c>
      <c r="G3" s="159"/>
      <c r="H3" s="160"/>
      <c r="I3" s="160"/>
    </row>
    <row r="4" ht="30.0" customHeight="1">
      <c r="A4" s="156" t="s">
        <v>812</v>
      </c>
      <c r="B4" s="157" t="s">
        <v>994</v>
      </c>
      <c r="C4" s="158" t="s">
        <v>804</v>
      </c>
      <c r="D4" s="158" t="s">
        <v>805</v>
      </c>
      <c r="E4" s="158" t="s">
        <v>806</v>
      </c>
      <c r="F4" s="158" t="s">
        <v>807</v>
      </c>
      <c r="G4" s="159"/>
      <c r="H4" s="160"/>
      <c r="I4" s="160"/>
    </row>
    <row r="5" ht="150.0" customHeight="1">
      <c r="A5" s="163"/>
      <c r="C5" s="164" t="s">
        <v>995</v>
      </c>
      <c r="D5" s="164" t="s">
        <v>996</v>
      </c>
      <c r="E5" s="164" t="s">
        <v>997</v>
      </c>
      <c r="F5" s="164" t="s">
        <v>998</v>
      </c>
      <c r="G5" s="167" t="s">
        <v>999</v>
      </c>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0"/>
  <cols>
    <col customWidth="1" min="1" max="1" width="35.63"/>
    <col customWidth="1" min="2" max="2" width="6.88"/>
    <col customWidth="1" min="3" max="3" width="3.88"/>
    <col customWidth="1" min="4" max="115" width="15.75"/>
  </cols>
  <sheetData>
    <row r="1">
      <c r="A1" s="27" t="s">
        <v>533</v>
      </c>
      <c r="B1" s="28" t="s">
        <v>534</v>
      </c>
      <c r="D1" s="29" t="s">
        <v>535</v>
      </c>
      <c r="E1" s="30" t="s">
        <v>536</v>
      </c>
      <c r="F1" s="29" t="s">
        <v>535</v>
      </c>
      <c r="G1" s="30" t="s">
        <v>536</v>
      </c>
      <c r="H1" s="29" t="s">
        <v>537</v>
      </c>
      <c r="I1" s="30" t="s">
        <v>538</v>
      </c>
      <c r="J1" s="29" t="s">
        <v>539</v>
      </c>
      <c r="K1" s="30" t="s">
        <v>538</v>
      </c>
      <c r="L1" s="29" t="s">
        <v>540</v>
      </c>
      <c r="M1" s="30" t="s">
        <v>539</v>
      </c>
      <c r="N1" s="29" t="s">
        <v>535</v>
      </c>
      <c r="O1" s="30" t="s">
        <v>541</v>
      </c>
      <c r="P1" s="29" t="s">
        <v>540</v>
      </c>
      <c r="Q1" s="30" t="s">
        <v>541</v>
      </c>
      <c r="R1" s="29" t="s">
        <v>542</v>
      </c>
      <c r="S1" s="30" t="s">
        <v>541</v>
      </c>
      <c r="T1" s="29" t="s">
        <v>543</v>
      </c>
      <c r="U1" s="30" t="s">
        <v>544</v>
      </c>
      <c r="V1" s="29" t="s">
        <v>543</v>
      </c>
      <c r="W1" s="31" t="s">
        <v>542</v>
      </c>
      <c r="X1" s="29" t="s">
        <v>545</v>
      </c>
      <c r="Y1" s="30" t="s">
        <v>541</v>
      </c>
      <c r="Z1" s="29" t="s">
        <v>546</v>
      </c>
      <c r="AA1" s="30" t="s">
        <v>547</v>
      </c>
      <c r="AB1" s="29" t="s">
        <v>546</v>
      </c>
      <c r="AC1" s="30" t="s">
        <v>548</v>
      </c>
      <c r="AD1" s="29" t="s">
        <v>546</v>
      </c>
      <c r="AE1" s="30" t="s">
        <v>549</v>
      </c>
      <c r="AF1" s="29" t="s">
        <v>546</v>
      </c>
      <c r="AG1" s="30" t="s">
        <v>539</v>
      </c>
      <c r="AH1" s="29" t="s">
        <v>546</v>
      </c>
      <c r="AI1" s="30" t="s">
        <v>544</v>
      </c>
      <c r="AJ1" s="29" t="s">
        <v>546</v>
      </c>
      <c r="AK1" s="30" t="s">
        <v>550</v>
      </c>
      <c r="AL1" s="29" t="s">
        <v>542</v>
      </c>
      <c r="AM1" s="30" t="s">
        <v>548</v>
      </c>
      <c r="AN1" s="29" t="s">
        <v>542</v>
      </c>
      <c r="AO1" s="30" t="s">
        <v>548</v>
      </c>
      <c r="AP1" s="29" t="s">
        <v>535</v>
      </c>
      <c r="AQ1" s="30" t="s">
        <v>551</v>
      </c>
      <c r="AR1" s="29" t="s">
        <v>535</v>
      </c>
      <c r="AS1" s="30" t="s">
        <v>552</v>
      </c>
      <c r="AT1" s="29" t="s">
        <v>553</v>
      </c>
      <c r="AU1" s="30" t="s">
        <v>539</v>
      </c>
      <c r="AV1" s="29" t="s">
        <v>537</v>
      </c>
      <c r="AW1" s="30" t="s">
        <v>539</v>
      </c>
      <c r="AX1" s="29" t="s">
        <v>539</v>
      </c>
      <c r="AY1" s="30" t="s">
        <v>466</v>
      </c>
      <c r="AZ1" s="29" t="s">
        <v>554</v>
      </c>
      <c r="BA1" s="30" t="s">
        <v>466</v>
      </c>
      <c r="BB1" s="29" t="s">
        <v>537</v>
      </c>
      <c r="BC1" s="30" t="s">
        <v>466</v>
      </c>
      <c r="BD1" s="29" t="s">
        <v>537</v>
      </c>
      <c r="BE1" s="30" t="s">
        <v>541</v>
      </c>
      <c r="BF1" s="29" t="s">
        <v>537</v>
      </c>
      <c r="BG1" s="31" t="s">
        <v>541</v>
      </c>
      <c r="BH1" s="29" t="s">
        <v>554</v>
      </c>
      <c r="BI1" s="30" t="s">
        <v>466</v>
      </c>
      <c r="BJ1" s="29" t="s">
        <v>554</v>
      </c>
      <c r="BK1" s="30" t="s">
        <v>538</v>
      </c>
      <c r="BL1" s="29" t="s">
        <v>543</v>
      </c>
      <c r="BM1" s="30" t="s">
        <v>538</v>
      </c>
      <c r="BN1" s="32" t="s">
        <v>543</v>
      </c>
      <c r="BO1" s="30" t="s">
        <v>547</v>
      </c>
      <c r="BP1" s="33" t="s">
        <v>537</v>
      </c>
      <c r="BQ1" s="33" t="s">
        <v>546</v>
      </c>
      <c r="BR1" s="32" t="s">
        <v>555</v>
      </c>
      <c r="BS1" s="30" t="s">
        <v>556</v>
      </c>
      <c r="BT1" s="29" t="s">
        <v>535</v>
      </c>
      <c r="BU1" s="30" t="s">
        <v>556</v>
      </c>
      <c r="BV1" s="29" t="s">
        <v>545</v>
      </c>
      <c r="BW1" s="31" t="s">
        <v>556</v>
      </c>
      <c r="BX1" s="29" t="s">
        <v>545</v>
      </c>
      <c r="BY1" s="30" t="s">
        <v>551</v>
      </c>
      <c r="BZ1" s="29" t="s">
        <v>545</v>
      </c>
      <c r="CA1" s="30" t="s">
        <v>555</v>
      </c>
      <c r="CB1" s="29" t="s">
        <v>545</v>
      </c>
      <c r="CC1" s="30" t="s">
        <v>555</v>
      </c>
      <c r="CD1" s="29" t="s">
        <v>545</v>
      </c>
      <c r="CE1" s="30" t="s">
        <v>555</v>
      </c>
      <c r="CF1" s="29" t="s">
        <v>537</v>
      </c>
      <c r="CG1" s="30" t="s">
        <v>555</v>
      </c>
      <c r="CH1" s="29" t="s">
        <v>537</v>
      </c>
      <c r="CI1" s="30" t="s">
        <v>555</v>
      </c>
      <c r="CJ1" s="29" t="s">
        <v>537</v>
      </c>
      <c r="CK1" s="30" t="s">
        <v>557</v>
      </c>
      <c r="CL1" s="29" t="s">
        <v>553</v>
      </c>
      <c r="CM1" s="30" t="s">
        <v>558</v>
      </c>
      <c r="CN1" s="29" t="s">
        <v>559</v>
      </c>
      <c r="CO1" s="30" t="s">
        <v>558</v>
      </c>
      <c r="CP1" s="29" t="s">
        <v>559</v>
      </c>
      <c r="CQ1" s="30" t="s">
        <v>558</v>
      </c>
      <c r="CR1" s="29" t="s">
        <v>559</v>
      </c>
      <c r="CS1" s="30" t="s">
        <v>558</v>
      </c>
      <c r="CT1" s="29" t="s">
        <v>560</v>
      </c>
      <c r="CU1" s="30" t="s">
        <v>558</v>
      </c>
      <c r="CV1" s="29"/>
      <c r="CW1" s="30"/>
      <c r="CX1" s="29"/>
      <c r="CY1" s="30"/>
      <c r="CZ1" s="29"/>
      <c r="DA1" s="30"/>
      <c r="DB1" s="29"/>
      <c r="DC1" s="30"/>
      <c r="DD1" s="29"/>
      <c r="DE1" s="30"/>
      <c r="DF1" s="29"/>
      <c r="DG1" s="30"/>
      <c r="DH1" s="29"/>
      <c r="DI1" s="30"/>
      <c r="DJ1" s="29"/>
      <c r="DK1" s="30"/>
    </row>
    <row r="2">
      <c r="B2" s="34" t="s">
        <v>561</v>
      </c>
      <c r="D2" s="35" t="s">
        <v>562</v>
      </c>
      <c r="E2" s="36"/>
      <c r="F2" s="35" t="s">
        <v>563</v>
      </c>
      <c r="G2" s="37"/>
      <c r="H2" s="38" t="s">
        <v>564</v>
      </c>
      <c r="I2" s="37"/>
      <c r="J2" s="38" t="s">
        <v>565</v>
      </c>
      <c r="K2" s="37"/>
      <c r="L2" s="38" t="s">
        <v>566</v>
      </c>
      <c r="M2" s="37"/>
      <c r="N2" s="35" t="s">
        <v>567</v>
      </c>
      <c r="O2" s="37"/>
      <c r="P2" s="35" t="s">
        <v>568</v>
      </c>
      <c r="Q2" s="37"/>
      <c r="R2" s="38" t="s">
        <v>569</v>
      </c>
      <c r="S2" s="37"/>
      <c r="T2" s="38" t="s">
        <v>570</v>
      </c>
      <c r="U2" s="37"/>
      <c r="V2" s="38" t="s">
        <v>571</v>
      </c>
      <c r="W2" s="39"/>
      <c r="X2" s="38" t="s">
        <v>572</v>
      </c>
      <c r="Y2" s="37"/>
      <c r="Z2" s="35" t="s">
        <v>573</v>
      </c>
      <c r="AA2" s="37"/>
      <c r="AB2" s="38" t="s">
        <v>574</v>
      </c>
      <c r="AC2" s="37"/>
      <c r="AD2" s="35" t="s">
        <v>575</v>
      </c>
      <c r="AE2" s="37"/>
      <c r="AF2" s="38" t="s">
        <v>576</v>
      </c>
      <c r="AG2" s="37"/>
      <c r="AH2" s="35" t="s">
        <v>577</v>
      </c>
      <c r="AI2" s="37"/>
      <c r="AJ2" s="38" t="s">
        <v>578</v>
      </c>
      <c r="AK2" s="37"/>
      <c r="AL2" s="35" t="s">
        <v>579</v>
      </c>
      <c r="AM2" s="37"/>
      <c r="AN2" s="38" t="s">
        <v>580</v>
      </c>
      <c r="AO2" s="37"/>
      <c r="AP2" s="35" t="s">
        <v>581</v>
      </c>
      <c r="AQ2" s="37"/>
      <c r="AR2" s="38" t="s">
        <v>582</v>
      </c>
      <c r="AS2" s="37"/>
      <c r="AT2" s="38" t="s">
        <v>583</v>
      </c>
      <c r="AU2" s="37"/>
      <c r="AV2" s="38" t="s">
        <v>584</v>
      </c>
      <c r="AW2" s="37"/>
      <c r="AX2" s="35" t="s">
        <v>585</v>
      </c>
      <c r="AY2" s="37"/>
      <c r="AZ2" s="35" t="s">
        <v>586</v>
      </c>
      <c r="BA2" s="37"/>
      <c r="BB2" s="38" t="s">
        <v>587</v>
      </c>
      <c r="BC2" s="37"/>
      <c r="BD2" s="38" t="s">
        <v>588</v>
      </c>
      <c r="BE2" s="37"/>
      <c r="BF2" s="38" t="s">
        <v>589</v>
      </c>
      <c r="BG2" s="39"/>
      <c r="BH2" s="35" t="s">
        <v>590</v>
      </c>
      <c r="BI2" s="37"/>
      <c r="BJ2" s="35" t="s">
        <v>591</v>
      </c>
      <c r="BK2" s="37"/>
      <c r="BL2" s="38" t="s">
        <v>592</v>
      </c>
      <c r="BM2" s="37"/>
      <c r="BN2" s="38" t="s">
        <v>593</v>
      </c>
      <c r="BO2" s="37"/>
      <c r="BP2" s="38" t="s">
        <v>594</v>
      </c>
      <c r="BQ2" s="37"/>
      <c r="BR2" s="40" t="s">
        <v>595</v>
      </c>
      <c r="BS2" s="37"/>
      <c r="BT2" s="38" t="s">
        <v>596</v>
      </c>
      <c r="BU2" s="37"/>
      <c r="BV2" s="38" t="s">
        <v>597</v>
      </c>
      <c r="BW2" s="39"/>
      <c r="BX2" s="38" t="s">
        <v>598</v>
      </c>
      <c r="BY2" s="37"/>
      <c r="BZ2" s="38" t="s">
        <v>599</v>
      </c>
      <c r="CA2" s="37"/>
      <c r="CB2" s="38" t="s">
        <v>600</v>
      </c>
      <c r="CC2" s="37"/>
      <c r="CD2" s="38" t="s">
        <v>601</v>
      </c>
      <c r="CE2" s="37"/>
      <c r="CF2" s="38" t="s">
        <v>602</v>
      </c>
      <c r="CG2" s="37"/>
      <c r="CH2" s="38" t="s">
        <v>603</v>
      </c>
      <c r="CI2" s="37"/>
      <c r="CJ2" s="38" t="s">
        <v>604</v>
      </c>
      <c r="CK2" s="37"/>
      <c r="CL2" s="38" t="s">
        <v>605</v>
      </c>
      <c r="CM2" s="37"/>
      <c r="CN2" s="38" t="s">
        <v>606</v>
      </c>
      <c r="CO2" s="37"/>
      <c r="CP2" s="38" t="s">
        <v>607</v>
      </c>
      <c r="CQ2" s="37"/>
      <c r="CR2" s="38" t="s">
        <v>608</v>
      </c>
      <c r="CS2" s="37"/>
      <c r="CT2" s="38" t="s">
        <v>609</v>
      </c>
      <c r="CU2" s="37"/>
      <c r="CV2" s="38"/>
      <c r="CW2" s="37"/>
      <c r="CX2" s="38"/>
      <c r="CY2" s="37"/>
      <c r="CZ2" s="38"/>
      <c r="DA2" s="37"/>
      <c r="DB2" s="38"/>
      <c r="DC2" s="37"/>
      <c r="DD2" s="38"/>
      <c r="DE2" s="36"/>
      <c r="DF2" s="35"/>
      <c r="DG2" s="37"/>
      <c r="DH2" s="38"/>
      <c r="DI2" s="37"/>
      <c r="DJ2" s="35"/>
      <c r="DK2" s="37"/>
    </row>
    <row r="3" ht="17.25" customHeight="1">
      <c r="A3" s="41" t="s">
        <v>610</v>
      </c>
      <c r="B3" s="42" t="s">
        <v>611</v>
      </c>
      <c r="D3" s="43" t="s">
        <v>612</v>
      </c>
      <c r="E3" s="36"/>
      <c r="F3" s="43" t="s">
        <v>613</v>
      </c>
      <c r="G3" s="37"/>
      <c r="H3" s="43" t="s">
        <v>614</v>
      </c>
      <c r="I3" s="37"/>
      <c r="J3" s="43" t="s">
        <v>615</v>
      </c>
      <c r="K3" s="37"/>
      <c r="L3" s="44" t="s">
        <v>616</v>
      </c>
      <c r="M3" s="37"/>
      <c r="N3" s="43" t="s">
        <v>617</v>
      </c>
      <c r="O3" s="37"/>
      <c r="P3" s="43" t="s">
        <v>618</v>
      </c>
      <c r="Q3" s="37"/>
      <c r="R3" s="43" t="s">
        <v>619</v>
      </c>
      <c r="S3" s="37"/>
      <c r="T3" s="43" t="s">
        <v>620</v>
      </c>
      <c r="U3" s="37"/>
      <c r="V3" s="43" t="s">
        <v>621</v>
      </c>
      <c r="W3" s="39"/>
      <c r="X3" s="43" t="s">
        <v>622</v>
      </c>
      <c r="Y3" s="37"/>
      <c r="Z3" s="44" t="s">
        <v>623</v>
      </c>
      <c r="AA3" s="37"/>
      <c r="AB3" s="43" t="s">
        <v>624</v>
      </c>
      <c r="AC3" s="37"/>
      <c r="AD3" s="43" t="s">
        <v>625</v>
      </c>
      <c r="AE3" s="37"/>
      <c r="AF3" s="43" t="s">
        <v>626</v>
      </c>
      <c r="AG3" s="37"/>
      <c r="AH3" s="43" t="s">
        <v>627</v>
      </c>
      <c r="AI3" s="37"/>
      <c r="AJ3" s="43" t="s">
        <v>628</v>
      </c>
      <c r="AK3" s="37"/>
      <c r="AL3" s="43" t="s">
        <v>629</v>
      </c>
      <c r="AM3" s="37"/>
      <c r="AN3" s="43" t="s">
        <v>630</v>
      </c>
      <c r="AO3" s="37"/>
      <c r="AP3" s="43" t="s">
        <v>631</v>
      </c>
      <c r="AQ3" s="37"/>
      <c r="AR3" s="43" t="s">
        <v>632</v>
      </c>
      <c r="AS3" s="37"/>
      <c r="AT3" s="43" t="s">
        <v>633</v>
      </c>
      <c r="AU3" s="37"/>
      <c r="AV3" s="43" t="s">
        <v>634</v>
      </c>
      <c r="AW3" s="37"/>
      <c r="AX3" s="43" t="s">
        <v>635</v>
      </c>
      <c r="AY3" s="37"/>
      <c r="AZ3" s="43" t="s">
        <v>636</v>
      </c>
      <c r="BA3" s="37"/>
      <c r="BB3" s="43" t="s">
        <v>637</v>
      </c>
      <c r="BC3" s="37"/>
      <c r="BD3" s="43" t="s">
        <v>638</v>
      </c>
      <c r="BE3" s="37"/>
      <c r="BF3" s="43" t="s">
        <v>639</v>
      </c>
      <c r="BG3" s="39"/>
      <c r="BH3" s="43" t="s">
        <v>640</v>
      </c>
      <c r="BI3" s="37"/>
      <c r="BJ3" s="43" t="s">
        <v>641</v>
      </c>
      <c r="BK3" s="37"/>
      <c r="BL3" s="43" t="s">
        <v>642</v>
      </c>
      <c r="BM3" s="37"/>
      <c r="BN3" s="43" t="s">
        <v>643</v>
      </c>
      <c r="BO3" s="37"/>
      <c r="BP3" s="43" t="s">
        <v>644</v>
      </c>
      <c r="BQ3" s="37"/>
      <c r="BR3" s="43" t="s">
        <v>645</v>
      </c>
      <c r="BS3" s="37"/>
      <c r="BT3" s="43" t="s">
        <v>646</v>
      </c>
      <c r="BU3" s="37"/>
      <c r="BV3" s="43" t="s">
        <v>647</v>
      </c>
      <c r="BW3" s="39"/>
      <c r="BX3" s="43" t="s">
        <v>648</v>
      </c>
      <c r="BY3" s="37"/>
      <c r="BZ3" s="43" t="s">
        <v>649</v>
      </c>
      <c r="CA3" s="37"/>
      <c r="CB3" s="43" t="s">
        <v>650</v>
      </c>
      <c r="CC3" s="37"/>
      <c r="CD3" s="43" t="s">
        <v>651</v>
      </c>
      <c r="CE3" s="37"/>
      <c r="CF3" s="43" t="s">
        <v>652</v>
      </c>
      <c r="CG3" s="37"/>
      <c r="CH3" s="43" t="s">
        <v>653</v>
      </c>
      <c r="CI3" s="37"/>
      <c r="CJ3" s="43" t="s">
        <v>654</v>
      </c>
      <c r="CK3" s="37"/>
      <c r="CL3" s="43" t="s">
        <v>655</v>
      </c>
      <c r="CM3" s="37"/>
      <c r="CN3" s="43" t="s">
        <v>656</v>
      </c>
      <c r="CO3" s="37"/>
      <c r="CP3" s="43" t="s">
        <v>657</v>
      </c>
      <c r="CQ3" s="37"/>
      <c r="CR3" s="43" t="s">
        <v>658</v>
      </c>
      <c r="CS3" s="37"/>
      <c r="CT3" s="43" t="s">
        <v>659</v>
      </c>
      <c r="CU3" s="37"/>
      <c r="CV3" s="43"/>
      <c r="CW3" s="37"/>
      <c r="CX3" s="43"/>
      <c r="CY3" s="37"/>
      <c r="CZ3" s="43"/>
      <c r="DA3" s="37"/>
      <c r="DB3" s="43"/>
      <c r="DC3" s="37"/>
      <c r="DD3" s="43"/>
      <c r="DE3" s="36"/>
      <c r="DF3" s="43"/>
      <c r="DG3" s="37"/>
      <c r="DH3" s="43"/>
      <c r="DI3" s="37"/>
      <c r="DJ3" s="43"/>
      <c r="DK3" s="37"/>
    </row>
    <row r="4" ht="26.25" customHeight="1">
      <c r="A4" s="45" t="s">
        <v>660</v>
      </c>
      <c r="B4" s="46"/>
      <c r="C4" s="46"/>
      <c r="D4" s="47"/>
      <c r="E4" s="48"/>
      <c r="F4" s="47"/>
      <c r="G4" s="49"/>
      <c r="H4" s="47"/>
      <c r="I4" s="48"/>
      <c r="J4" s="47"/>
      <c r="K4" s="48"/>
      <c r="L4" s="47"/>
      <c r="M4" s="48"/>
      <c r="N4" s="47"/>
      <c r="O4" s="48"/>
      <c r="P4" s="47"/>
      <c r="Q4" s="48"/>
      <c r="R4" s="47"/>
      <c r="S4" s="48"/>
      <c r="T4" s="47"/>
      <c r="U4" s="48"/>
      <c r="V4" s="47"/>
      <c r="W4" s="50"/>
      <c r="X4" s="47"/>
      <c r="Y4" s="48"/>
      <c r="Z4" s="47"/>
      <c r="AA4" s="48"/>
      <c r="AB4" s="47"/>
      <c r="AC4" s="48"/>
      <c r="AD4" s="47"/>
      <c r="AE4" s="48"/>
      <c r="AF4" s="47"/>
      <c r="AG4" s="48"/>
      <c r="AH4" s="47"/>
      <c r="AI4" s="48"/>
      <c r="AJ4" s="47"/>
      <c r="AK4" s="48"/>
      <c r="AL4" s="47"/>
      <c r="AM4" s="48"/>
      <c r="AN4" s="47"/>
      <c r="AO4" s="48"/>
      <c r="AP4" s="47"/>
      <c r="AQ4" s="48"/>
      <c r="AR4" s="47"/>
      <c r="AS4" s="48"/>
      <c r="AT4" s="47"/>
      <c r="AU4" s="48"/>
      <c r="AV4" s="47"/>
      <c r="AW4" s="48"/>
      <c r="AX4" s="47"/>
      <c r="AY4" s="48"/>
      <c r="AZ4" s="47"/>
      <c r="BA4" s="48"/>
      <c r="BB4" s="47"/>
      <c r="BC4" s="48"/>
      <c r="BD4" s="47"/>
      <c r="BE4" s="48"/>
      <c r="BF4" s="47"/>
      <c r="BG4" s="50"/>
      <c r="BH4" s="47"/>
      <c r="BI4" s="48"/>
      <c r="BJ4" s="47"/>
      <c r="BK4" s="48"/>
      <c r="BL4" s="47"/>
      <c r="BM4" s="48"/>
      <c r="BN4" s="47"/>
      <c r="BO4" s="48"/>
      <c r="BP4" s="47"/>
      <c r="BQ4" s="48"/>
      <c r="BR4" s="47"/>
      <c r="BS4" s="48"/>
      <c r="BT4" s="47"/>
      <c r="BU4" s="48"/>
      <c r="BV4" s="47"/>
      <c r="BW4" s="50"/>
      <c r="BX4" s="47"/>
      <c r="BY4" s="49" t="s">
        <v>661</v>
      </c>
      <c r="BZ4" s="47"/>
      <c r="CA4" s="48"/>
      <c r="CB4" s="47"/>
      <c r="CC4" s="48"/>
      <c r="CD4" s="47"/>
      <c r="CE4" s="48"/>
      <c r="CF4" s="47"/>
      <c r="CG4" s="48"/>
      <c r="CH4" s="47"/>
      <c r="CI4" s="48"/>
      <c r="CJ4" s="47"/>
      <c r="CK4" s="48"/>
      <c r="CL4" s="47"/>
      <c r="CM4" s="48"/>
      <c r="CN4" s="47"/>
      <c r="CO4" s="48"/>
      <c r="CP4" s="47"/>
      <c r="CQ4" s="48"/>
      <c r="CR4" s="47"/>
      <c r="CS4" s="48"/>
      <c r="CT4" s="47"/>
      <c r="CU4" s="48"/>
      <c r="CV4" s="47"/>
      <c r="CW4" s="48"/>
      <c r="CX4" s="47"/>
      <c r="CY4" s="48"/>
      <c r="CZ4" s="47"/>
      <c r="DA4" s="48"/>
      <c r="DB4" s="47"/>
      <c r="DC4" s="48"/>
      <c r="DD4" s="47"/>
      <c r="DE4" s="48"/>
      <c r="DF4" s="47"/>
      <c r="DG4" s="48"/>
      <c r="DH4" s="47"/>
      <c r="DI4" s="48"/>
      <c r="DJ4" s="47"/>
      <c r="DK4" s="48"/>
    </row>
    <row r="5" ht="26.25" customHeight="1">
      <c r="A5" s="51" t="s">
        <v>662</v>
      </c>
      <c r="B5" s="52">
        <v>3.0</v>
      </c>
      <c r="D5" s="53">
        <v>3.0</v>
      </c>
      <c r="E5" s="54">
        <v>3.0</v>
      </c>
      <c r="F5" s="55">
        <v>3.0</v>
      </c>
      <c r="G5" s="54">
        <v>2.0</v>
      </c>
      <c r="H5" s="55">
        <v>2.0</v>
      </c>
      <c r="I5" s="54">
        <v>2.0</v>
      </c>
      <c r="J5" s="55">
        <v>3.0</v>
      </c>
      <c r="K5" s="54">
        <v>3.0</v>
      </c>
      <c r="L5" s="55">
        <v>3.0</v>
      </c>
      <c r="M5" s="54">
        <v>2.0</v>
      </c>
      <c r="N5" s="55">
        <v>3.0</v>
      </c>
      <c r="O5" s="54">
        <v>3.0</v>
      </c>
      <c r="P5" s="55">
        <v>3.0</v>
      </c>
      <c r="Q5" s="54">
        <v>2.0</v>
      </c>
      <c r="R5" s="55">
        <v>2.0</v>
      </c>
      <c r="S5" s="54">
        <v>2.0</v>
      </c>
      <c r="T5" s="55">
        <v>3.0</v>
      </c>
      <c r="U5" s="54">
        <v>3.0</v>
      </c>
      <c r="V5" s="55">
        <v>2.0</v>
      </c>
      <c r="W5" s="56">
        <v>3.0</v>
      </c>
      <c r="X5" s="55">
        <v>3.0</v>
      </c>
      <c r="Y5" s="54">
        <v>2.0</v>
      </c>
      <c r="Z5" s="55">
        <v>2.0</v>
      </c>
      <c r="AA5" s="54">
        <v>2.0</v>
      </c>
      <c r="AB5" s="55">
        <v>2.0</v>
      </c>
      <c r="AC5" s="54">
        <v>2.0</v>
      </c>
      <c r="AD5" s="55">
        <v>3.0</v>
      </c>
      <c r="AE5" s="54">
        <v>2.0</v>
      </c>
      <c r="AF5" s="55">
        <v>3.0</v>
      </c>
      <c r="AG5" s="54">
        <v>3.0</v>
      </c>
      <c r="AH5" s="55">
        <v>3.0</v>
      </c>
      <c r="AI5" s="54">
        <v>1.5</v>
      </c>
      <c r="AJ5" s="55">
        <v>3.0</v>
      </c>
      <c r="AK5" s="54">
        <v>2.0</v>
      </c>
      <c r="AL5" s="55">
        <v>3.0</v>
      </c>
      <c r="AM5" s="54">
        <v>3.0</v>
      </c>
      <c r="AN5" s="55">
        <v>3.0</v>
      </c>
      <c r="AO5" s="54">
        <v>3.0</v>
      </c>
      <c r="AP5" s="55">
        <v>0.0</v>
      </c>
      <c r="AQ5" s="54">
        <v>0.0</v>
      </c>
      <c r="AR5" s="55">
        <v>1.0</v>
      </c>
      <c r="AS5" s="54">
        <v>3.0</v>
      </c>
      <c r="AT5" s="55">
        <v>3.0</v>
      </c>
      <c r="AU5" s="54">
        <v>3.0</v>
      </c>
      <c r="AV5" s="55">
        <v>3.0</v>
      </c>
      <c r="AW5" s="54">
        <v>2.0</v>
      </c>
      <c r="AX5" s="55">
        <v>3.0</v>
      </c>
      <c r="AY5" s="54">
        <v>3.0</v>
      </c>
      <c r="AZ5" s="55">
        <v>1.5</v>
      </c>
      <c r="BA5" s="54">
        <v>3.0</v>
      </c>
      <c r="BB5" s="55">
        <v>3.0</v>
      </c>
      <c r="BC5" s="54">
        <v>3.0</v>
      </c>
      <c r="BD5" s="55">
        <v>3.0</v>
      </c>
      <c r="BE5" s="54">
        <v>3.0</v>
      </c>
      <c r="BF5" s="55">
        <v>2.0</v>
      </c>
      <c r="BG5" s="56">
        <v>2.0</v>
      </c>
      <c r="BH5" s="55">
        <v>3.0</v>
      </c>
      <c r="BI5" s="54">
        <v>3.0</v>
      </c>
      <c r="BJ5" s="55">
        <v>3.0</v>
      </c>
      <c r="BK5" s="54">
        <v>3.0</v>
      </c>
      <c r="BL5" s="55">
        <v>3.0</v>
      </c>
      <c r="BM5" s="54">
        <v>3.0</v>
      </c>
      <c r="BN5" s="55">
        <v>3.0</v>
      </c>
      <c r="BO5" s="54">
        <v>3.0</v>
      </c>
      <c r="BP5" s="55">
        <v>3.0</v>
      </c>
      <c r="BQ5" s="54">
        <v>2.0</v>
      </c>
      <c r="BR5" s="55"/>
      <c r="BS5" s="54"/>
      <c r="BT5" s="55">
        <v>3.0</v>
      </c>
      <c r="BU5" s="54">
        <v>2.0</v>
      </c>
      <c r="BV5" s="55">
        <v>3.0</v>
      </c>
      <c r="BW5" s="56">
        <v>3.0</v>
      </c>
      <c r="BX5" s="55">
        <v>0.0</v>
      </c>
      <c r="BY5" s="54">
        <v>0.0</v>
      </c>
      <c r="BZ5" s="55">
        <v>3.0</v>
      </c>
      <c r="CA5" s="54">
        <v>3.0</v>
      </c>
      <c r="CB5" s="55">
        <v>3.0</v>
      </c>
      <c r="CC5" s="54">
        <v>3.0</v>
      </c>
      <c r="CD5" s="55">
        <v>3.0</v>
      </c>
      <c r="CE5" s="54">
        <v>3.0</v>
      </c>
      <c r="CF5" s="55">
        <v>3.0</v>
      </c>
      <c r="CG5" s="54">
        <v>3.0</v>
      </c>
      <c r="CH5" s="55">
        <v>3.0</v>
      </c>
      <c r="CI5" s="54">
        <v>3.0</v>
      </c>
      <c r="CJ5" s="55">
        <v>2.0</v>
      </c>
      <c r="CK5" s="54">
        <v>1.0</v>
      </c>
      <c r="CL5" s="55">
        <v>2.0</v>
      </c>
      <c r="CM5" s="54">
        <v>3.0</v>
      </c>
      <c r="CN5" s="55">
        <v>2.0</v>
      </c>
      <c r="CO5" s="54">
        <v>2.0</v>
      </c>
      <c r="CP5" s="55">
        <v>0.0</v>
      </c>
      <c r="CQ5" s="54">
        <v>0.0</v>
      </c>
      <c r="CR5" s="55">
        <v>2.0</v>
      </c>
      <c r="CS5" s="54">
        <v>3.0</v>
      </c>
      <c r="CT5" s="55">
        <v>3.0</v>
      </c>
      <c r="CU5" s="54">
        <v>3.0</v>
      </c>
      <c r="CV5" s="57"/>
      <c r="CW5" s="58"/>
      <c r="CX5" s="57"/>
      <c r="CY5" s="58"/>
      <c r="CZ5" s="57"/>
      <c r="DA5" s="58"/>
      <c r="DB5" s="57"/>
      <c r="DC5" s="58"/>
      <c r="DD5" s="57"/>
      <c r="DE5" s="58"/>
      <c r="DF5" s="57"/>
      <c r="DG5" s="58"/>
      <c r="DH5" s="57"/>
      <c r="DI5" s="58"/>
      <c r="DJ5" s="57"/>
      <c r="DK5" s="58"/>
    </row>
    <row r="6" ht="26.25" customHeight="1">
      <c r="A6" s="51" t="s">
        <v>663</v>
      </c>
      <c r="B6" s="52">
        <v>3.0</v>
      </c>
      <c r="D6" s="53">
        <v>3.0</v>
      </c>
      <c r="E6" s="54">
        <v>3.0</v>
      </c>
      <c r="F6" s="55">
        <v>3.0</v>
      </c>
      <c r="G6" s="54">
        <v>2.2</v>
      </c>
      <c r="H6" s="55">
        <v>3.0</v>
      </c>
      <c r="I6" s="54">
        <v>3.0</v>
      </c>
      <c r="J6" s="55">
        <v>3.0</v>
      </c>
      <c r="K6" s="54">
        <v>3.0</v>
      </c>
      <c r="L6" s="55">
        <v>3.0</v>
      </c>
      <c r="M6" s="54">
        <v>3.0</v>
      </c>
      <c r="N6" s="55">
        <v>2.0</v>
      </c>
      <c r="O6" s="54">
        <v>2.0</v>
      </c>
      <c r="P6" s="55">
        <v>3.0</v>
      </c>
      <c r="Q6" s="54">
        <v>1.0</v>
      </c>
      <c r="R6" s="55">
        <v>1.0</v>
      </c>
      <c r="S6" s="54">
        <v>2.0</v>
      </c>
      <c r="T6" s="55">
        <v>3.0</v>
      </c>
      <c r="U6" s="54">
        <v>3.0</v>
      </c>
      <c r="V6" s="55">
        <v>2.0</v>
      </c>
      <c r="W6" s="56">
        <v>3.0</v>
      </c>
      <c r="X6" s="55">
        <v>2.75</v>
      </c>
      <c r="Y6" s="54">
        <v>3.0</v>
      </c>
      <c r="Z6" s="55">
        <v>3.0</v>
      </c>
      <c r="AA6" s="54">
        <v>2.0</v>
      </c>
      <c r="AB6" s="55">
        <v>3.0</v>
      </c>
      <c r="AC6" s="54">
        <v>2.0</v>
      </c>
      <c r="AD6" s="55">
        <v>3.0</v>
      </c>
      <c r="AE6" s="54">
        <v>3.0</v>
      </c>
      <c r="AF6" s="55">
        <v>3.0</v>
      </c>
      <c r="AG6" s="54">
        <v>3.0</v>
      </c>
      <c r="AH6" s="55">
        <v>2.0</v>
      </c>
      <c r="AI6" s="54">
        <v>2.0</v>
      </c>
      <c r="AJ6" s="55">
        <v>2.0</v>
      </c>
      <c r="AK6" s="54">
        <v>2.0</v>
      </c>
      <c r="AL6" s="55">
        <v>1.0</v>
      </c>
      <c r="AM6" s="54">
        <v>1.0</v>
      </c>
      <c r="AN6" s="55">
        <v>2.0</v>
      </c>
      <c r="AO6" s="54">
        <v>3.0</v>
      </c>
      <c r="AP6" s="55">
        <v>0.0</v>
      </c>
      <c r="AQ6" s="54">
        <v>0.0</v>
      </c>
      <c r="AR6" s="55">
        <v>2.0</v>
      </c>
      <c r="AS6" s="54">
        <v>2.0</v>
      </c>
      <c r="AT6" s="55">
        <v>3.0</v>
      </c>
      <c r="AU6" s="54">
        <v>3.0</v>
      </c>
      <c r="AV6" s="55">
        <v>3.0</v>
      </c>
      <c r="AW6" s="54">
        <v>3.0</v>
      </c>
      <c r="AX6" s="55">
        <v>3.0</v>
      </c>
      <c r="AY6" s="54">
        <v>1.0</v>
      </c>
      <c r="AZ6" s="55">
        <v>2.0</v>
      </c>
      <c r="BA6" s="54">
        <v>3.0</v>
      </c>
      <c r="BB6" s="55">
        <v>2.0</v>
      </c>
      <c r="BC6" s="54">
        <v>1.0</v>
      </c>
      <c r="BD6" s="55">
        <v>3.0</v>
      </c>
      <c r="BE6" s="54">
        <v>3.0</v>
      </c>
      <c r="BF6" s="55">
        <v>3.0</v>
      </c>
      <c r="BG6" s="56">
        <v>2.0</v>
      </c>
      <c r="BH6" s="55">
        <v>2.5</v>
      </c>
      <c r="BI6" s="54">
        <v>3.0</v>
      </c>
      <c r="BJ6" s="55">
        <v>2.7</v>
      </c>
      <c r="BK6" s="54">
        <v>3.0</v>
      </c>
      <c r="BL6" s="55">
        <v>2.0</v>
      </c>
      <c r="BM6" s="54">
        <v>3.0</v>
      </c>
      <c r="BN6" s="55">
        <v>2.0</v>
      </c>
      <c r="BO6" s="54">
        <v>3.0</v>
      </c>
      <c r="BP6" s="55">
        <v>3.0</v>
      </c>
      <c r="BQ6" s="54">
        <v>3.0</v>
      </c>
      <c r="BR6" s="55"/>
      <c r="BS6" s="54"/>
      <c r="BT6" s="55">
        <v>3.0</v>
      </c>
      <c r="BU6" s="54">
        <v>3.0</v>
      </c>
      <c r="BV6" s="55">
        <v>2.0</v>
      </c>
      <c r="BW6" s="56">
        <v>2.0</v>
      </c>
      <c r="BX6" s="55">
        <v>0.0</v>
      </c>
      <c r="BY6" s="54">
        <v>0.0</v>
      </c>
      <c r="BZ6" s="55">
        <v>2.5</v>
      </c>
      <c r="CA6" s="54">
        <v>3.0</v>
      </c>
      <c r="CB6" s="55">
        <v>2.5</v>
      </c>
      <c r="CC6" s="54">
        <v>1.0</v>
      </c>
      <c r="CD6" s="55">
        <v>3.0</v>
      </c>
      <c r="CE6" s="54">
        <v>2.0</v>
      </c>
      <c r="CF6" s="55">
        <v>3.0</v>
      </c>
      <c r="CG6" s="54">
        <v>2.0</v>
      </c>
      <c r="CH6" s="55">
        <v>3.0</v>
      </c>
      <c r="CI6" s="54">
        <v>3.0</v>
      </c>
      <c r="CJ6" s="55">
        <v>2.0</v>
      </c>
      <c r="CK6" s="54">
        <v>3.0</v>
      </c>
      <c r="CL6" s="55">
        <v>2.0</v>
      </c>
      <c r="CM6" s="54">
        <v>3.0</v>
      </c>
      <c r="CN6" s="55">
        <v>3.0</v>
      </c>
      <c r="CO6" s="54">
        <v>3.0</v>
      </c>
      <c r="CP6" s="55">
        <v>0.0</v>
      </c>
      <c r="CQ6" s="54">
        <v>0.0</v>
      </c>
      <c r="CR6" s="55">
        <v>3.0</v>
      </c>
      <c r="CS6" s="54">
        <v>3.0</v>
      </c>
      <c r="CT6" s="55">
        <v>3.0</v>
      </c>
      <c r="CU6" s="54">
        <v>3.0</v>
      </c>
      <c r="CV6" s="57"/>
      <c r="CW6" s="58"/>
      <c r="CX6" s="57"/>
      <c r="CY6" s="58"/>
      <c r="CZ6" s="57"/>
      <c r="DA6" s="58"/>
      <c r="DB6" s="57"/>
      <c r="DC6" s="58"/>
      <c r="DD6" s="57"/>
      <c r="DE6" s="58"/>
      <c r="DF6" s="57"/>
      <c r="DG6" s="58"/>
      <c r="DH6" s="57"/>
      <c r="DI6" s="58"/>
      <c r="DJ6" s="57"/>
      <c r="DK6" s="58"/>
    </row>
    <row r="7" ht="26.25" customHeight="1">
      <c r="A7" s="51" t="s">
        <v>664</v>
      </c>
      <c r="B7" s="52">
        <v>3.0</v>
      </c>
      <c r="D7" s="53">
        <v>3.0</v>
      </c>
      <c r="E7" s="54">
        <v>2.7</v>
      </c>
      <c r="F7" s="55">
        <v>3.0</v>
      </c>
      <c r="G7" s="54">
        <v>1.8</v>
      </c>
      <c r="H7" s="55">
        <v>2.0</v>
      </c>
      <c r="I7" s="54">
        <v>3.0</v>
      </c>
      <c r="J7" s="55">
        <v>3.0</v>
      </c>
      <c r="K7" s="54">
        <v>3.0</v>
      </c>
      <c r="L7" s="55">
        <v>2.0</v>
      </c>
      <c r="M7" s="54">
        <v>3.0</v>
      </c>
      <c r="N7" s="55">
        <v>2.0</v>
      </c>
      <c r="O7" s="54">
        <v>3.0</v>
      </c>
      <c r="P7" s="55">
        <v>3.0</v>
      </c>
      <c r="Q7" s="54">
        <v>2.0</v>
      </c>
      <c r="R7" s="55">
        <v>2.0</v>
      </c>
      <c r="S7" s="54">
        <v>1.0</v>
      </c>
      <c r="T7" s="55">
        <v>3.0</v>
      </c>
      <c r="U7" s="54">
        <v>3.0</v>
      </c>
      <c r="V7" s="55">
        <v>3.0</v>
      </c>
      <c r="W7" s="56">
        <v>3.0</v>
      </c>
      <c r="X7" s="55">
        <v>3.0</v>
      </c>
      <c r="Y7" s="54">
        <v>3.0</v>
      </c>
      <c r="Z7" s="55">
        <v>3.0</v>
      </c>
      <c r="AA7" s="54">
        <v>3.0</v>
      </c>
      <c r="AB7" s="55">
        <v>3.0</v>
      </c>
      <c r="AC7" s="54">
        <v>3.0</v>
      </c>
      <c r="AD7" s="55">
        <v>3.0</v>
      </c>
      <c r="AE7" s="54">
        <v>3.0</v>
      </c>
      <c r="AF7" s="55">
        <v>3.0</v>
      </c>
      <c r="AG7" s="54">
        <v>3.0</v>
      </c>
      <c r="AH7" s="55">
        <v>3.0</v>
      </c>
      <c r="AI7" s="54">
        <v>2.5</v>
      </c>
      <c r="AJ7" s="55">
        <v>3.0</v>
      </c>
      <c r="AK7" s="54">
        <v>2.5</v>
      </c>
      <c r="AL7" s="55">
        <v>2.0</v>
      </c>
      <c r="AM7" s="54">
        <v>2.0</v>
      </c>
      <c r="AN7" s="55">
        <v>3.0</v>
      </c>
      <c r="AO7" s="54">
        <v>3.0</v>
      </c>
      <c r="AP7" s="55">
        <v>0.0</v>
      </c>
      <c r="AQ7" s="54">
        <v>0.0</v>
      </c>
      <c r="AR7" s="55">
        <v>1.0</v>
      </c>
      <c r="AS7" s="54">
        <v>2.0</v>
      </c>
      <c r="AT7" s="55">
        <v>3.0</v>
      </c>
      <c r="AU7" s="54">
        <v>3.0</v>
      </c>
      <c r="AV7" s="55">
        <v>2.0</v>
      </c>
      <c r="AW7" s="54">
        <v>2.0</v>
      </c>
      <c r="AX7" s="55">
        <v>3.0</v>
      </c>
      <c r="AY7" s="54">
        <v>2.0</v>
      </c>
      <c r="AZ7" s="55">
        <v>2.5</v>
      </c>
      <c r="BA7" s="54">
        <v>3.0</v>
      </c>
      <c r="BB7" s="55">
        <v>3.0</v>
      </c>
      <c r="BC7" s="54">
        <v>2.0</v>
      </c>
      <c r="BD7" s="55">
        <v>3.0</v>
      </c>
      <c r="BE7" s="54">
        <v>3.0</v>
      </c>
      <c r="BF7" s="55">
        <v>3.0</v>
      </c>
      <c r="BG7" s="56">
        <v>2.0</v>
      </c>
      <c r="BH7" s="55">
        <v>3.0</v>
      </c>
      <c r="BI7" s="54">
        <v>2.0</v>
      </c>
      <c r="BJ7" s="55">
        <v>3.0</v>
      </c>
      <c r="BK7" s="54">
        <v>3.0</v>
      </c>
      <c r="BL7" s="55">
        <v>3.0</v>
      </c>
      <c r="BM7" s="54">
        <v>3.0</v>
      </c>
      <c r="BN7" s="55">
        <v>2.0</v>
      </c>
      <c r="BO7" s="54">
        <v>3.0</v>
      </c>
      <c r="BP7" s="55">
        <v>3.0</v>
      </c>
      <c r="BQ7" s="54">
        <v>3.0</v>
      </c>
      <c r="BR7" s="55"/>
      <c r="BS7" s="54"/>
      <c r="BT7" s="55">
        <v>2.0</v>
      </c>
      <c r="BU7" s="54">
        <v>2.0</v>
      </c>
      <c r="BV7" s="55">
        <v>3.0</v>
      </c>
      <c r="BW7" s="56">
        <v>3.0</v>
      </c>
      <c r="BX7" s="55">
        <v>0.0</v>
      </c>
      <c r="BY7" s="54">
        <v>0.0</v>
      </c>
      <c r="BZ7" s="55">
        <v>3.0</v>
      </c>
      <c r="CA7" s="54">
        <v>2.0</v>
      </c>
      <c r="CB7" s="55">
        <v>3.0</v>
      </c>
      <c r="CC7" s="54">
        <v>3.0</v>
      </c>
      <c r="CD7" s="55">
        <v>3.0</v>
      </c>
      <c r="CE7" s="54">
        <v>3.0</v>
      </c>
      <c r="CF7" s="55">
        <v>3.0</v>
      </c>
      <c r="CG7" s="54">
        <v>3.0</v>
      </c>
      <c r="CH7" s="55">
        <v>3.0</v>
      </c>
      <c r="CI7" s="54">
        <v>3.0</v>
      </c>
      <c r="CJ7" s="55">
        <v>3.0</v>
      </c>
      <c r="CK7" s="54">
        <v>3.0</v>
      </c>
      <c r="CL7" s="55">
        <v>2.0</v>
      </c>
      <c r="CM7" s="54">
        <v>3.0</v>
      </c>
      <c r="CN7" s="55">
        <v>2.0</v>
      </c>
      <c r="CO7" s="54">
        <v>2.0</v>
      </c>
      <c r="CP7" s="55">
        <v>0.0</v>
      </c>
      <c r="CQ7" s="54">
        <v>0.0</v>
      </c>
      <c r="CR7" s="55">
        <v>2.0</v>
      </c>
      <c r="CS7" s="54">
        <v>3.0</v>
      </c>
      <c r="CT7" s="55">
        <v>3.0</v>
      </c>
      <c r="CU7" s="54">
        <v>3.0</v>
      </c>
      <c r="CV7" s="57"/>
      <c r="CW7" s="58"/>
      <c r="CX7" s="57"/>
      <c r="CY7" s="58"/>
      <c r="CZ7" s="57"/>
      <c r="DA7" s="58"/>
      <c r="DB7" s="57"/>
      <c r="DC7" s="58"/>
      <c r="DD7" s="57"/>
      <c r="DE7" s="58"/>
      <c r="DF7" s="57"/>
      <c r="DG7" s="58"/>
      <c r="DH7" s="57"/>
      <c r="DI7" s="58"/>
      <c r="DJ7" s="57"/>
      <c r="DK7" s="58"/>
    </row>
    <row r="8" ht="26.25" customHeight="1">
      <c r="A8" s="51" t="s">
        <v>665</v>
      </c>
      <c r="B8" s="52">
        <v>3.0</v>
      </c>
      <c r="D8" s="53">
        <v>3.0</v>
      </c>
      <c r="E8" s="54">
        <v>2.5</v>
      </c>
      <c r="F8" s="55">
        <v>1.0</v>
      </c>
      <c r="G8" s="54">
        <v>0.6</v>
      </c>
      <c r="H8" s="55">
        <v>3.0</v>
      </c>
      <c r="I8" s="54">
        <v>3.0</v>
      </c>
      <c r="J8" s="55">
        <v>3.0</v>
      </c>
      <c r="K8" s="54">
        <v>3.0</v>
      </c>
      <c r="L8" s="55">
        <v>3.0</v>
      </c>
      <c r="M8" s="54">
        <v>3.0</v>
      </c>
      <c r="N8" s="55">
        <v>3.0</v>
      </c>
      <c r="O8" s="54">
        <v>3.0</v>
      </c>
      <c r="P8" s="55">
        <v>3.0</v>
      </c>
      <c r="Q8" s="54">
        <v>3.0</v>
      </c>
      <c r="R8" s="55">
        <v>3.0</v>
      </c>
      <c r="S8" s="54">
        <v>2.0</v>
      </c>
      <c r="T8" s="55">
        <v>3.0</v>
      </c>
      <c r="U8" s="54">
        <v>3.0</v>
      </c>
      <c r="V8" s="55">
        <v>2.5</v>
      </c>
      <c r="W8" s="56">
        <v>3.0</v>
      </c>
      <c r="X8" s="55">
        <v>3.0</v>
      </c>
      <c r="Y8" s="54">
        <v>3.0</v>
      </c>
      <c r="Z8" s="55">
        <v>3.0</v>
      </c>
      <c r="AA8" s="54">
        <v>3.0</v>
      </c>
      <c r="AB8" s="55">
        <v>1.0</v>
      </c>
      <c r="AC8" s="54">
        <v>2.0</v>
      </c>
      <c r="AD8" s="55">
        <v>3.0</v>
      </c>
      <c r="AE8" s="54">
        <v>2.0</v>
      </c>
      <c r="AF8" s="55">
        <v>3.0</v>
      </c>
      <c r="AG8" s="54">
        <v>2.0</v>
      </c>
      <c r="AH8" s="55">
        <v>3.0</v>
      </c>
      <c r="AI8" s="54">
        <v>3.0</v>
      </c>
      <c r="AJ8" s="55">
        <v>3.0</v>
      </c>
      <c r="AK8" s="54">
        <v>3.0</v>
      </c>
      <c r="AL8" s="55">
        <v>3.0</v>
      </c>
      <c r="AM8" s="54">
        <v>3.0</v>
      </c>
      <c r="AN8" s="55">
        <v>1.0</v>
      </c>
      <c r="AO8" s="54">
        <v>1.0</v>
      </c>
      <c r="AP8" s="55">
        <v>0.0</v>
      </c>
      <c r="AQ8" s="54">
        <v>0.0</v>
      </c>
      <c r="AR8" s="55">
        <v>1.0</v>
      </c>
      <c r="AS8" s="54">
        <v>2.5</v>
      </c>
      <c r="AT8" s="55">
        <v>3.0</v>
      </c>
      <c r="AU8" s="54">
        <v>3.0</v>
      </c>
      <c r="AV8" s="55">
        <v>3.0</v>
      </c>
      <c r="AW8" s="54">
        <v>3.0</v>
      </c>
      <c r="AX8" s="55">
        <v>3.0</v>
      </c>
      <c r="AY8" s="54">
        <v>3.0</v>
      </c>
      <c r="AZ8" s="55">
        <v>2.0</v>
      </c>
      <c r="BA8" s="54">
        <v>1.0</v>
      </c>
      <c r="BB8" s="55">
        <v>3.0</v>
      </c>
      <c r="BC8" s="54">
        <v>3.0</v>
      </c>
      <c r="BD8" s="55">
        <v>2.0</v>
      </c>
      <c r="BE8" s="54">
        <v>2.0</v>
      </c>
      <c r="BF8" s="55">
        <v>2.0</v>
      </c>
      <c r="BG8" s="56">
        <v>2.0</v>
      </c>
      <c r="BH8" s="55">
        <v>3.0</v>
      </c>
      <c r="BI8" s="54">
        <v>3.0</v>
      </c>
      <c r="BJ8" s="55">
        <v>2.7</v>
      </c>
      <c r="BK8" s="54">
        <v>2.0</v>
      </c>
      <c r="BL8" s="55">
        <v>3.0</v>
      </c>
      <c r="BM8" s="54">
        <v>3.0</v>
      </c>
      <c r="BN8" s="55">
        <v>1.0</v>
      </c>
      <c r="BO8" s="54">
        <v>3.0</v>
      </c>
      <c r="BP8" s="55">
        <v>2.0</v>
      </c>
      <c r="BQ8" s="54">
        <v>2.0</v>
      </c>
      <c r="BR8" s="55"/>
      <c r="BS8" s="54"/>
      <c r="BT8" s="55">
        <v>2.0</v>
      </c>
      <c r="BU8" s="54">
        <v>2.0</v>
      </c>
      <c r="BV8" s="55">
        <v>2.0</v>
      </c>
      <c r="BW8" s="56">
        <v>3.0</v>
      </c>
      <c r="BX8" s="55">
        <v>0.0</v>
      </c>
      <c r="BY8" s="54">
        <v>0.0</v>
      </c>
      <c r="BZ8" s="55">
        <v>2.0</v>
      </c>
      <c r="CA8" s="54">
        <v>3.0</v>
      </c>
      <c r="CB8" s="55">
        <v>3.0</v>
      </c>
      <c r="CC8" s="54">
        <v>2.0</v>
      </c>
      <c r="CD8" s="55">
        <v>2.5</v>
      </c>
      <c r="CE8" s="54">
        <v>3.0</v>
      </c>
      <c r="CF8" s="55">
        <v>3.0</v>
      </c>
      <c r="CG8" s="54">
        <v>3.0</v>
      </c>
      <c r="CH8" s="55">
        <v>3.0</v>
      </c>
      <c r="CI8" s="54">
        <v>2.0</v>
      </c>
      <c r="CJ8" s="55">
        <v>3.0</v>
      </c>
      <c r="CK8" s="54">
        <v>1.0</v>
      </c>
      <c r="CL8" s="55">
        <v>1.0</v>
      </c>
      <c r="CM8" s="54">
        <v>3.0</v>
      </c>
      <c r="CN8" s="55">
        <v>2.0</v>
      </c>
      <c r="CO8" s="54">
        <v>2.0</v>
      </c>
      <c r="CP8" s="55">
        <v>0.0</v>
      </c>
      <c r="CQ8" s="54">
        <v>0.0</v>
      </c>
      <c r="CR8" s="55">
        <v>2.0</v>
      </c>
      <c r="CS8" s="54">
        <v>3.0</v>
      </c>
      <c r="CT8" s="55">
        <v>1.0</v>
      </c>
      <c r="CU8" s="54">
        <v>1.0</v>
      </c>
      <c r="CV8" s="57"/>
      <c r="CW8" s="58"/>
      <c r="CX8" s="57"/>
      <c r="CY8" s="58"/>
      <c r="CZ8" s="57"/>
      <c r="DA8" s="58"/>
      <c r="DB8" s="57"/>
      <c r="DC8" s="58"/>
      <c r="DD8" s="57"/>
      <c r="DE8" s="58"/>
      <c r="DF8" s="57"/>
      <c r="DG8" s="58"/>
      <c r="DH8" s="57"/>
      <c r="DI8" s="58"/>
      <c r="DJ8" s="57"/>
      <c r="DK8" s="58"/>
    </row>
    <row r="9" ht="26.25" customHeight="1">
      <c r="A9" s="59" t="s">
        <v>666</v>
      </c>
      <c r="B9" s="60">
        <f>SUM(B5:B8)</f>
        <v>12</v>
      </c>
      <c r="D9" s="61">
        <f t="shared" ref="D9:DK9" si="1">SUM(D5:D8)</f>
        <v>12</v>
      </c>
      <c r="E9" s="62">
        <f t="shared" si="1"/>
        <v>11.2</v>
      </c>
      <c r="F9" s="61">
        <f t="shared" si="1"/>
        <v>10</v>
      </c>
      <c r="G9" s="62">
        <f t="shared" si="1"/>
        <v>6.6</v>
      </c>
      <c r="H9" s="61">
        <f t="shared" si="1"/>
        <v>10</v>
      </c>
      <c r="I9" s="62">
        <f t="shared" si="1"/>
        <v>11</v>
      </c>
      <c r="J9" s="61">
        <f t="shared" si="1"/>
        <v>12</v>
      </c>
      <c r="K9" s="62">
        <f t="shared" si="1"/>
        <v>12</v>
      </c>
      <c r="L9" s="61">
        <f t="shared" si="1"/>
        <v>11</v>
      </c>
      <c r="M9" s="62">
        <f t="shared" si="1"/>
        <v>11</v>
      </c>
      <c r="N9" s="61">
        <f t="shared" si="1"/>
        <v>10</v>
      </c>
      <c r="O9" s="62">
        <f t="shared" si="1"/>
        <v>11</v>
      </c>
      <c r="P9" s="61">
        <f t="shared" si="1"/>
        <v>12</v>
      </c>
      <c r="Q9" s="62">
        <f t="shared" si="1"/>
        <v>8</v>
      </c>
      <c r="R9" s="61">
        <f t="shared" si="1"/>
        <v>8</v>
      </c>
      <c r="S9" s="62">
        <f t="shared" si="1"/>
        <v>7</v>
      </c>
      <c r="T9" s="61">
        <f t="shared" si="1"/>
        <v>12</v>
      </c>
      <c r="U9" s="62">
        <f t="shared" si="1"/>
        <v>12</v>
      </c>
      <c r="V9" s="61">
        <f t="shared" si="1"/>
        <v>9.5</v>
      </c>
      <c r="W9" s="63">
        <f t="shared" si="1"/>
        <v>12</v>
      </c>
      <c r="X9" s="61">
        <f t="shared" si="1"/>
        <v>11.75</v>
      </c>
      <c r="Y9" s="62">
        <f t="shared" si="1"/>
        <v>11</v>
      </c>
      <c r="Z9" s="61">
        <f t="shared" si="1"/>
        <v>11</v>
      </c>
      <c r="AA9" s="62">
        <f t="shared" si="1"/>
        <v>10</v>
      </c>
      <c r="AB9" s="61">
        <f t="shared" si="1"/>
        <v>9</v>
      </c>
      <c r="AC9" s="62">
        <f t="shared" si="1"/>
        <v>9</v>
      </c>
      <c r="AD9" s="61">
        <f t="shared" si="1"/>
        <v>12</v>
      </c>
      <c r="AE9" s="62">
        <f t="shared" si="1"/>
        <v>10</v>
      </c>
      <c r="AF9" s="61">
        <f t="shared" si="1"/>
        <v>12</v>
      </c>
      <c r="AG9" s="62">
        <f t="shared" si="1"/>
        <v>11</v>
      </c>
      <c r="AH9" s="61">
        <f t="shared" si="1"/>
        <v>11</v>
      </c>
      <c r="AI9" s="62">
        <f t="shared" si="1"/>
        <v>9</v>
      </c>
      <c r="AJ9" s="61">
        <f t="shared" si="1"/>
        <v>11</v>
      </c>
      <c r="AK9" s="62">
        <f t="shared" si="1"/>
        <v>9.5</v>
      </c>
      <c r="AL9" s="61">
        <f t="shared" si="1"/>
        <v>9</v>
      </c>
      <c r="AM9" s="62">
        <f t="shared" si="1"/>
        <v>9</v>
      </c>
      <c r="AN9" s="61">
        <f t="shared" si="1"/>
        <v>9</v>
      </c>
      <c r="AO9" s="62">
        <f t="shared" si="1"/>
        <v>10</v>
      </c>
      <c r="AP9" s="61">
        <f t="shared" si="1"/>
        <v>0</v>
      </c>
      <c r="AQ9" s="62">
        <f t="shared" si="1"/>
        <v>0</v>
      </c>
      <c r="AR9" s="61">
        <f t="shared" si="1"/>
        <v>5</v>
      </c>
      <c r="AS9" s="62">
        <f t="shared" si="1"/>
        <v>9.5</v>
      </c>
      <c r="AT9" s="61">
        <f t="shared" si="1"/>
        <v>12</v>
      </c>
      <c r="AU9" s="62">
        <f t="shared" si="1"/>
        <v>12</v>
      </c>
      <c r="AV9" s="61">
        <f t="shared" si="1"/>
        <v>11</v>
      </c>
      <c r="AW9" s="62">
        <f t="shared" si="1"/>
        <v>10</v>
      </c>
      <c r="AX9" s="61">
        <f t="shared" si="1"/>
        <v>12</v>
      </c>
      <c r="AY9" s="62">
        <f t="shared" si="1"/>
        <v>9</v>
      </c>
      <c r="AZ9" s="61">
        <f t="shared" si="1"/>
        <v>8</v>
      </c>
      <c r="BA9" s="62">
        <f t="shared" si="1"/>
        <v>10</v>
      </c>
      <c r="BB9" s="61">
        <f t="shared" si="1"/>
        <v>11</v>
      </c>
      <c r="BC9" s="62">
        <f t="shared" si="1"/>
        <v>9</v>
      </c>
      <c r="BD9" s="61">
        <f t="shared" si="1"/>
        <v>11</v>
      </c>
      <c r="BE9" s="62">
        <f t="shared" si="1"/>
        <v>11</v>
      </c>
      <c r="BF9" s="61">
        <f t="shared" si="1"/>
        <v>10</v>
      </c>
      <c r="BG9" s="63">
        <f t="shared" si="1"/>
        <v>8</v>
      </c>
      <c r="BH9" s="61">
        <f t="shared" si="1"/>
        <v>11.5</v>
      </c>
      <c r="BI9" s="62">
        <f t="shared" si="1"/>
        <v>11</v>
      </c>
      <c r="BJ9" s="61">
        <f t="shared" si="1"/>
        <v>11.4</v>
      </c>
      <c r="BK9" s="62">
        <f t="shared" si="1"/>
        <v>11</v>
      </c>
      <c r="BL9" s="61">
        <f t="shared" si="1"/>
        <v>11</v>
      </c>
      <c r="BM9" s="62">
        <f t="shared" si="1"/>
        <v>12</v>
      </c>
      <c r="BN9" s="61">
        <f t="shared" si="1"/>
        <v>8</v>
      </c>
      <c r="BO9" s="62">
        <f t="shared" si="1"/>
        <v>12</v>
      </c>
      <c r="BP9" s="61">
        <f t="shared" si="1"/>
        <v>11</v>
      </c>
      <c r="BQ9" s="62">
        <f t="shared" si="1"/>
        <v>10</v>
      </c>
      <c r="BR9" s="61">
        <f t="shared" si="1"/>
        <v>0</v>
      </c>
      <c r="BS9" s="62">
        <f t="shared" si="1"/>
        <v>0</v>
      </c>
      <c r="BT9" s="61">
        <f t="shared" si="1"/>
        <v>10</v>
      </c>
      <c r="BU9" s="62">
        <f t="shared" si="1"/>
        <v>9</v>
      </c>
      <c r="BV9" s="61">
        <f t="shared" si="1"/>
        <v>10</v>
      </c>
      <c r="BW9" s="63">
        <f t="shared" si="1"/>
        <v>11</v>
      </c>
      <c r="BX9" s="61">
        <f t="shared" si="1"/>
        <v>0</v>
      </c>
      <c r="BY9" s="62">
        <f t="shared" si="1"/>
        <v>0</v>
      </c>
      <c r="BZ9" s="61">
        <f t="shared" si="1"/>
        <v>10.5</v>
      </c>
      <c r="CA9" s="62">
        <f t="shared" si="1"/>
        <v>11</v>
      </c>
      <c r="CB9" s="61">
        <f t="shared" si="1"/>
        <v>11.5</v>
      </c>
      <c r="CC9" s="62">
        <f t="shared" si="1"/>
        <v>9</v>
      </c>
      <c r="CD9" s="61">
        <f t="shared" si="1"/>
        <v>11.5</v>
      </c>
      <c r="CE9" s="62">
        <f t="shared" si="1"/>
        <v>11</v>
      </c>
      <c r="CF9" s="61">
        <f t="shared" si="1"/>
        <v>12</v>
      </c>
      <c r="CG9" s="62">
        <f t="shared" si="1"/>
        <v>11</v>
      </c>
      <c r="CH9" s="61">
        <f t="shared" si="1"/>
        <v>12</v>
      </c>
      <c r="CI9" s="62">
        <f t="shared" si="1"/>
        <v>11</v>
      </c>
      <c r="CJ9" s="61">
        <f t="shared" si="1"/>
        <v>10</v>
      </c>
      <c r="CK9" s="62">
        <f t="shared" si="1"/>
        <v>8</v>
      </c>
      <c r="CL9" s="61">
        <f t="shared" si="1"/>
        <v>7</v>
      </c>
      <c r="CM9" s="62">
        <f t="shared" si="1"/>
        <v>12</v>
      </c>
      <c r="CN9" s="61">
        <f t="shared" si="1"/>
        <v>9</v>
      </c>
      <c r="CO9" s="62">
        <f t="shared" si="1"/>
        <v>9</v>
      </c>
      <c r="CP9" s="61">
        <f t="shared" si="1"/>
        <v>0</v>
      </c>
      <c r="CQ9" s="62">
        <f t="shared" si="1"/>
        <v>0</v>
      </c>
      <c r="CR9" s="61">
        <f t="shared" si="1"/>
        <v>9</v>
      </c>
      <c r="CS9" s="62">
        <f t="shared" si="1"/>
        <v>12</v>
      </c>
      <c r="CT9" s="61">
        <f t="shared" si="1"/>
        <v>10</v>
      </c>
      <c r="CU9" s="62">
        <f t="shared" si="1"/>
        <v>10</v>
      </c>
      <c r="CV9" s="64">
        <f t="shared" si="1"/>
        <v>0</v>
      </c>
      <c r="CW9" s="65">
        <f t="shared" si="1"/>
        <v>0</v>
      </c>
      <c r="CX9" s="64">
        <f t="shared" si="1"/>
        <v>0</v>
      </c>
      <c r="CY9" s="65">
        <f t="shared" si="1"/>
        <v>0</v>
      </c>
      <c r="CZ9" s="64">
        <f t="shared" si="1"/>
        <v>0</v>
      </c>
      <c r="DA9" s="65">
        <f t="shared" si="1"/>
        <v>0</v>
      </c>
      <c r="DB9" s="64">
        <f t="shared" si="1"/>
        <v>0</v>
      </c>
      <c r="DC9" s="65">
        <f t="shared" si="1"/>
        <v>0</v>
      </c>
      <c r="DD9" s="64">
        <f t="shared" si="1"/>
        <v>0</v>
      </c>
      <c r="DE9" s="65">
        <f t="shared" si="1"/>
        <v>0</v>
      </c>
      <c r="DF9" s="64">
        <f t="shared" si="1"/>
        <v>0</v>
      </c>
      <c r="DG9" s="65">
        <f t="shared" si="1"/>
        <v>0</v>
      </c>
      <c r="DH9" s="64">
        <f t="shared" si="1"/>
        <v>0</v>
      </c>
      <c r="DI9" s="65">
        <f t="shared" si="1"/>
        <v>0</v>
      </c>
      <c r="DJ9" s="64">
        <f t="shared" si="1"/>
        <v>0</v>
      </c>
      <c r="DK9" s="65">
        <f t="shared" si="1"/>
        <v>0</v>
      </c>
    </row>
    <row r="10" ht="26.25" customHeight="1">
      <c r="A10" s="59" t="s">
        <v>667</v>
      </c>
      <c r="B10" s="66">
        <f>(B9/12)/3</f>
        <v>0.3333333333</v>
      </c>
      <c r="D10" s="67">
        <f t="shared" ref="D10:AA10" si="2">B10*D9</f>
        <v>4</v>
      </c>
      <c r="E10" s="68">
        <f t="shared" si="2"/>
        <v>0</v>
      </c>
      <c r="F10" s="67">
        <f t="shared" si="2"/>
        <v>40</v>
      </c>
      <c r="G10" s="68">
        <f t="shared" si="2"/>
        <v>0</v>
      </c>
      <c r="H10" s="67">
        <f t="shared" si="2"/>
        <v>400</v>
      </c>
      <c r="I10" s="68">
        <f t="shared" si="2"/>
        <v>0</v>
      </c>
      <c r="J10" s="67">
        <f t="shared" si="2"/>
        <v>4800</v>
      </c>
      <c r="K10" s="68">
        <f t="shared" si="2"/>
        <v>0</v>
      </c>
      <c r="L10" s="67">
        <f t="shared" si="2"/>
        <v>52800</v>
      </c>
      <c r="M10" s="68">
        <f t="shared" si="2"/>
        <v>0</v>
      </c>
      <c r="N10" s="67">
        <f t="shared" si="2"/>
        <v>528000</v>
      </c>
      <c r="O10" s="68">
        <f t="shared" si="2"/>
        <v>0</v>
      </c>
      <c r="P10" s="67">
        <f t="shared" si="2"/>
        <v>6336000</v>
      </c>
      <c r="Q10" s="68">
        <f t="shared" si="2"/>
        <v>0</v>
      </c>
      <c r="R10" s="67">
        <f t="shared" si="2"/>
        <v>50688000</v>
      </c>
      <c r="S10" s="68">
        <f t="shared" si="2"/>
        <v>0</v>
      </c>
      <c r="T10" s="67">
        <f t="shared" si="2"/>
        <v>608256000</v>
      </c>
      <c r="U10" s="68">
        <f t="shared" si="2"/>
        <v>0</v>
      </c>
      <c r="V10" s="67">
        <f t="shared" si="2"/>
        <v>5778432000</v>
      </c>
      <c r="W10" s="69">
        <f t="shared" si="2"/>
        <v>0</v>
      </c>
      <c r="X10" s="67">
        <f t="shared" si="2"/>
        <v>67896576000</v>
      </c>
      <c r="Y10" s="68">
        <f t="shared" si="2"/>
        <v>0</v>
      </c>
      <c r="Z10" s="67">
        <f t="shared" si="2"/>
        <v>746862336000</v>
      </c>
      <c r="AA10" s="68">
        <f t="shared" si="2"/>
        <v>0</v>
      </c>
      <c r="AB10" s="67">
        <f t="shared" ref="AB10:AC10" si="3">AX10*AB9</f>
        <v>80661132288000</v>
      </c>
      <c r="AC10" s="68">
        <f t="shared" si="3"/>
        <v>0</v>
      </c>
      <c r="AD10" s="67">
        <f t="shared" ref="AD10:AE10" si="4">AB10*AD9</f>
        <v>967933587456000</v>
      </c>
      <c r="AE10" s="68">
        <f t="shared" si="4"/>
        <v>0</v>
      </c>
      <c r="AF10" s="67">
        <f t="shared" ref="AF10:AG10" si="5">BP10*AF9</f>
        <v>1.27767E+17</v>
      </c>
      <c r="AG10" s="68">
        <f t="shared" si="5"/>
        <v>0</v>
      </c>
      <c r="AH10" s="67">
        <f t="shared" ref="AH10:AW10" si="6">AF10*AH9</f>
        <v>1.40544E+18</v>
      </c>
      <c r="AI10" s="68">
        <f t="shared" si="6"/>
        <v>0</v>
      </c>
      <c r="AJ10" s="67">
        <f t="shared" si="6"/>
        <v>1.54598E+19</v>
      </c>
      <c r="AK10" s="68">
        <f t="shared" si="6"/>
        <v>0</v>
      </c>
      <c r="AL10" s="67">
        <f t="shared" si="6"/>
        <v>1.39139E+20</v>
      </c>
      <c r="AM10" s="68">
        <f t="shared" si="6"/>
        <v>0</v>
      </c>
      <c r="AN10" s="67">
        <f t="shared" si="6"/>
        <v>1.25225E+21</v>
      </c>
      <c r="AO10" s="68">
        <f t="shared" si="6"/>
        <v>0</v>
      </c>
      <c r="AP10" s="67">
        <f t="shared" si="6"/>
        <v>0</v>
      </c>
      <c r="AQ10" s="68">
        <f t="shared" si="6"/>
        <v>0</v>
      </c>
      <c r="AR10" s="67">
        <f t="shared" si="6"/>
        <v>0</v>
      </c>
      <c r="AS10" s="68">
        <f t="shared" si="6"/>
        <v>0</v>
      </c>
      <c r="AT10" s="67">
        <f t="shared" si="6"/>
        <v>0</v>
      </c>
      <c r="AU10" s="68">
        <f t="shared" si="6"/>
        <v>0</v>
      </c>
      <c r="AV10" s="67">
        <f t="shared" si="6"/>
        <v>0</v>
      </c>
      <c r="AW10" s="68">
        <f t="shared" si="6"/>
        <v>0</v>
      </c>
      <c r="AX10" s="67">
        <f t="shared" ref="AX10:AY10" si="7">Z10*AX9</f>
        <v>8962348032000</v>
      </c>
      <c r="AY10" s="68">
        <f t="shared" si="7"/>
        <v>0</v>
      </c>
      <c r="AZ10" s="67">
        <f t="shared" ref="AZ10:BA10" si="8">AV10*AZ9</f>
        <v>0</v>
      </c>
      <c r="BA10" s="68">
        <f t="shared" si="8"/>
        <v>0</v>
      </c>
      <c r="BB10" s="67">
        <f t="shared" ref="BB10:BC10" si="9">AZ10*BB9</f>
        <v>0</v>
      </c>
      <c r="BC10" s="68">
        <f t="shared" si="9"/>
        <v>0</v>
      </c>
      <c r="BD10" s="67">
        <f t="shared" ref="BD10:BE10" si="10">BT10*BD9</f>
        <v>0</v>
      </c>
      <c r="BE10" s="68">
        <f t="shared" si="10"/>
        <v>0</v>
      </c>
      <c r="BF10" s="67">
        <f t="shared" ref="BF10:BO10" si="11">BD10*BF9</f>
        <v>0</v>
      </c>
      <c r="BG10" s="69">
        <f t="shared" si="11"/>
        <v>0</v>
      </c>
      <c r="BH10" s="67">
        <f t="shared" si="11"/>
        <v>0</v>
      </c>
      <c r="BI10" s="68">
        <f t="shared" si="11"/>
        <v>0</v>
      </c>
      <c r="BJ10" s="67">
        <f t="shared" si="11"/>
        <v>0</v>
      </c>
      <c r="BK10" s="68">
        <f t="shared" si="11"/>
        <v>0</v>
      </c>
      <c r="BL10" s="67">
        <f t="shared" si="11"/>
        <v>0</v>
      </c>
      <c r="BM10" s="68">
        <f t="shared" si="11"/>
        <v>0</v>
      </c>
      <c r="BN10" s="67">
        <f t="shared" si="11"/>
        <v>0</v>
      </c>
      <c r="BO10" s="68">
        <f t="shared" si="11"/>
        <v>0</v>
      </c>
      <c r="BP10" s="67">
        <f t="shared" ref="BP10:BQ10" si="12">AD10*BP9</f>
        <v>1.06473E+16</v>
      </c>
      <c r="BQ10" s="68">
        <f t="shared" si="12"/>
        <v>0</v>
      </c>
      <c r="BR10" s="67">
        <f t="shared" ref="BR10:BS10" si="13">BN10*BR9</f>
        <v>0</v>
      </c>
      <c r="BS10" s="68">
        <f t="shared" si="13"/>
        <v>0</v>
      </c>
      <c r="BT10" s="67">
        <f t="shared" ref="BT10:BU10" si="14">BB10*BT9</f>
        <v>0</v>
      </c>
      <c r="BU10" s="68">
        <f t="shared" si="14"/>
        <v>0</v>
      </c>
      <c r="BV10" s="67">
        <f t="shared" ref="BV10:BW10" si="15">BR10*BV9</f>
        <v>0</v>
      </c>
      <c r="BW10" s="69">
        <f t="shared" si="15"/>
        <v>0</v>
      </c>
      <c r="BX10" s="67">
        <f t="shared" ref="BX10:DK10" si="16">BV10*BX9</f>
        <v>0</v>
      </c>
      <c r="BY10" s="68">
        <f t="shared" si="16"/>
        <v>0</v>
      </c>
      <c r="BZ10" s="67">
        <f t="shared" si="16"/>
        <v>0</v>
      </c>
      <c r="CA10" s="68">
        <f t="shared" si="16"/>
        <v>0</v>
      </c>
      <c r="CB10" s="67">
        <f t="shared" si="16"/>
        <v>0</v>
      </c>
      <c r="CC10" s="68">
        <f t="shared" si="16"/>
        <v>0</v>
      </c>
      <c r="CD10" s="67">
        <f t="shared" si="16"/>
        <v>0</v>
      </c>
      <c r="CE10" s="68">
        <f t="shared" si="16"/>
        <v>0</v>
      </c>
      <c r="CF10" s="67">
        <f t="shared" si="16"/>
        <v>0</v>
      </c>
      <c r="CG10" s="68">
        <f t="shared" si="16"/>
        <v>0</v>
      </c>
      <c r="CH10" s="67">
        <f t="shared" si="16"/>
        <v>0</v>
      </c>
      <c r="CI10" s="68">
        <f t="shared" si="16"/>
        <v>0</v>
      </c>
      <c r="CJ10" s="67">
        <f t="shared" si="16"/>
        <v>0</v>
      </c>
      <c r="CK10" s="68">
        <f t="shared" si="16"/>
        <v>0</v>
      </c>
      <c r="CL10" s="67">
        <f t="shared" si="16"/>
        <v>0</v>
      </c>
      <c r="CM10" s="68">
        <f t="shared" si="16"/>
        <v>0</v>
      </c>
      <c r="CN10" s="67">
        <f t="shared" si="16"/>
        <v>0</v>
      </c>
      <c r="CO10" s="68">
        <f t="shared" si="16"/>
        <v>0</v>
      </c>
      <c r="CP10" s="67">
        <f t="shared" si="16"/>
        <v>0</v>
      </c>
      <c r="CQ10" s="68">
        <f t="shared" si="16"/>
        <v>0</v>
      </c>
      <c r="CR10" s="67">
        <f t="shared" si="16"/>
        <v>0</v>
      </c>
      <c r="CS10" s="68">
        <f t="shared" si="16"/>
        <v>0</v>
      </c>
      <c r="CT10" s="67">
        <f t="shared" si="16"/>
        <v>0</v>
      </c>
      <c r="CU10" s="68">
        <f t="shared" si="16"/>
        <v>0</v>
      </c>
      <c r="CV10" s="70">
        <f t="shared" si="16"/>
        <v>0</v>
      </c>
      <c r="CW10" s="71">
        <f t="shared" si="16"/>
        <v>0</v>
      </c>
      <c r="CX10" s="70">
        <f t="shared" si="16"/>
        <v>0</v>
      </c>
      <c r="CY10" s="71">
        <f t="shared" si="16"/>
        <v>0</v>
      </c>
      <c r="CZ10" s="70">
        <f t="shared" si="16"/>
        <v>0</v>
      </c>
      <c r="DA10" s="71">
        <f t="shared" si="16"/>
        <v>0</v>
      </c>
      <c r="DB10" s="70">
        <f t="shared" si="16"/>
        <v>0</v>
      </c>
      <c r="DC10" s="71">
        <f t="shared" si="16"/>
        <v>0</v>
      </c>
      <c r="DD10" s="70">
        <f t="shared" si="16"/>
        <v>0</v>
      </c>
      <c r="DE10" s="71">
        <f t="shared" si="16"/>
        <v>0</v>
      </c>
      <c r="DF10" s="70">
        <f t="shared" si="16"/>
        <v>0</v>
      </c>
      <c r="DG10" s="71">
        <f t="shared" si="16"/>
        <v>0</v>
      </c>
      <c r="DH10" s="70">
        <f t="shared" si="16"/>
        <v>0</v>
      </c>
      <c r="DI10" s="71">
        <f t="shared" si="16"/>
        <v>0</v>
      </c>
      <c r="DJ10" s="70">
        <f t="shared" si="16"/>
        <v>0</v>
      </c>
      <c r="DK10" s="71">
        <f t="shared" si="16"/>
        <v>0</v>
      </c>
    </row>
    <row r="11" ht="26.25" customHeight="1">
      <c r="A11" s="45" t="s">
        <v>668</v>
      </c>
      <c r="B11" s="72"/>
      <c r="D11" s="73"/>
      <c r="E11" s="74"/>
      <c r="F11" s="73"/>
      <c r="G11" s="74"/>
      <c r="H11" s="73"/>
      <c r="I11" s="74"/>
      <c r="J11" s="73"/>
      <c r="K11" s="74"/>
      <c r="L11" s="73"/>
      <c r="M11" s="74"/>
      <c r="N11" s="73"/>
      <c r="O11" s="74"/>
      <c r="P11" s="73"/>
      <c r="Q11" s="74"/>
      <c r="R11" s="73"/>
      <c r="S11" s="74"/>
      <c r="T11" s="73"/>
      <c r="U11" s="74"/>
      <c r="V11" s="73"/>
      <c r="W11" s="75"/>
      <c r="X11" s="73"/>
      <c r="Y11" s="74"/>
      <c r="Z11" s="73"/>
      <c r="AA11" s="74"/>
      <c r="AB11" s="73"/>
      <c r="AC11" s="74"/>
      <c r="AD11" s="73"/>
      <c r="AE11" s="74"/>
      <c r="AF11" s="73"/>
      <c r="AG11" s="74"/>
      <c r="AH11" s="73"/>
      <c r="AI11" s="74"/>
      <c r="AJ11" s="73"/>
      <c r="AK11" s="74"/>
      <c r="AL11" s="73"/>
      <c r="AM11" s="74"/>
      <c r="AN11" s="73"/>
      <c r="AO11" s="74"/>
      <c r="AP11" s="73"/>
      <c r="AQ11" s="74"/>
      <c r="AR11" s="73"/>
      <c r="AS11" s="74"/>
      <c r="AT11" s="73"/>
      <c r="AU11" s="74"/>
      <c r="AV11" s="73"/>
      <c r="AW11" s="74"/>
      <c r="AX11" s="73"/>
      <c r="AY11" s="74"/>
      <c r="AZ11" s="73"/>
      <c r="BA11" s="74"/>
      <c r="BB11" s="73"/>
      <c r="BC11" s="74"/>
      <c r="BD11" s="73"/>
      <c r="BE11" s="74"/>
      <c r="BF11" s="73"/>
      <c r="BG11" s="75"/>
      <c r="BH11" s="73"/>
      <c r="BI11" s="74"/>
      <c r="BJ11" s="73"/>
      <c r="BK11" s="74"/>
      <c r="BL11" s="73"/>
      <c r="BM11" s="74"/>
      <c r="BN11" s="73"/>
      <c r="BO11" s="74"/>
      <c r="BP11" s="73"/>
      <c r="BQ11" s="74"/>
      <c r="BR11" s="73"/>
      <c r="BS11" s="74"/>
      <c r="BT11" s="73"/>
      <c r="BU11" s="74"/>
      <c r="BV11" s="73"/>
      <c r="BW11" s="75"/>
      <c r="BX11" s="73"/>
      <c r="BY11" s="74"/>
      <c r="BZ11" s="73"/>
      <c r="CA11" s="74"/>
      <c r="CB11" s="73"/>
      <c r="CC11" s="74"/>
      <c r="CD11" s="73"/>
      <c r="CE11" s="74"/>
      <c r="CF11" s="73"/>
      <c r="CG11" s="74"/>
      <c r="CH11" s="73"/>
      <c r="CI11" s="74"/>
      <c r="CJ11" s="73"/>
      <c r="CK11" s="74"/>
      <c r="CL11" s="73"/>
      <c r="CM11" s="74"/>
      <c r="CN11" s="73"/>
      <c r="CO11" s="74"/>
      <c r="CP11" s="73"/>
      <c r="CQ11" s="74"/>
      <c r="CR11" s="73"/>
      <c r="CS11" s="74"/>
      <c r="CT11" s="73"/>
      <c r="CU11" s="74"/>
      <c r="CV11" s="76"/>
      <c r="CW11" s="77"/>
      <c r="CX11" s="76"/>
      <c r="CY11" s="77"/>
      <c r="CZ11" s="76"/>
      <c r="DA11" s="77"/>
      <c r="DB11" s="76"/>
      <c r="DC11" s="77"/>
      <c r="DD11" s="76"/>
      <c r="DE11" s="77"/>
      <c r="DF11" s="76"/>
      <c r="DG11" s="77"/>
      <c r="DH11" s="76"/>
      <c r="DI11" s="77"/>
      <c r="DJ11" s="76"/>
      <c r="DK11" s="77"/>
    </row>
    <row r="12" ht="26.25" customHeight="1">
      <c r="A12" s="51" t="s">
        <v>669</v>
      </c>
      <c r="B12" s="78">
        <v>3.0</v>
      </c>
      <c r="D12" s="53">
        <v>3.0</v>
      </c>
      <c r="E12" s="54">
        <v>3.0</v>
      </c>
      <c r="F12" s="55">
        <v>2.0</v>
      </c>
      <c r="G12" s="54">
        <v>1.5</v>
      </c>
      <c r="H12" s="55">
        <v>3.0</v>
      </c>
      <c r="I12" s="54">
        <v>3.0</v>
      </c>
      <c r="J12" s="55">
        <v>3.0</v>
      </c>
      <c r="K12" s="54">
        <v>3.0</v>
      </c>
      <c r="L12" s="55">
        <v>3.0</v>
      </c>
      <c r="M12" s="54">
        <v>3.0</v>
      </c>
      <c r="N12" s="55">
        <v>3.0</v>
      </c>
      <c r="O12" s="54">
        <v>2.0</v>
      </c>
      <c r="P12" s="55">
        <v>3.0</v>
      </c>
      <c r="Q12" s="54">
        <v>2.0</v>
      </c>
      <c r="R12" s="55">
        <v>3.0</v>
      </c>
      <c r="S12" s="54">
        <v>3.0</v>
      </c>
      <c r="T12" s="55">
        <v>3.0</v>
      </c>
      <c r="U12" s="54">
        <v>3.0</v>
      </c>
      <c r="V12" s="55">
        <v>3.0</v>
      </c>
      <c r="W12" s="56">
        <v>3.0</v>
      </c>
      <c r="X12" s="55">
        <v>3.0</v>
      </c>
      <c r="Y12" s="54">
        <v>3.0</v>
      </c>
      <c r="Z12" s="55">
        <v>3.0</v>
      </c>
      <c r="AA12" s="54">
        <v>2.0</v>
      </c>
      <c r="AB12" s="55">
        <v>2.0</v>
      </c>
      <c r="AC12" s="54">
        <v>2.0</v>
      </c>
      <c r="AD12" s="55">
        <v>3.0</v>
      </c>
      <c r="AE12" s="54">
        <v>3.0</v>
      </c>
      <c r="AF12" s="55">
        <v>3.0</v>
      </c>
      <c r="AG12" s="54">
        <v>2.0</v>
      </c>
      <c r="AH12" s="55">
        <v>3.0</v>
      </c>
      <c r="AI12" s="54">
        <v>2.0</v>
      </c>
      <c r="AJ12" s="55">
        <v>3.0</v>
      </c>
      <c r="AK12" s="54">
        <v>3.0</v>
      </c>
      <c r="AL12" s="55">
        <v>2.0</v>
      </c>
      <c r="AM12" s="54">
        <v>3.0</v>
      </c>
      <c r="AN12" s="55">
        <v>3.0</v>
      </c>
      <c r="AO12" s="54">
        <v>2.0</v>
      </c>
      <c r="AP12" s="55">
        <v>0.0</v>
      </c>
      <c r="AQ12" s="54">
        <v>0.0</v>
      </c>
      <c r="AR12" s="55">
        <v>2.0</v>
      </c>
      <c r="AS12" s="54">
        <v>2.5</v>
      </c>
      <c r="AT12" s="55">
        <v>3.0</v>
      </c>
      <c r="AU12" s="54">
        <v>3.0</v>
      </c>
      <c r="AV12" s="55">
        <v>3.0</v>
      </c>
      <c r="AW12" s="54">
        <v>2.0</v>
      </c>
      <c r="AX12" s="55">
        <v>3.0</v>
      </c>
      <c r="AY12" s="54">
        <v>3.0</v>
      </c>
      <c r="AZ12" s="55">
        <v>1.5</v>
      </c>
      <c r="BA12" s="54">
        <v>2.0</v>
      </c>
      <c r="BB12" s="55">
        <v>3.0</v>
      </c>
      <c r="BC12" s="54">
        <v>3.0</v>
      </c>
      <c r="BD12" s="55">
        <v>3.0</v>
      </c>
      <c r="BE12" s="54">
        <v>3.0</v>
      </c>
      <c r="BF12" s="55">
        <v>3.0</v>
      </c>
      <c r="BG12" s="56">
        <v>3.0</v>
      </c>
      <c r="BH12" s="55">
        <v>3.0</v>
      </c>
      <c r="BI12" s="54">
        <v>3.0</v>
      </c>
      <c r="BJ12" s="55">
        <v>3.0</v>
      </c>
      <c r="BK12" s="54">
        <v>3.0</v>
      </c>
      <c r="BL12" s="55">
        <v>3.0</v>
      </c>
      <c r="BM12" s="54">
        <v>3.0</v>
      </c>
      <c r="BN12" s="55">
        <v>2.5</v>
      </c>
      <c r="BO12" s="54">
        <v>3.0</v>
      </c>
      <c r="BP12" s="55">
        <v>2.6</v>
      </c>
      <c r="BQ12" s="54">
        <v>3.0</v>
      </c>
      <c r="BR12" s="55"/>
      <c r="BS12" s="54"/>
      <c r="BT12" s="55">
        <v>3.0</v>
      </c>
      <c r="BU12" s="54">
        <v>3.0</v>
      </c>
      <c r="BV12" s="55">
        <v>2.0</v>
      </c>
      <c r="BW12" s="56">
        <v>3.0</v>
      </c>
      <c r="BX12" s="55">
        <v>0.0</v>
      </c>
      <c r="BY12" s="54">
        <v>0.0</v>
      </c>
      <c r="BZ12" s="55">
        <v>3.0</v>
      </c>
      <c r="CA12" s="54">
        <v>3.0</v>
      </c>
      <c r="CB12" s="55">
        <v>3.0</v>
      </c>
      <c r="CC12" s="54">
        <v>2.0</v>
      </c>
      <c r="CD12" s="55">
        <v>3.0</v>
      </c>
      <c r="CE12" s="54">
        <v>3.0</v>
      </c>
      <c r="CF12" s="55">
        <v>3.0</v>
      </c>
      <c r="CG12" s="54">
        <v>3.0</v>
      </c>
      <c r="CH12" s="55">
        <v>3.0</v>
      </c>
      <c r="CI12" s="54">
        <v>3.0</v>
      </c>
      <c r="CJ12" s="55">
        <v>2.0</v>
      </c>
      <c r="CK12" s="54">
        <v>1.0</v>
      </c>
      <c r="CL12" s="55">
        <v>3.0</v>
      </c>
      <c r="CM12" s="54">
        <v>3.0</v>
      </c>
      <c r="CN12" s="55">
        <v>2.0</v>
      </c>
      <c r="CO12" s="54">
        <v>2.5</v>
      </c>
      <c r="CP12" s="55">
        <v>0.0</v>
      </c>
      <c r="CQ12" s="54">
        <v>0.0</v>
      </c>
      <c r="CR12" s="55">
        <v>3.0</v>
      </c>
      <c r="CS12" s="54">
        <v>3.0</v>
      </c>
      <c r="CT12" s="55">
        <v>3.0</v>
      </c>
      <c r="CU12" s="54">
        <v>3.0</v>
      </c>
      <c r="CV12" s="57"/>
      <c r="CW12" s="58"/>
      <c r="CX12" s="57"/>
      <c r="CY12" s="58"/>
      <c r="CZ12" s="57"/>
      <c r="DA12" s="58"/>
      <c r="DB12" s="57"/>
      <c r="DC12" s="58"/>
      <c r="DD12" s="57"/>
      <c r="DE12" s="58"/>
      <c r="DF12" s="57"/>
      <c r="DG12" s="58"/>
      <c r="DH12" s="57"/>
      <c r="DI12" s="58"/>
      <c r="DJ12" s="57"/>
      <c r="DK12" s="58"/>
    </row>
    <row r="13" ht="26.25" customHeight="1">
      <c r="A13" s="51" t="s">
        <v>670</v>
      </c>
      <c r="B13" s="78">
        <v>3.0</v>
      </c>
      <c r="D13" s="53">
        <v>3.0</v>
      </c>
      <c r="E13" s="54">
        <v>3.0</v>
      </c>
      <c r="F13" s="55">
        <v>3.0</v>
      </c>
      <c r="G13" s="54">
        <v>1.3</v>
      </c>
      <c r="H13" s="55">
        <v>3.0</v>
      </c>
      <c r="I13" s="54">
        <v>3.0</v>
      </c>
      <c r="J13" s="55">
        <v>3.0</v>
      </c>
      <c r="K13" s="54">
        <v>3.0</v>
      </c>
      <c r="L13" s="55">
        <v>3.0</v>
      </c>
      <c r="M13" s="54">
        <v>2.0</v>
      </c>
      <c r="N13" s="55">
        <v>3.0</v>
      </c>
      <c r="O13" s="54">
        <v>2.0</v>
      </c>
      <c r="P13" s="55">
        <v>3.0</v>
      </c>
      <c r="Q13" s="54">
        <v>1.0</v>
      </c>
      <c r="R13" s="55">
        <v>2.0</v>
      </c>
      <c r="S13" s="54">
        <v>3.0</v>
      </c>
      <c r="T13" s="55">
        <v>3.0</v>
      </c>
      <c r="U13" s="54">
        <v>3.0</v>
      </c>
      <c r="V13" s="55">
        <v>3.0</v>
      </c>
      <c r="W13" s="56">
        <v>3.0</v>
      </c>
      <c r="X13" s="55">
        <v>3.0</v>
      </c>
      <c r="Y13" s="54">
        <v>3.0</v>
      </c>
      <c r="Z13" s="55">
        <v>3.0</v>
      </c>
      <c r="AA13" s="54">
        <v>3.0</v>
      </c>
      <c r="AB13" s="55">
        <v>2.0</v>
      </c>
      <c r="AC13" s="54">
        <v>2.0</v>
      </c>
      <c r="AD13" s="55">
        <v>3.0</v>
      </c>
      <c r="AE13" s="54">
        <v>3.0</v>
      </c>
      <c r="AF13" s="55">
        <v>3.0</v>
      </c>
      <c r="AG13" s="54">
        <v>3.0</v>
      </c>
      <c r="AH13" s="55">
        <v>3.0</v>
      </c>
      <c r="AI13" s="54">
        <v>3.0</v>
      </c>
      <c r="AJ13" s="55">
        <v>3.0</v>
      </c>
      <c r="AK13" s="54">
        <v>3.0</v>
      </c>
      <c r="AL13" s="55">
        <v>3.0</v>
      </c>
      <c r="AM13" s="54">
        <v>3.0</v>
      </c>
      <c r="AN13" s="55">
        <v>3.0</v>
      </c>
      <c r="AO13" s="54">
        <v>3.0</v>
      </c>
      <c r="AP13" s="55">
        <v>0.0</v>
      </c>
      <c r="AQ13" s="54">
        <v>0.0</v>
      </c>
      <c r="AR13" s="55">
        <v>2.0</v>
      </c>
      <c r="AS13" s="54">
        <v>3.0</v>
      </c>
      <c r="AT13" s="55">
        <v>2.0</v>
      </c>
      <c r="AU13" s="54">
        <v>3.0</v>
      </c>
      <c r="AV13" s="55">
        <v>3.0</v>
      </c>
      <c r="AW13" s="54">
        <v>3.0</v>
      </c>
      <c r="AX13" s="55">
        <v>3.0</v>
      </c>
      <c r="AY13" s="54">
        <v>3.0</v>
      </c>
      <c r="AZ13" s="55">
        <v>2.5</v>
      </c>
      <c r="BA13" s="54">
        <v>3.0</v>
      </c>
      <c r="BB13" s="55">
        <v>3.0</v>
      </c>
      <c r="BC13" s="54">
        <v>3.0</v>
      </c>
      <c r="BD13" s="55">
        <v>3.0</v>
      </c>
      <c r="BE13" s="54">
        <v>3.0</v>
      </c>
      <c r="BF13" s="55">
        <v>3.0</v>
      </c>
      <c r="BG13" s="56">
        <v>2.0</v>
      </c>
      <c r="BH13" s="55">
        <v>3.0</v>
      </c>
      <c r="BI13" s="54">
        <v>3.0</v>
      </c>
      <c r="BJ13" s="55">
        <v>3.0</v>
      </c>
      <c r="BK13" s="54">
        <v>3.0</v>
      </c>
      <c r="BL13" s="55">
        <v>3.0</v>
      </c>
      <c r="BM13" s="54">
        <v>3.0</v>
      </c>
      <c r="BN13" s="55">
        <v>3.0</v>
      </c>
      <c r="BO13" s="54">
        <v>3.0</v>
      </c>
      <c r="BP13" s="55">
        <v>2.0</v>
      </c>
      <c r="BQ13" s="54">
        <v>3.0</v>
      </c>
      <c r="BR13" s="55"/>
      <c r="BS13" s="54"/>
      <c r="BT13" s="55">
        <v>3.0</v>
      </c>
      <c r="BU13" s="54">
        <v>2.0</v>
      </c>
      <c r="BV13" s="55">
        <v>2.5</v>
      </c>
      <c r="BW13" s="56">
        <v>3.0</v>
      </c>
      <c r="BX13" s="55">
        <v>0.0</v>
      </c>
      <c r="BY13" s="54">
        <v>0.0</v>
      </c>
      <c r="BZ13" s="55">
        <v>3.0</v>
      </c>
      <c r="CA13" s="54">
        <v>3.0</v>
      </c>
      <c r="CB13" s="55">
        <v>3.0</v>
      </c>
      <c r="CC13" s="54">
        <v>3.0</v>
      </c>
      <c r="CD13" s="55">
        <v>3.0</v>
      </c>
      <c r="CE13" s="54">
        <v>3.0</v>
      </c>
      <c r="CF13" s="55">
        <v>3.0</v>
      </c>
      <c r="CG13" s="54">
        <v>3.0</v>
      </c>
      <c r="CH13" s="55">
        <v>3.0</v>
      </c>
      <c r="CI13" s="54">
        <v>3.0</v>
      </c>
      <c r="CJ13" s="55">
        <v>2.0</v>
      </c>
      <c r="CK13" s="54">
        <v>2.0</v>
      </c>
      <c r="CL13" s="55">
        <v>2.0</v>
      </c>
      <c r="CM13" s="54">
        <v>3.0</v>
      </c>
      <c r="CN13" s="55">
        <v>2.0</v>
      </c>
      <c r="CO13" s="54">
        <v>2.5</v>
      </c>
      <c r="CP13" s="55">
        <v>0.0</v>
      </c>
      <c r="CQ13" s="54">
        <v>0.0</v>
      </c>
      <c r="CR13" s="55">
        <v>2.0</v>
      </c>
      <c r="CS13" s="54">
        <v>3.0</v>
      </c>
      <c r="CT13" s="55">
        <v>2.0</v>
      </c>
      <c r="CU13" s="54">
        <v>3.0</v>
      </c>
      <c r="CV13" s="57"/>
      <c r="CW13" s="58"/>
      <c r="CX13" s="57"/>
      <c r="CY13" s="58"/>
      <c r="CZ13" s="57"/>
      <c r="DA13" s="58"/>
      <c r="DB13" s="57"/>
      <c r="DC13" s="58"/>
      <c r="DD13" s="57"/>
      <c r="DE13" s="58"/>
      <c r="DF13" s="57"/>
      <c r="DG13" s="58"/>
      <c r="DH13" s="57"/>
      <c r="DI13" s="58"/>
      <c r="DJ13" s="57"/>
      <c r="DK13" s="58"/>
    </row>
    <row r="14" ht="26.25" customHeight="1">
      <c r="A14" s="51" t="s">
        <v>671</v>
      </c>
      <c r="B14" s="78">
        <v>3.0</v>
      </c>
      <c r="D14" s="53">
        <v>3.0</v>
      </c>
      <c r="E14" s="54">
        <v>3.0</v>
      </c>
      <c r="F14" s="55">
        <v>3.0</v>
      </c>
      <c r="G14" s="54">
        <v>2.0</v>
      </c>
      <c r="H14" s="55">
        <v>2.0</v>
      </c>
      <c r="I14" s="54">
        <v>3.0</v>
      </c>
      <c r="J14" s="55">
        <v>3.0</v>
      </c>
      <c r="K14" s="54">
        <v>3.0</v>
      </c>
      <c r="L14" s="55">
        <v>2.0</v>
      </c>
      <c r="M14" s="54">
        <v>3.0</v>
      </c>
      <c r="N14" s="55">
        <v>3.0</v>
      </c>
      <c r="O14" s="54">
        <v>1.0</v>
      </c>
      <c r="P14" s="55">
        <v>3.0</v>
      </c>
      <c r="Q14" s="54">
        <v>3.0</v>
      </c>
      <c r="R14" s="55">
        <v>2.0</v>
      </c>
      <c r="S14" s="54">
        <v>1.0</v>
      </c>
      <c r="T14" s="55">
        <v>2.0</v>
      </c>
      <c r="U14" s="54">
        <v>2.0</v>
      </c>
      <c r="V14" s="55">
        <v>3.0</v>
      </c>
      <c r="W14" s="56">
        <v>2.0</v>
      </c>
      <c r="X14" s="55">
        <v>3.0</v>
      </c>
      <c r="Y14" s="54">
        <v>2.0</v>
      </c>
      <c r="Z14" s="55">
        <v>2.0</v>
      </c>
      <c r="AA14" s="54">
        <v>3.0</v>
      </c>
      <c r="AB14" s="55">
        <v>3.0</v>
      </c>
      <c r="AC14" s="54">
        <v>3.0</v>
      </c>
      <c r="AD14" s="55">
        <v>3.0</v>
      </c>
      <c r="AE14" s="54">
        <v>3.0</v>
      </c>
      <c r="AF14" s="55">
        <v>3.0</v>
      </c>
      <c r="AG14" s="54">
        <v>3.0</v>
      </c>
      <c r="AH14" s="55">
        <v>2.0</v>
      </c>
      <c r="AI14" s="54">
        <v>3.0</v>
      </c>
      <c r="AJ14" s="55">
        <v>2.0</v>
      </c>
      <c r="AK14" s="54">
        <v>3.0</v>
      </c>
      <c r="AL14" s="55">
        <v>3.0</v>
      </c>
      <c r="AM14" s="54">
        <v>2.0</v>
      </c>
      <c r="AN14" s="55">
        <v>1.0</v>
      </c>
      <c r="AO14" s="54">
        <v>1.0</v>
      </c>
      <c r="AP14" s="55">
        <v>0.0</v>
      </c>
      <c r="AQ14" s="54">
        <v>0.0</v>
      </c>
      <c r="AR14" s="55">
        <v>3.0</v>
      </c>
      <c r="AS14" s="54">
        <v>3.0</v>
      </c>
      <c r="AT14" s="55">
        <v>3.0</v>
      </c>
      <c r="AU14" s="54">
        <v>3.0</v>
      </c>
      <c r="AV14" s="55">
        <v>2.0</v>
      </c>
      <c r="AW14" s="54">
        <v>2.0</v>
      </c>
      <c r="AX14" s="55">
        <v>3.0</v>
      </c>
      <c r="AY14" s="54">
        <v>3.0</v>
      </c>
      <c r="AZ14" s="55">
        <v>2.0</v>
      </c>
      <c r="BA14" s="54">
        <v>2.0</v>
      </c>
      <c r="BB14" s="55">
        <v>3.0</v>
      </c>
      <c r="BC14" s="54">
        <v>3.0</v>
      </c>
      <c r="BD14" s="55">
        <v>3.0</v>
      </c>
      <c r="BE14" s="54">
        <v>2.0</v>
      </c>
      <c r="BF14" s="55">
        <v>3.0</v>
      </c>
      <c r="BG14" s="56">
        <v>2.0</v>
      </c>
      <c r="BH14" s="55">
        <v>2.5</v>
      </c>
      <c r="BI14" s="54">
        <v>2.0</v>
      </c>
      <c r="BJ14" s="55">
        <v>2.7</v>
      </c>
      <c r="BK14" s="54">
        <v>3.0</v>
      </c>
      <c r="BL14" s="55">
        <v>3.0</v>
      </c>
      <c r="BM14" s="54">
        <v>3.0</v>
      </c>
      <c r="BN14" s="55">
        <v>3.0</v>
      </c>
      <c r="BO14" s="54">
        <v>3.0</v>
      </c>
      <c r="BP14" s="55">
        <v>3.0</v>
      </c>
      <c r="BQ14" s="54">
        <v>3.0</v>
      </c>
      <c r="BR14" s="55"/>
      <c r="BS14" s="54"/>
      <c r="BT14" s="55">
        <v>3.0</v>
      </c>
      <c r="BU14" s="54">
        <v>2.0</v>
      </c>
      <c r="BV14" s="55">
        <v>2.0</v>
      </c>
      <c r="BW14" s="56">
        <v>2.0</v>
      </c>
      <c r="BX14" s="55">
        <v>0.0</v>
      </c>
      <c r="BY14" s="54">
        <v>0.0</v>
      </c>
      <c r="BZ14" s="55">
        <v>3.0</v>
      </c>
      <c r="CA14" s="54">
        <v>2.0</v>
      </c>
      <c r="CB14" s="55">
        <v>2.5</v>
      </c>
      <c r="CC14" s="54">
        <v>3.0</v>
      </c>
      <c r="CD14" s="55">
        <v>3.0</v>
      </c>
      <c r="CE14" s="54">
        <v>2.0</v>
      </c>
      <c r="CF14" s="55">
        <v>3.0</v>
      </c>
      <c r="CG14" s="54">
        <v>3.0</v>
      </c>
      <c r="CH14" s="55">
        <v>3.0</v>
      </c>
      <c r="CI14" s="54">
        <v>3.0</v>
      </c>
      <c r="CJ14" s="55">
        <v>2.0</v>
      </c>
      <c r="CK14" s="54">
        <v>3.0</v>
      </c>
      <c r="CL14" s="55">
        <v>3.0</v>
      </c>
      <c r="CM14" s="54">
        <v>3.0</v>
      </c>
      <c r="CN14" s="55">
        <v>2.0</v>
      </c>
      <c r="CO14" s="54">
        <v>3.0</v>
      </c>
      <c r="CP14" s="55">
        <v>0.0</v>
      </c>
      <c r="CQ14" s="54">
        <v>0.0</v>
      </c>
      <c r="CR14" s="55">
        <v>2.0</v>
      </c>
      <c r="CS14" s="54">
        <v>3.0</v>
      </c>
      <c r="CT14" s="55">
        <v>2.0</v>
      </c>
      <c r="CU14" s="54">
        <v>3.0</v>
      </c>
      <c r="CV14" s="57"/>
      <c r="CW14" s="58"/>
      <c r="CX14" s="57"/>
      <c r="CY14" s="58"/>
      <c r="CZ14" s="57"/>
      <c r="DA14" s="58"/>
      <c r="DB14" s="57"/>
      <c r="DC14" s="58"/>
      <c r="DD14" s="57"/>
      <c r="DE14" s="58"/>
      <c r="DF14" s="57"/>
      <c r="DG14" s="58"/>
      <c r="DH14" s="57"/>
      <c r="DI14" s="58"/>
      <c r="DJ14" s="57"/>
      <c r="DK14" s="58"/>
    </row>
    <row r="15" ht="26.25" customHeight="1">
      <c r="A15" s="51" t="s">
        <v>672</v>
      </c>
      <c r="B15" s="78">
        <v>3.0</v>
      </c>
      <c r="D15" s="53">
        <v>3.0</v>
      </c>
      <c r="E15" s="54">
        <v>3.0</v>
      </c>
      <c r="F15" s="55">
        <v>2.0</v>
      </c>
      <c r="G15" s="54">
        <v>1.7</v>
      </c>
      <c r="H15" s="55">
        <v>3.0</v>
      </c>
      <c r="I15" s="54">
        <v>3.0</v>
      </c>
      <c r="J15" s="55">
        <v>3.0</v>
      </c>
      <c r="K15" s="54">
        <v>3.0</v>
      </c>
      <c r="L15" s="55">
        <v>3.0</v>
      </c>
      <c r="M15" s="54">
        <v>3.0</v>
      </c>
      <c r="N15" s="55">
        <v>2.0</v>
      </c>
      <c r="O15" s="54">
        <v>1.0</v>
      </c>
      <c r="P15" s="55">
        <v>3.0</v>
      </c>
      <c r="Q15" s="54">
        <v>2.0</v>
      </c>
      <c r="R15" s="55">
        <v>3.0</v>
      </c>
      <c r="S15" s="54">
        <v>2.0</v>
      </c>
      <c r="T15" s="55">
        <v>3.0</v>
      </c>
      <c r="U15" s="54">
        <v>3.0</v>
      </c>
      <c r="V15" s="55">
        <v>3.0</v>
      </c>
      <c r="W15" s="56">
        <v>3.0</v>
      </c>
      <c r="X15" s="55">
        <v>3.0</v>
      </c>
      <c r="Y15" s="54">
        <v>3.0</v>
      </c>
      <c r="Z15" s="55">
        <v>3.0</v>
      </c>
      <c r="AA15" s="54">
        <v>2.0</v>
      </c>
      <c r="AB15" s="55">
        <v>2.0</v>
      </c>
      <c r="AC15" s="54">
        <v>3.0</v>
      </c>
      <c r="AD15" s="55">
        <v>3.0</v>
      </c>
      <c r="AE15" s="54">
        <v>2.0</v>
      </c>
      <c r="AF15" s="55">
        <v>3.0</v>
      </c>
      <c r="AG15" s="54">
        <v>1.0</v>
      </c>
      <c r="AH15" s="55">
        <v>3.0</v>
      </c>
      <c r="AI15" s="54">
        <v>3.0</v>
      </c>
      <c r="AJ15" s="55">
        <v>3.0</v>
      </c>
      <c r="AK15" s="54">
        <v>3.0</v>
      </c>
      <c r="AL15" s="55">
        <v>2.0</v>
      </c>
      <c r="AM15" s="54">
        <v>3.0</v>
      </c>
      <c r="AN15" s="55">
        <v>2.0</v>
      </c>
      <c r="AO15" s="54">
        <v>3.0</v>
      </c>
      <c r="AP15" s="55">
        <v>0.0</v>
      </c>
      <c r="AQ15" s="54">
        <v>0.0</v>
      </c>
      <c r="AR15" s="55">
        <v>1.0</v>
      </c>
      <c r="AS15" s="54">
        <v>3.0</v>
      </c>
      <c r="AT15" s="55">
        <v>2.0</v>
      </c>
      <c r="AU15" s="54">
        <v>3.0</v>
      </c>
      <c r="AV15" s="55">
        <v>2.0</v>
      </c>
      <c r="AW15" s="54">
        <v>3.0</v>
      </c>
      <c r="AX15" s="55">
        <v>2.0</v>
      </c>
      <c r="AY15" s="54">
        <v>3.0</v>
      </c>
      <c r="AZ15" s="55">
        <v>1.0</v>
      </c>
      <c r="BA15" s="54">
        <v>3.0</v>
      </c>
      <c r="BB15" s="55">
        <v>3.0</v>
      </c>
      <c r="BC15" s="54">
        <v>3.0</v>
      </c>
      <c r="BD15" s="55">
        <v>3.0</v>
      </c>
      <c r="BE15" s="54">
        <v>2.0</v>
      </c>
      <c r="BF15" s="55">
        <v>2.0</v>
      </c>
      <c r="BG15" s="56">
        <v>2.0</v>
      </c>
      <c r="BH15" s="55">
        <v>3.0</v>
      </c>
      <c r="BI15" s="54">
        <v>3.0</v>
      </c>
      <c r="BJ15" s="55">
        <v>3.0</v>
      </c>
      <c r="BK15" s="54">
        <v>3.0</v>
      </c>
      <c r="BL15" s="55">
        <v>3.0</v>
      </c>
      <c r="BM15" s="54">
        <v>3.0</v>
      </c>
      <c r="BN15" s="55">
        <v>2.0</v>
      </c>
      <c r="BO15" s="54">
        <v>2.0</v>
      </c>
      <c r="BP15" s="55">
        <v>1.7</v>
      </c>
      <c r="BQ15" s="54">
        <v>2.0</v>
      </c>
      <c r="BR15" s="55"/>
      <c r="BS15" s="54"/>
      <c r="BT15" s="55">
        <v>2.0</v>
      </c>
      <c r="BU15" s="54">
        <v>2.0</v>
      </c>
      <c r="BV15" s="55">
        <v>3.0</v>
      </c>
      <c r="BW15" s="56">
        <v>3.0</v>
      </c>
      <c r="BX15" s="55">
        <v>0.0</v>
      </c>
      <c r="BY15" s="54">
        <v>0.0</v>
      </c>
      <c r="BZ15" s="55">
        <v>2.5</v>
      </c>
      <c r="CA15" s="54">
        <v>3.0</v>
      </c>
      <c r="CB15" s="55">
        <v>3.0</v>
      </c>
      <c r="CC15" s="54">
        <v>3.0</v>
      </c>
      <c r="CD15" s="55">
        <v>2.5</v>
      </c>
      <c r="CE15" s="54">
        <v>3.0</v>
      </c>
      <c r="CF15" s="55">
        <v>3.0</v>
      </c>
      <c r="CG15" s="54">
        <v>3.0</v>
      </c>
      <c r="CH15" s="55">
        <v>3.0</v>
      </c>
      <c r="CI15" s="54">
        <v>2.0</v>
      </c>
      <c r="CJ15" s="55">
        <v>3.0</v>
      </c>
      <c r="CK15" s="54">
        <v>1.0</v>
      </c>
      <c r="CL15" s="55">
        <v>1.0</v>
      </c>
      <c r="CM15" s="54">
        <v>3.0</v>
      </c>
      <c r="CN15" s="55">
        <v>2.0</v>
      </c>
      <c r="CO15" s="54">
        <v>3.0</v>
      </c>
      <c r="CP15" s="55">
        <v>0.0</v>
      </c>
      <c r="CQ15" s="54">
        <v>0.0</v>
      </c>
      <c r="CR15" s="55">
        <v>2.0</v>
      </c>
      <c r="CS15" s="54">
        <v>3.0</v>
      </c>
      <c r="CT15" s="55">
        <v>2.0</v>
      </c>
      <c r="CU15" s="54">
        <v>3.0</v>
      </c>
      <c r="CV15" s="57"/>
      <c r="CW15" s="58"/>
      <c r="CX15" s="57"/>
      <c r="CY15" s="58"/>
      <c r="CZ15" s="57"/>
      <c r="DA15" s="58"/>
      <c r="DB15" s="57"/>
      <c r="DC15" s="58"/>
      <c r="DD15" s="57"/>
      <c r="DE15" s="58"/>
      <c r="DF15" s="57"/>
      <c r="DG15" s="58"/>
      <c r="DH15" s="57"/>
      <c r="DI15" s="58"/>
      <c r="DJ15" s="57"/>
      <c r="DK15" s="58"/>
    </row>
    <row r="16" ht="26.25" customHeight="1">
      <c r="A16" s="59" t="s">
        <v>673</v>
      </c>
      <c r="B16" s="60">
        <f>SUM(B12:B15)</f>
        <v>12</v>
      </c>
      <c r="D16" s="61">
        <f t="shared" ref="D16:DK16" si="17">SUM(D12:D15)</f>
        <v>12</v>
      </c>
      <c r="E16" s="62">
        <f t="shared" si="17"/>
        <v>12</v>
      </c>
      <c r="F16" s="61">
        <f t="shared" si="17"/>
        <v>10</v>
      </c>
      <c r="G16" s="62">
        <f t="shared" si="17"/>
        <v>6.5</v>
      </c>
      <c r="H16" s="61">
        <f t="shared" si="17"/>
        <v>11</v>
      </c>
      <c r="I16" s="62">
        <f t="shared" si="17"/>
        <v>12</v>
      </c>
      <c r="J16" s="61">
        <f t="shared" si="17"/>
        <v>12</v>
      </c>
      <c r="K16" s="62">
        <f t="shared" si="17"/>
        <v>12</v>
      </c>
      <c r="L16" s="61">
        <f t="shared" si="17"/>
        <v>11</v>
      </c>
      <c r="M16" s="62">
        <f t="shared" si="17"/>
        <v>11</v>
      </c>
      <c r="N16" s="61">
        <f t="shared" si="17"/>
        <v>11</v>
      </c>
      <c r="O16" s="62">
        <f t="shared" si="17"/>
        <v>6</v>
      </c>
      <c r="P16" s="61">
        <f t="shared" si="17"/>
        <v>12</v>
      </c>
      <c r="Q16" s="62">
        <f t="shared" si="17"/>
        <v>8</v>
      </c>
      <c r="R16" s="61">
        <f t="shared" si="17"/>
        <v>10</v>
      </c>
      <c r="S16" s="62">
        <f t="shared" si="17"/>
        <v>9</v>
      </c>
      <c r="T16" s="61">
        <f t="shared" si="17"/>
        <v>11</v>
      </c>
      <c r="U16" s="62">
        <f t="shared" si="17"/>
        <v>11</v>
      </c>
      <c r="V16" s="61">
        <f t="shared" si="17"/>
        <v>12</v>
      </c>
      <c r="W16" s="63">
        <f t="shared" si="17"/>
        <v>11</v>
      </c>
      <c r="X16" s="61">
        <f t="shared" si="17"/>
        <v>12</v>
      </c>
      <c r="Y16" s="62">
        <f t="shared" si="17"/>
        <v>11</v>
      </c>
      <c r="Z16" s="61">
        <f t="shared" si="17"/>
        <v>11</v>
      </c>
      <c r="AA16" s="62">
        <f t="shared" si="17"/>
        <v>10</v>
      </c>
      <c r="AB16" s="61">
        <f t="shared" si="17"/>
        <v>9</v>
      </c>
      <c r="AC16" s="62">
        <f t="shared" si="17"/>
        <v>10</v>
      </c>
      <c r="AD16" s="61">
        <f t="shared" si="17"/>
        <v>12</v>
      </c>
      <c r="AE16" s="62">
        <f t="shared" si="17"/>
        <v>11</v>
      </c>
      <c r="AF16" s="61">
        <f t="shared" si="17"/>
        <v>12</v>
      </c>
      <c r="AG16" s="62">
        <f t="shared" si="17"/>
        <v>9</v>
      </c>
      <c r="AH16" s="61">
        <f t="shared" si="17"/>
        <v>11</v>
      </c>
      <c r="AI16" s="62">
        <f t="shared" si="17"/>
        <v>11</v>
      </c>
      <c r="AJ16" s="61">
        <f t="shared" si="17"/>
        <v>11</v>
      </c>
      <c r="AK16" s="62">
        <f t="shared" si="17"/>
        <v>12</v>
      </c>
      <c r="AL16" s="61">
        <f t="shared" si="17"/>
        <v>10</v>
      </c>
      <c r="AM16" s="62">
        <f t="shared" si="17"/>
        <v>11</v>
      </c>
      <c r="AN16" s="61">
        <f t="shared" si="17"/>
        <v>9</v>
      </c>
      <c r="AO16" s="62">
        <f t="shared" si="17"/>
        <v>9</v>
      </c>
      <c r="AP16" s="61">
        <f t="shared" si="17"/>
        <v>0</v>
      </c>
      <c r="AQ16" s="62">
        <f t="shared" si="17"/>
        <v>0</v>
      </c>
      <c r="AR16" s="61">
        <f t="shared" si="17"/>
        <v>8</v>
      </c>
      <c r="AS16" s="62">
        <f t="shared" si="17"/>
        <v>11.5</v>
      </c>
      <c r="AT16" s="61">
        <f t="shared" si="17"/>
        <v>10</v>
      </c>
      <c r="AU16" s="62">
        <f t="shared" si="17"/>
        <v>12</v>
      </c>
      <c r="AV16" s="61">
        <f t="shared" si="17"/>
        <v>10</v>
      </c>
      <c r="AW16" s="62">
        <f t="shared" si="17"/>
        <v>10</v>
      </c>
      <c r="AX16" s="61">
        <f t="shared" si="17"/>
        <v>11</v>
      </c>
      <c r="AY16" s="62">
        <f t="shared" si="17"/>
        <v>12</v>
      </c>
      <c r="AZ16" s="61">
        <f t="shared" si="17"/>
        <v>7</v>
      </c>
      <c r="BA16" s="62">
        <f t="shared" si="17"/>
        <v>10</v>
      </c>
      <c r="BB16" s="61">
        <f t="shared" si="17"/>
        <v>12</v>
      </c>
      <c r="BC16" s="62">
        <f t="shared" si="17"/>
        <v>12</v>
      </c>
      <c r="BD16" s="61">
        <f t="shared" si="17"/>
        <v>12</v>
      </c>
      <c r="BE16" s="62">
        <f t="shared" si="17"/>
        <v>10</v>
      </c>
      <c r="BF16" s="61">
        <f t="shared" si="17"/>
        <v>11</v>
      </c>
      <c r="BG16" s="63">
        <f t="shared" si="17"/>
        <v>9</v>
      </c>
      <c r="BH16" s="61">
        <f t="shared" si="17"/>
        <v>11.5</v>
      </c>
      <c r="BI16" s="62">
        <f t="shared" si="17"/>
        <v>11</v>
      </c>
      <c r="BJ16" s="61">
        <f t="shared" si="17"/>
        <v>11.7</v>
      </c>
      <c r="BK16" s="62">
        <f t="shared" si="17"/>
        <v>12</v>
      </c>
      <c r="BL16" s="61">
        <f t="shared" si="17"/>
        <v>12</v>
      </c>
      <c r="BM16" s="62">
        <f t="shared" si="17"/>
        <v>12</v>
      </c>
      <c r="BN16" s="61">
        <f t="shared" si="17"/>
        <v>10.5</v>
      </c>
      <c r="BO16" s="62">
        <f t="shared" si="17"/>
        <v>11</v>
      </c>
      <c r="BP16" s="61">
        <f t="shared" si="17"/>
        <v>9.3</v>
      </c>
      <c r="BQ16" s="62">
        <f t="shared" si="17"/>
        <v>11</v>
      </c>
      <c r="BR16" s="61">
        <f t="shared" si="17"/>
        <v>0</v>
      </c>
      <c r="BS16" s="62">
        <f t="shared" si="17"/>
        <v>0</v>
      </c>
      <c r="BT16" s="61">
        <f t="shared" si="17"/>
        <v>11</v>
      </c>
      <c r="BU16" s="62">
        <f t="shared" si="17"/>
        <v>9</v>
      </c>
      <c r="BV16" s="61">
        <f t="shared" si="17"/>
        <v>9.5</v>
      </c>
      <c r="BW16" s="63">
        <f t="shared" si="17"/>
        <v>11</v>
      </c>
      <c r="BX16" s="61">
        <f t="shared" si="17"/>
        <v>0</v>
      </c>
      <c r="BY16" s="62">
        <f t="shared" si="17"/>
        <v>0</v>
      </c>
      <c r="BZ16" s="61">
        <f t="shared" si="17"/>
        <v>11.5</v>
      </c>
      <c r="CA16" s="62">
        <f t="shared" si="17"/>
        <v>11</v>
      </c>
      <c r="CB16" s="61">
        <f t="shared" si="17"/>
        <v>11.5</v>
      </c>
      <c r="CC16" s="62">
        <f t="shared" si="17"/>
        <v>11</v>
      </c>
      <c r="CD16" s="61">
        <f t="shared" si="17"/>
        <v>11.5</v>
      </c>
      <c r="CE16" s="62">
        <f t="shared" si="17"/>
        <v>11</v>
      </c>
      <c r="CF16" s="61">
        <f t="shared" si="17"/>
        <v>12</v>
      </c>
      <c r="CG16" s="62">
        <f t="shared" si="17"/>
        <v>12</v>
      </c>
      <c r="CH16" s="61">
        <f t="shared" si="17"/>
        <v>12</v>
      </c>
      <c r="CI16" s="62">
        <f t="shared" si="17"/>
        <v>11</v>
      </c>
      <c r="CJ16" s="61">
        <f t="shared" si="17"/>
        <v>9</v>
      </c>
      <c r="CK16" s="62">
        <f t="shared" si="17"/>
        <v>7</v>
      </c>
      <c r="CL16" s="61">
        <f t="shared" si="17"/>
        <v>9</v>
      </c>
      <c r="CM16" s="62">
        <f t="shared" si="17"/>
        <v>12</v>
      </c>
      <c r="CN16" s="61">
        <f t="shared" si="17"/>
        <v>8</v>
      </c>
      <c r="CO16" s="62">
        <f t="shared" si="17"/>
        <v>11</v>
      </c>
      <c r="CP16" s="61">
        <f t="shared" si="17"/>
        <v>0</v>
      </c>
      <c r="CQ16" s="62">
        <f t="shared" si="17"/>
        <v>0</v>
      </c>
      <c r="CR16" s="61">
        <f t="shared" si="17"/>
        <v>9</v>
      </c>
      <c r="CS16" s="62">
        <f t="shared" si="17"/>
        <v>12</v>
      </c>
      <c r="CT16" s="61">
        <f t="shared" si="17"/>
        <v>9</v>
      </c>
      <c r="CU16" s="62">
        <f t="shared" si="17"/>
        <v>12</v>
      </c>
      <c r="CV16" s="64">
        <f t="shared" si="17"/>
        <v>0</v>
      </c>
      <c r="CW16" s="65">
        <f t="shared" si="17"/>
        <v>0</v>
      </c>
      <c r="CX16" s="64">
        <f t="shared" si="17"/>
        <v>0</v>
      </c>
      <c r="CY16" s="65">
        <f t="shared" si="17"/>
        <v>0</v>
      </c>
      <c r="CZ16" s="64">
        <f t="shared" si="17"/>
        <v>0</v>
      </c>
      <c r="DA16" s="65">
        <f t="shared" si="17"/>
        <v>0</v>
      </c>
      <c r="DB16" s="64">
        <f t="shared" si="17"/>
        <v>0</v>
      </c>
      <c r="DC16" s="65">
        <f t="shared" si="17"/>
        <v>0</v>
      </c>
      <c r="DD16" s="64">
        <f t="shared" si="17"/>
        <v>0</v>
      </c>
      <c r="DE16" s="65">
        <f t="shared" si="17"/>
        <v>0</v>
      </c>
      <c r="DF16" s="64">
        <f t="shared" si="17"/>
        <v>0</v>
      </c>
      <c r="DG16" s="65">
        <f t="shared" si="17"/>
        <v>0</v>
      </c>
      <c r="DH16" s="64">
        <f t="shared" si="17"/>
        <v>0</v>
      </c>
      <c r="DI16" s="65">
        <f t="shared" si="17"/>
        <v>0</v>
      </c>
      <c r="DJ16" s="64">
        <f t="shared" si="17"/>
        <v>0</v>
      </c>
      <c r="DK16" s="65">
        <f t="shared" si="17"/>
        <v>0</v>
      </c>
    </row>
    <row r="17" ht="26.25" customHeight="1">
      <c r="A17" s="59" t="s">
        <v>667</v>
      </c>
      <c r="B17" s="66">
        <f>(B16/12)/3</f>
        <v>0.3333333333</v>
      </c>
      <c r="D17" s="67">
        <f t="shared" ref="D17:AA17" si="18">B17*D16</f>
        <v>4</v>
      </c>
      <c r="E17" s="68">
        <f t="shared" si="18"/>
        <v>0</v>
      </c>
      <c r="F17" s="67">
        <f t="shared" si="18"/>
        <v>40</v>
      </c>
      <c r="G17" s="68">
        <f t="shared" si="18"/>
        <v>0</v>
      </c>
      <c r="H17" s="67">
        <f t="shared" si="18"/>
        <v>440</v>
      </c>
      <c r="I17" s="68">
        <f t="shared" si="18"/>
        <v>0</v>
      </c>
      <c r="J17" s="67">
        <f t="shared" si="18"/>
        <v>5280</v>
      </c>
      <c r="K17" s="68">
        <f t="shared" si="18"/>
        <v>0</v>
      </c>
      <c r="L17" s="67">
        <f t="shared" si="18"/>
        <v>58080</v>
      </c>
      <c r="M17" s="68">
        <f t="shared" si="18"/>
        <v>0</v>
      </c>
      <c r="N17" s="67">
        <f t="shared" si="18"/>
        <v>638880</v>
      </c>
      <c r="O17" s="68">
        <f t="shared" si="18"/>
        <v>0</v>
      </c>
      <c r="P17" s="67">
        <f t="shared" si="18"/>
        <v>7666560</v>
      </c>
      <c r="Q17" s="68">
        <f t="shared" si="18"/>
        <v>0</v>
      </c>
      <c r="R17" s="67">
        <f t="shared" si="18"/>
        <v>76665600</v>
      </c>
      <c r="S17" s="68">
        <f t="shared" si="18"/>
        <v>0</v>
      </c>
      <c r="T17" s="67">
        <f t="shared" si="18"/>
        <v>843321600</v>
      </c>
      <c r="U17" s="68">
        <f t="shared" si="18"/>
        <v>0</v>
      </c>
      <c r="V17" s="67">
        <f t="shared" si="18"/>
        <v>10119859200</v>
      </c>
      <c r="W17" s="69">
        <f t="shared" si="18"/>
        <v>0</v>
      </c>
      <c r="X17" s="67">
        <f t="shared" si="18"/>
        <v>121438310400</v>
      </c>
      <c r="Y17" s="68">
        <f t="shared" si="18"/>
        <v>0</v>
      </c>
      <c r="Z17" s="67">
        <f t="shared" si="18"/>
        <v>1335821414400</v>
      </c>
      <c r="AA17" s="68">
        <f t="shared" si="18"/>
        <v>0</v>
      </c>
      <c r="AB17" s="67">
        <f t="shared" ref="AB17:AC17" si="19">AX17*AB16</f>
        <v>132246320025600</v>
      </c>
      <c r="AC17" s="68">
        <f t="shared" si="19"/>
        <v>0</v>
      </c>
      <c r="AD17" s="67">
        <f t="shared" ref="AD17:AE17" si="20">AB17*AD16</f>
        <v>1.58696E+15</v>
      </c>
      <c r="AE17" s="68">
        <f t="shared" si="20"/>
        <v>0</v>
      </c>
      <c r="AF17" s="67">
        <f t="shared" ref="AF17:AG17" si="21">BP17*AF16</f>
        <v>1.77104E+17</v>
      </c>
      <c r="AG17" s="68">
        <f t="shared" si="21"/>
        <v>0</v>
      </c>
      <c r="AH17" s="67">
        <f t="shared" ref="AH17:AW17" si="22">AF17*AH16</f>
        <v>1.94815E+18</v>
      </c>
      <c r="AI17" s="68">
        <f t="shared" si="22"/>
        <v>0</v>
      </c>
      <c r="AJ17" s="67">
        <f t="shared" si="22"/>
        <v>2.14296E+19</v>
      </c>
      <c r="AK17" s="68">
        <f t="shared" si="22"/>
        <v>0</v>
      </c>
      <c r="AL17" s="67">
        <f t="shared" si="22"/>
        <v>2.14296E+20</v>
      </c>
      <c r="AM17" s="68">
        <f t="shared" si="22"/>
        <v>0</v>
      </c>
      <c r="AN17" s="67">
        <f t="shared" si="22"/>
        <v>1.92867E+21</v>
      </c>
      <c r="AO17" s="68">
        <f t="shared" si="22"/>
        <v>0</v>
      </c>
      <c r="AP17" s="67">
        <f t="shared" si="22"/>
        <v>0</v>
      </c>
      <c r="AQ17" s="68">
        <f t="shared" si="22"/>
        <v>0</v>
      </c>
      <c r="AR17" s="67">
        <f t="shared" si="22"/>
        <v>0</v>
      </c>
      <c r="AS17" s="68">
        <f t="shared" si="22"/>
        <v>0</v>
      </c>
      <c r="AT17" s="67">
        <f t="shared" si="22"/>
        <v>0</v>
      </c>
      <c r="AU17" s="68">
        <f t="shared" si="22"/>
        <v>0</v>
      </c>
      <c r="AV17" s="67">
        <f t="shared" si="22"/>
        <v>0</v>
      </c>
      <c r="AW17" s="68">
        <f t="shared" si="22"/>
        <v>0</v>
      </c>
      <c r="AX17" s="67">
        <f t="shared" ref="AX17:AY17" si="23">Z17*AX16</f>
        <v>14694035558400</v>
      </c>
      <c r="AY17" s="68">
        <f t="shared" si="23"/>
        <v>0</v>
      </c>
      <c r="AZ17" s="67">
        <f t="shared" ref="AZ17:BA17" si="24">AV17*AZ16</f>
        <v>0</v>
      </c>
      <c r="BA17" s="68">
        <f t="shared" si="24"/>
        <v>0</v>
      </c>
      <c r="BB17" s="67">
        <f t="shared" ref="BB17:BC17" si="25">AZ17*BB16</f>
        <v>0</v>
      </c>
      <c r="BC17" s="68">
        <f t="shared" si="25"/>
        <v>0</v>
      </c>
      <c r="BD17" s="67">
        <f t="shared" ref="BD17:BE17" si="26">BT17*BD16</f>
        <v>0</v>
      </c>
      <c r="BE17" s="68">
        <f t="shared" si="26"/>
        <v>0</v>
      </c>
      <c r="BF17" s="67">
        <f t="shared" ref="BF17:BO17" si="27">BD17*BF16</f>
        <v>0</v>
      </c>
      <c r="BG17" s="69">
        <f t="shared" si="27"/>
        <v>0</v>
      </c>
      <c r="BH17" s="67">
        <f t="shared" si="27"/>
        <v>0</v>
      </c>
      <c r="BI17" s="68">
        <f t="shared" si="27"/>
        <v>0</v>
      </c>
      <c r="BJ17" s="67">
        <f t="shared" si="27"/>
        <v>0</v>
      </c>
      <c r="BK17" s="68">
        <f t="shared" si="27"/>
        <v>0</v>
      </c>
      <c r="BL17" s="67">
        <f t="shared" si="27"/>
        <v>0</v>
      </c>
      <c r="BM17" s="68">
        <f t="shared" si="27"/>
        <v>0</v>
      </c>
      <c r="BN17" s="67">
        <f t="shared" si="27"/>
        <v>0</v>
      </c>
      <c r="BO17" s="68">
        <f t="shared" si="27"/>
        <v>0</v>
      </c>
      <c r="BP17" s="67">
        <f t="shared" ref="BP17:BQ17" si="28">AD17*BP16</f>
        <v>1.47587E+16</v>
      </c>
      <c r="BQ17" s="68">
        <f t="shared" si="28"/>
        <v>0</v>
      </c>
      <c r="BR17" s="67">
        <f t="shared" ref="BR17:BS17" si="29">BN17*BR16</f>
        <v>0</v>
      </c>
      <c r="BS17" s="68">
        <f t="shared" si="29"/>
        <v>0</v>
      </c>
      <c r="BT17" s="67">
        <f t="shared" ref="BT17:BU17" si="30">BB17*BT16</f>
        <v>0</v>
      </c>
      <c r="BU17" s="68">
        <f t="shared" si="30"/>
        <v>0</v>
      </c>
      <c r="BV17" s="67">
        <f t="shared" ref="BV17:BW17" si="31">BR17*BV16</f>
        <v>0</v>
      </c>
      <c r="BW17" s="69">
        <f t="shared" si="31"/>
        <v>0</v>
      </c>
      <c r="BX17" s="67">
        <f t="shared" ref="BX17:DK17" si="32">BV17*BX16</f>
        <v>0</v>
      </c>
      <c r="BY17" s="68">
        <f t="shared" si="32"/>
        <v>0</v>
      </c>
      <c r="BZ17" s="67">
        <f t="shared" si="32"/>
        <v>0</v>
      </c>
      <c r="CA17" s="68">
        <f t="shared" si="32"/>
        <v>0</v>
      </c>
      <c r="CB17" s="67">
        <f t="shared" si="32"/>
        <v>0</v>
      </c>
      <c r="CC17" s="68">
        <f t="shared" si="32"/>
        <v>0</v>
      </c>
      <c r="CD17" s="67">
        <f t="shared" si="32"/>
        <v>0</v>
      </c>
      <c r="CE17" s="68">
        <f t="shared" si="32"/>
        <v>0</v>
      </c>
      <c r="CF17" s="67">
        <f t="shared" si="32"/>
        <v>0</v>
      </c>
      <c r="CG17" s="68">
        <f t="shared" si="32"/>
        <v>0</v>
      </c>
      <c r="CH17" s="67">
        <f t="shared" si="32"/>
        <v>0</v>
      </c>
      <c r="CI17" s="68">
        <f t="shared" si="32"/>
        <v>0</v>
      </c>
      <c r="CJ17" s="67">
        <f t="shared" si="32"/>
        <v>0</v>
      </c>
      <c r="CK17" s="68">
        <f t="shared" si="32"/>
        <v>0</v>
      </c>
      <c r="CL17" s="67">
        <f t="shared" si="32"/>
        <v>0</v>
      </c>
      <c r="CM17" s="68">
        <f t="shared" si="32"/>
        <v>0</v>
      </c>
      <c r="CN17" s="67">
        <f t="shared" si="32"/>
        <v>0</v>
      </c>
      <c r="CO17" s="68">
        <f t="shared" si="32"/>
        <v>0</v>
      </c>
      <c r="CP17" s="67">
        <f t="shared" si="32"/>
        <v>0</v>
      </c>
      <c r="CQ17" s="68">
        <f t="shared" si="32"/>
        <v>0</v>
      </c>
      <c r="CR17" s="67">
        <f t="shared" si="32"/>
        <v>0</v>
      </c>
      <c r="CS17" s="68">
        <f t="shared" si="32"/>
        <v>0</v>
      </c>
      <c r="CT17" s="67">
        <f t="shared" si="32"/>
        <v>0</v>
      </c>
      <c r="CU17" s="68">
        <f t="shared" si="32"/>
        <v>0</v>
      </c>
      <c r="CV17" s="70">
        <f t="shared" si="32"/>
        <v>0</v>
      </c>
      <c r="CW17" s="71">
        <f t="shared" si="32"/>
        <v>0</v>
      </c>
      <c r="CX17" s="70">
        <f t="shared" si="32"/>
        <v>0</v>
      </c>
      <c r="CY17" s="71">
        <f t="shared" si="32"/>
        <v>0</v>
      </c>
      <c r="CZ17" s="70">
        <f t="shared" si="32"/>
        <v>0</v>
      </c>
      <c r="DA17" s="71">
        <f t="shared" si="32"/>
        <v>0</v>
      </c>
      <c r="DB17" s="70">
        <f t="shared" si="32"/>
        <v>0</v>
      </c>
      <c r="DC17" s="71">
        <f t="shared" si="32"/>
        <v>0</v>
      </c>
      <c r="DD17" s="70">
        <f t="shared" si="32"/>
        <v>0</v>
      </c>
      <c r="DE17" s="71">
        <f t="shared" si="32"/>
        <v>0</v>
      </c>
      <c r="DF17" s="70">
        <f t="shared" si="32"/>
        <v>0</v>
      </c>
      <c r="DG17" s="71">
        <f t="shared" si="32"/>
        <v>0</v>
      </c>
      <c r="DH17" s="70">
        <f t="shared" si="32"/>
        <v>0</v>
      </c>
      <c r="DI17" s="71">
        <f t="shared" si="32"/>
        <v>0</v>
      </c>
      <c r="DJ17" s="70">
        <f t="shared" si="32"/>
        <v>0</v>
      </c>
      <c r="DK17" s="71">
        <f t="shared" si="32"/>
        <v>0</v>
      </c>
    </row>
    <row r="18" ht="26.25" customHeight="1">
      <c r="A18" s="45" t="s">
        <v>674</v>
      </c>
      <c r="B18" s="72"/>
      <c r="D18" s="79"/>
      <c r="E18" s="80"/>
      <c r="F18" s="79"/>
      <c r="G18" s="80"/>
      <c r="H18" s="79"/>
      <c r="I18" s="80"/>
      <c r="J18" s="79"/>
      <c r="K18" s="80"/>
      <c r="L18" s="79"/>
      <c r="M18" s="80"/>
      <c r="N18" s="79"/>
      <c r="O18" s="80"/>
      <c r="P18" s="79"/>
      <c r="Q18" s="80"/>
      <c r="R18" s="79"/>
      <c r="S18" s="80"/>
      <c r="T18" s="79"/>
      <c r="U18" s="80"/>
      <c r="V18" s="79"/>
      <c r="W18" s="81"/>
      <c r="X18" s="79"/>
      <c r="Y18" s="80"/>
      <c r="Z18" s="79"/>
      <c r="AA18" s="80"/>
      <c r="AB18" s="79"/>
      <c r="AC18" s="80"/>
      <c r="AD18" s="79"/>
      <c r="AE18" s="80"/>
      <c r="AF18" s="79"/>
      <c r="AG18" s="80"/>
      <c r="AH18" s="79"/>
      <c r="AI18" s="80"/>
      <c r="AJ18" s="79"/>
      <c r="AK18" s="80"/>
      <c r="AL18" s="79"/>
      <c r="AM18" s="80"/>
      <c r="AN18" s="79"/>
      <c r="AO18" s="80"/>
      <c r="AP18" s="79"/>
      <c r="AQ18" s="80"/>
      <c r="AR18" s="79"/>
      <c r="AS18" s="80"/>
      <c r="AT18" s="79"/>
      <c r="AU18" s="80"/>
      <c r="AV18" s="79"/>
      <c r="AW18" s="80"/>
      <c r="AX18" s="79"/>
      <c r="AY18" s="80"/>
      <c r="AZ18" s="79"/>
      <c r="BA18" s="80"/>
      <c r="BB18" s="79"/>
      <c r="BC18" s="80"/>
      <c r="BD18" s="79"/>
      <c r="BE18" s="80"/>
      <c r="BF18" s="79"/>
      <c r="BG18" s="81"/>
      <c r="BH18" s="79"/>
      <c r="BI18" s="80"/>
      <c r="BJ18" s="79"/>
      <c r="BK18" s="80"/>
      <c r="BL18" s="79"/>
      <c r="BM18" s="80"/>
      <c r="BN18" s="79"/>
      <c r="BO18" s="80"/>
      <c r="BP18" s="79"/>
      <c r="BQ18" s="80"/>
      <c r="BR18" s="79"/>
      <c r="BS18" s="80"/>
      <c r="BT18" s="79"/>
      <c r="BU18" s="80"/>
      <c r="BV18" s="79"/>
      <c r="BW18" s="81"/>
      <c r="BX18" s="79"/>
      <c r="BY18" s="80"/>
      <c r="BZ18" s="79"/>
      <c r="CA18" s="80"/>
      <c r="CB18" s="79"/>
      <c r="CC18" s="80"/>
      <c r="CD18" s="79"/>
      <c r="CE18" s="80"/>
      <c r="CF18" s="79"/>
      <c r="CG18" s="80"/>
      <c r="CH18" s="79"/>
      <c r="CI18" s="80"/>
      <c r="CJ18" s="79"/>
      <c r="CK18" s="80"/>
      <c r="CL18" s="79"/>
      <c r="CM18" s="80"/>
      <c r="CN18" s="79"/>
      <c r="CO18" s="80"/>
      <c r="CP18" s="79"/>
      <c r="CQ18" s="80"/>
      <c r="CR18" s="79"/>
      <c r="CS18" s="80"/>
      <c r="CT18" s="79"/>
      <c r="CU18" s="80"/>
      <c r="CV18" s="82"/>
      <c r="CW18" s="83"/>
      <c r="CX18" s="82"/>
      <c r="CY18" s="83"/>
      <c r="CZ18" s="82"/>
      <c r="DA18" s="83"/>
      <c r="DB18" s="82"/>
      <c r="DC18" s="83"/>
      <c r="DD18" s="82"/>
      <c r="DE18" s="83"/>
      <c r="DF18" s="82"/>
      <c r="DG18" s="83"/>
      <c r="DH18" s="82"/>
      <c r="DI18" s="83"/>
      <c r="DJ18" s="82"/>
      <c r="DK18" s="83"/>
    </row>
    <row r="19" ht="26.25" customHeight="1">
      <c r="A19" s="51" t="s">
        <v>675</v>
      </c>
      <c r="B19" s="78">
        <v>3.0</v>
      </c>
      <c r="D19" s="53">
        <v>3.0</v>
      </c>
      <c r="E19" s="54">
        <v>3.0</v>
      </c>
      <c r="F19" s="55">
        <v>3.0</v>
      </c>
      <c r="G19" s="54">
        <v>2.0</v>
      </c>
      <c r="H19" s="55">
        <v>3.0</v>
      </c>
      <c r="I19" s="54">
        <v>3.0</v>
      </c>
      <c r="J19" s="55">
        <v>3.0</v>
      </c>
      <c r="K19" s="54">
        <v>3.0</v>
      </c>
      <c r="L19" s="55">
        <v>3.0</v>
      </c>
      <c r="M19" s="54">
        <v>2.0</v>
      </c>
      <c r="N19" s="55">
        <v>2.0</v>
      </c>
      <c r="O19" s="54">
        <v>2.0</v>
      </c>
      <c r="P19" s="55">
        <v>3.0</v>
      </c>
      <c r="Q19" s="54">
        <v>2.0</v>
      </c>
      <c r="R19" s="55">
        <v>2.0</v>
      </c>
      <c r="S19" s="54">
        <v>1.0</v>
      </c>
      <c r="T19" s="55">
        <v>3.0</v>
      </c>
      <c r="U19" s="54">
        <v>3.0</v>
      </c>
      <c r="V19" s="55">
        <v>3.0</v>
      </c>
      <c r="W19" s="56">
        <v>3.0</v>
      </c>
      <c r="X19" s="55">
        <v>3.0</v>
      </c>
      <c r="Y19" s="54">
        <v>3.0</v>
      </c>
      <c r="Z19" s="55">
        <v>3.0</v>
      </c>
      <c r="AA19" s="54">
        <v>3.0</v>
      </c>
      <c r="AB19" s="55">
        <v>3.0</v>
      </c>
      <c r="AC19" s="54">
        <v>3.0</v>
      </c>
      <c r="AD19" s="55">
        <v>3.0</v>
      </c>
      <c r="AE19" s="54">
        <v>3.0</v>
      </c>
      <c r="AF19" s="55">
        <v>2.0</v>
      </c>
      <c r="AG19" s="54">
        <v>1.0</v>
      </c>
      <c r="AH19" s="55">
        <v>3.0</v>
      </c>
      <c r="AI19" s="54">
        <v>3.0</v>
      </c>
      <c r="AJ19" s="55">
        <v>3.0</v>
      </c>
      <c r="AK19" s="54">
        <v>2.0</v>
      </c>
      <c r="AL19" s="55">
        <v>2.0</v>
      </c>
      <c r="AM19" s="54">
        <v>3.0</v>
      </c>
      <c r="AN19" s="55">
        <v>2.0</v>
      </c>
      <c r="AO19" s="54">
        <v>2.0</v>
      </c>
      <c r="AP19" s="55">
        <v>0.0</v>
      </c>
      <c r="AQ19" s="54">
        <v>0.0</v>
      </c>
      <c r="AR19" s="55">
        <v>3.0</v>
      </c>
      <c r="AS19" s="54">
        <v>2.0</v>
      </c>
      <c r="AT19" s="55">
        <v>2.0</v>
      </c>
      <c r="AU19" s="54">
        <v>3.0</v>
      </c>
      <c r="AV19" s="55">
        <v>2.0</v>
      </c>
      <c r="AW19" s="54">
        <v>2.0</v>
      </c>
      <c r="AX19" s="55">
        <v>3.0</v>
      </c>
      <c r="AY19" s="54">
        <v>3.0</v>
      </c>
      <c r="AZ19" s="55">
        <v>3.0</v>
      </c>
      <c r="BA19" s="54">
        <v>2.0</v>
      </c>
      <c r="BB19" s="55">
        <v>3.0</v>
      </c>
      <c r="BC19" s="54">
        <v>2.0</v>
      </c>
      <c r="BD19" s="55">
        <v>3.0</v>
      </c>
      <c r="BE19" s="54">
        <v>3.0</v>
      </c>
      <c r="BF19" s="55">
        <v>3.0</v>
      </c>
      <c r="BG19" s="56">
        <v>2.0</v>
      </c>
      <c r="BH19" s="55">
        <v>3.0</v>
      </c>
      <c r="BI19" s="54">
        <v>3.0</v>
      </c>
      <c r="BJ19" s="55">
        <v>3.0</v>
      </c>
      <c r="BK19" s="54">
        <v>3.0</v>
      </c>
      <c r="BL19" s="55">
        <v>3.0</v>
      </c>
      <c r="BM19" s="54">
        <v>3.0</v>
      </c>
      <c r="BN19" s="55">
        <v>2.0</v>
      </c>
      <c r="BO19" s="54">
        <v>3.0</v>
      </c>
      <c r="BP19" s="55">
        <v>2.0</v>
      </c>
      <c r="BQ19" s="54">
        <v>3.0</v>
      </c>
      <c r="BR19" s="55"/>
      <c r="BS19" s="54"/>
      <c r="BT19" s="55">
        <v>3.0</v>
      </c>
      <c r="BU19" s="54">
        <v>3.0</v>
      </c>
      <c r="BV19" s="55">
        <v>2.5</v>
      </c>
      <c r="BW19" s="56">
        <v>3.0</v>
      </c>
      <c r="BX19" s="55">
        <v>0.0</v>
      </c>
      <c r="BY19" s="54">
        <v>0.0</v>
      </c>
      <c r="BZ19" s="55">
        <v>3.0</v>
      </c>
      <c r="CA19" s="54">
        <v>3.0</v>
      </c>
      <c r="CB19" s="55">
        <v>2.5</v>
      </c>
      <c r="CC19" s="54">
        <v>3.0</v>
      </c>
      <c r="CD19" s="55">
        <v>3.0</v>
      </c>
      <c r="CE19" s="54">
        <v>3.0</v>
      </c>
      <c r="CF19" s="55">
        <v>3.0</v>
      </c>
      <c r="CG19" s="54">
        <v>3.0</v>
      </c>
      <c r="CH19" s="55">
        <v>3.0</v>
      </c>
      <c r="CI19" s="54">
        <v>3.0</v>
      </c>
      <c r="CJ19" s="55">
        <v>3.0</v>
      </c>
      <c r="CK19" s="54">
        <v>1.0</v>
      </c>
      <c r="CL19" s="55">
        <v>1.0</v>
      </c>
      <c r="CM19" s="54">
        <v>3.0</v>
      </c>
      <c r="CN19" s="55">
        <v>3.0</v>
      </c>
      <c r="CO19" s="54">
        <v>3.0</v>
      </c>
      <c r="CP19" s="55">
        <v>0.0</v>
      </c>
      <c r="CQ19" s="54">
        <v>0.0</v>
      </c>
      <c r="CR19" s="55">
        <v>3.0</v>
      </c>
      <c r="CS19" s="54">
        <v>3.0</v>
      </c>
      <c r="CT19" s="55">
        <v>2.0</v>
      </c>
      <c r="CU19" s="54">
        <v>3.0</v>
      </c>
      <c r="CV19" s="57"/>
      <c r="CW19" s="58"/>
      <c r="CX19" s="57"/>
      <c r="CY19" s="58"/>
      <c r="CZ19" s="57"/>
      <c r="DA19" s="58"/>
      <c r="DB19" s="57"/>
      <c r="DC19" s="58"/>
      <c r="DD19" s="57"/>
      <c r="DE19" s="58"/>
      <c r="DF19" s="57"/>
      <c r="DG19" s="58"/>
      <c r="DH19" s="57"/>
      <c r="DI19" s="58"/>
      <c r="DJ19" s="57"/>
      <c r="DK19" s="58"/>
    </row>
    <row r="20" ht="26.25" customHeight="1">
      <c r="A20" s="51" t="s">
        <v>676</v>
      </c>
      <c r="B20" s="78">
        <v>3.0</v>
      </c>
      <c r="D20" s="53">
        <v>3.0</v>
      </c>
      <c r="E20" s="54">
        <v>2.6</v>
      </c>
      <c r="F20" s="55">
        <v>2.0</v>
      </c>
      <c r="G20" s="54">
        <v>1.0</v>
      </c>
      <c r="H20" s="55">
        <v>2.0</v>
      </c>
      <c r="I20" s="54">
        <v>2.0</v>
      </c>
      <c r="J20" s="55">
        <v>2.0</v>
      </c>
      <c r="K20" s="54">
        <v>2.0</v>
      </c>
      <c r="L20" s="55">
        <v>3.0</v>
      </c>
      <c r="M20" s="54">
        <v>1.0</v>
      </c>
      <c r="N20" s="55">
        <v>2.0</v>
      </c>
      <c r="O20" s="54">
        <v>2.0</v>
      </c>
      <c r="P20" s="55">
        <v>3.0</v>
      </c>
      <c r="Q20" s="54">
        <v>2.0</v>
      </c>
      <c r="R20" s="55">
        <v>1.0</v>
      </c>
      <c r="S20" s="54">
        <v>2.0</v>
      </c>
      <c r="T20" s="55">
        <v>3.0</v>
      </c>
      <c r="U20" s="54">
        <v>2.0</v>
      </c>
      <c r="V20" s="55">
        <v>3.0</v>
      </c>
      <c r="W20" s="56">
        <v>2.0</v>
      </c>
      <c r="X20" s="55">
        <v>3.0</v>
      </c>
      <c r="Y20" s="54">
        <v>1.0</v>
      </c>
      <c r="Z20" s="55">
        <v>3.0</v>
      </c>
      <c r="AA20" s="54">
        <v>3.0</v>
      </c>
      <c r="AB20" s="55">
        <v>1.0</v>
      </c>
      <c r="AC20" s="54">
        <v>2.0</v>
      </c>
      <c r="AD20" s="55">
        <v>3.0</v>
      </c>
      <c r="AE20" s="54">
        <v>3.0</v>
      </c>
      <c r="AF20" s="55">
        <v>2.0</v>
      </c>
      <c r="AG20" s="54">
        <v>2.0</v>
      </c>
      <c r="AH20" s="55">
        <v>3.0</v>
      </c>
      <c r="AI20" s="54">
        <v>3.0</v>
      </c>
      <c r="AJ20" s="55">
        <v>2.0</v>
      </c>
      <c r="AK20" s="54">
        <v>2.0</v>
      </c>
      <c r="AL20" s="55">
        <v>1.0</v>
      </c>
      <c r="AM20" s="54">
        <v>3.0</v>
      </c>
      <c r="AN20" s="55">
        <v>1.0</v>
      </c>
      <c r="AO20" s="54">
        <v>1.0</v>
      </c>
      <c r="AP20" s="55">
        <v>0.0</v>
      </c>
      <c r="AQ20" s="54">
        <v>0.0</v>
      </c>
      <c r="AR20" s="55">
        <v>1.0</v>
      </c>
      <c r="AS20" s="54">
        <v>2.0</v>
      </c>
      <c r="AT20" s="55">
        <v>3.0</v>
      </c>
      <c r="AU20" s="54">
        <v>3.0</v>
      </c>
      <c r="AV20" s="55">
        <v>3.0</v>
      </c>
      <c r="AW20" s="54">
        <v>2.0</v>
      </c>
      <c r="AX20" s="55">
        <v>2.0</v>
      </c>
      <c r="AY20" s="54">
        <v>2.0</v>
      </c>
      <c r="AZ20" s="55">
        <v>1.0</v>
      </c>
      <c r="BA20" s="54">
        <v>2.0</v>
      </c>
      <c r="BB20" s="55">
        <v>2.0</v>
      </c>
      <c r="BC20" s="54">
        <v>2.0</v>
      </c>
      <c r="BD20" s="55">
        <v>2.0</v>
      </c>
      <c r="BE20" s="54">
        <v>2.0</v>
      </c>
      <c r="BF20" s="55">
        <v>2.0</v>
      </c>
      <c r="BG20" s="56">
        <v>1.0</v>
      </c>
      <c r="BH20" s="55">
        <v>3.0</v>
      </c>
      <c r="BI20" s="54">
        <v>2.0</v>
      </c>
      <c r="BJ20" s="55">
        <v>3.0</v>
      </c>
      <c r="BK20" s="54">
        <v>2.0</v>
      </c>
      <c r="BL20" s="55">
        <v>2.0</v>
      </c>
      <c r="BM20" s="54">
        <v>2.0</v>
      </c>
      <c r="BN20" s="55">
        <v>2.0</v>
      </c>
      <c r="BO20" s="54">
        <v>3.0</v>
      </c>
      <c r="BP20" s="55">
        <v>3.0</v>
      </c>
      <c r="BQ20" s="54">
        <v>2.0</v>
      </c>
      <c r="BR20" s="55"/>
      <c r="BS20" s="54"/>
      <c r="BT20" s="55">
        <v>1.0</v>
      </c>
      <c r="BU20" s="54">
        <v>2.0</v>
      </c>
      <c r="BV20" s="55">
        <v>3.0</v>
      </c>
      <c r="BW20" s="56">
        <v>3.0</v>
      </c>
      <c r="BX20" s="55">
        <v>0.0</v>
      </c>
      <c r="BY20" s="54">
        <v>0.0</v>
      </c>
      <c r="BZ20" s="55">
        <v>3.0</v>
      </c>
      <c r="CA20" s="54">
        <v>3.0</v>
      </c>
      <c r="CB20" s="55">
        <v>2.5</v>
      </c>
      <c r="CC20" s="54">
        <v>2.0</v>
      </c>
      <c r="CD20" s="55">
        <v>3.0</v>
      </c>
      <c r="CE20" s="54">
        <v>1.0</v>
      </c>
      <c r="CF20" s="55">
        <v>2.0</v>
      </c>
      <c r="CG20" s="54">
        <v>3.0</v>
      </c>
      <c r="CH20" s="55">
        <v>3.0</v>
      </c>
      <c r="CI20" s="54">
        <v>2.0</v>
      </c>
      <c r="CJ20" s="55">
        <v>2.7</v>
      </c>
      <c r="CK20" s="54">
        <v>2.0</v>
      </c>
      <c r="CL20" s="55">
        <v>2.5</v>
      </c>
      <c r="CM20" s="54">
        <v>3.0</v>
      </c>
      <c r="CN20" s="55">
        <v>2.0</v>
      </c>
      <c r="CO20" s="54">
        <v>2.0</v>
      </c>
      <c r="CP20" s="55">
        <v>0.0</v>
      </c>
      <c r="CQ20" s="54">
        <v>0.0</v>
      </c>
      <c r="CR20" s="55">
        <v>3.0</v>
      </c>
      <c r="CS20" s="54">
        <v>3.0</v>
      </c>
      <c r="CT20" s="55">
        <v>2.0</v>
      </c>
      <c r="CU20" s="54">
        <v>3.0</v>
      </c>
      <c r="CV20" s="57"/>
      <c r="CW20" s="58"/>
      <c r="CX20" s="57"/>
      <c r="CY20" s="58"/>
      <c r="CZ20" s="57"/>
      <c r="DA20" s="58"/>
      <c r="DB20" s="57"/>
      <c r="DC20" s="58"/>
      <c r="DD20" s="57"/>
      <c r="DE20" s="58"/>
      <c r="DF20" s="57"/>
      <c r="DG20" s="58"/>
      <c r="DH20" s="57"/>
      <c r="DI20" s="58"/>
      <c r="DJ20" s="57"/>
      <c r="DK20" s="58"/>
    </row>
    <row r="21" ht="26.25" customHeight="1">
      <c r="A21" s="51" t="s">
        <v>677</v>
      </c>
      <c r="B21" s="78">
        <v>3.0</v>
      </c>
      <c r="D21" s="53">
        <v>3.0</v>
      </c>
      <c r="E21" s="54">
        <v>2.5</v>
      </c>
      <c r="F21" s="55">
        <v>2.0</v>
      </c>
      <c r="G21" s="54">
        <v>2.0</v>
      </c>
      <c r="H21" s="55">
        <v>3.0</v>
      </c>
      <c r="I21" s="54">
        <v>2.0</v>
      </c>
      <c r="J21" s="55">
        <v>2.0</v>
      </c>
      <c r="K21" s="54">
        <v>2.0</v>
      </c>
      <c r="L21" s="55">
        <v>2.0</v>
      </c>
      <c r="M21" s="54">
        <v>1.0</v>
      </c>
      <c r="N21" s="55">
        <v>2.0</v>
      </c>
      <c r="O21" s="54">
        <v>3.0</v>
      </c>
      <c r="P21" s="55">
        <v>3.0</v>
      </c>
      <c r="Q21" s="54">
        <v>3.0</v>
      </c>
      <c r="R21" s="55">
        <v>1.0</v>
      </c>
      <c r="S21" s="54">
        <v>1.0</v>
      </c>
      <c r="T21" s="55">
        <v>3.0</v>
      </c>
      <c r="U21" s="54">
        <v>2.0</v>
      </c>
      <c r="V21" s="55">
        <v>3.0</v>
      </c>
      <c r="W21" s="56">
        <v>3.0</v>
      </c>
      <c r="X21" s="55">
        <v>3.0</v>
      </c>
      <c r="Y21" s="54">
        <v>2.0</v>
      </c>
      <c r="Z21" s="55">
        <v>3.0</v>
      </c>
      <c r="AA21" s="54">
        <v>2.0</v>
      </c>
      <c r="AB21" s="55">
        <v>2.0</v>
      </c>
      <c r="AC21" s="54">
        <v>3.0</v>
      </c>
      <c r="AD21" s="55">
        <v>3.0</v>
      </c>
      <c r="AE21" s="54">
        <v>3.0</v>
      </c>
      <c r="AF21" s="55">
        <v>2.0</v>
      </c>
      <c r="AG21" s="54">
        <v>2.0</v>
      </c>
      <c r="AH21" s="55">
        <v>3.0</v>
      </c>
      <c r="AI21" s="54">
        <v>2.0</v>
      </c>
      <c r="AJ21" s="55">
        <v>2.0</v>
      </c>
      <c r="AK21" s="54">
        <v>3.0</v>
      </c>
      <c r="AL21" s="55">
        <v>2.0</v>
      </c>
      <c r="AM21" s="54">
        <v>3.0</v>
      </c>
      <c r="AN21" s="55">
        <v>3.0</v>
      </c>
      <c r="AO21" s="54">
        <v>1.0</v>
      </c>
      <c r="AP21" s="55">
        <v>0.0</v>
      </c>
      <c r="AQ21" s="54">
        <v>0.0</v>
      </c>
      <c r="AR21" s="55">
        <v>1.0</v>
      </c>
      <c r="AS21" s="54">
        <v>2.0</v>
      </c>
      <c r="AT21" s="55">
        <v>2.0</v>
      </c>
      <c r="AU21" s="54">
        <v>3.0</v>
      </c>
      <c r="AV21" s="55">
        <v>3.0</v>
      </c>
      <c r="AW21" s="54">
        <v>2.0</v>
      </c>
      <c r="AX21" s="55">
        <v>2.0</v>
      </c>
      <c r="AY21" s="54">
        <v>1.0</v>
      </c>
      <c r="AZ21" s="55">
        <v>2.0</v>
      </c>
      <c r="BA21" s="54">
        <v>3.0</v>
      </c>
      <c r="BB21" s="55">
        <v>2.0</v>
      </c>
      <c r="BC21" s="54">
        <v>2.0</v>
      </c>
      <c r="BD21" s="55">
        <v>2.0</v>
      </c>
      <c r="BE21" s="54">
        <v>3.0</v>
      </c>
      <c r="BF21" s="55">
        <v>3.0</v>
      </c>
      <c r="BG21" s="56">
        <v>2.0</v>
      </c>
      <c r="BH21" s="55">
        <v>3.0</v>
      </c>
      <c r="BI21" s="54">
        <v>3.0</v>
      </c>
      <c r="BJ21" s="55">
        <v>3.0</v>
      </c>
      <c r="BK21" s="54">
        <v>3.0</v>
      </c>
      <c r="BL21" s="55">
        <v>3.0</v>
      </c>
      <c r="BM21" s="54">
        <v>2.0</v>
      </c>
      <c r="BN21" s="55">
        <v>2.0</v>
      </c>
      <c r="BO21" s="54">
        <v>3.0</v>
      </c>
      <c r="BP21" s="55">
        <v>3.0</v>
      </c>
      <c r="BQ21" s="54">
        <v>2.0</v>
      </c>
      <c r="BR21" s="55"/>
      <c r="BS21" s="54"/>
      <c r="BT21" s="55">
        <v>2.0</v>
      </c>
      <c r="BU21" s="54">
        <v>2.0</v>
      </c>
      <c r="BV21" s="55">
        <v>2.0</v>
      </c>
      <c r="BW21" s="56">
        <v>3.0</v>
      </c>
      <c r="BX21" s="55">
        <v>0.0</v>
      </c>
      <c r="BY21" s="54">
        <v>0.0</v>
      </c>
      <c r="BZ21" s="55">
        <v>2.5</v>
      </c>
      <c r="CA21" s="54">
        <v>3.0</v>
      </c>
      <c r="CB21" s="55">
        <v>2.0</v>
      </c>
      <c r="CC21" s="54">
        <v>2.0</v>
      </c>
      <c r="CD21" s="55">
        <v>3.0</v>
      </c>
      <c r="CE21" s="54">
        <v>2.0</v>
      </c>
      <c r="CF21" s="55">
        <v>3.0</v>
      </c>
      <c r="CG21" s="54">
        <v>2.0</v>
      </c>
      <c r="CH21" s="55">
        <v>3.0</v>
      </c>
      <c r="CI21" s="54">
        <v>2.0</v>
      </c>
      <c r="CJ21" s="55">
        <v>2.7</v>
      </c>
      <c r="CK21" s="54">
        <v>3.0</v>
      </c>
      <c r="CL21" s="55">
        <v>3.0</v>
      </c>
      <c r="CM21" s="54">
        <v>3.0</v>
      </c>
      <c r="CN21" s="55">
        <v>2.0</v>
      </c>
      <c r="CO21" s="54">
        <v>3.0</v>
      </c>
      <c r="CP21" s="55">
        <v>0.0</v>
      </c>
      <c r="CQ21" s="54">
        <v>0.0</v>
      </c>
      <c r="CR21" s="55">
        <v>2.0</v>
      </c>
      <c r="CS21" s="54">
        <v>3.0</v>
      </c>
      <c r="CT21" s="55">
        <v>2.0</v>
      </c>
      <c r="CU21" s="54">
        <v>3.0</v>
      </c>
      <c r="CV21" s="57"/>
      <c r="CW21" s="58"/>
      <c r="CX21" s="57"/>
      <c r="CY21" s="58"/>
      <c r="CZ21" s="57"/>
      <c r="DA21" s="58"/>
      <c r="DB21" s="57"/>
      <c r="DC21" s="58"/>
      <c r="DD21" s="57"/>
      <c r="DE21" s="58"/>
      <c r="DF21" s="57"/>
      <c r="DG21" s="58"/>
      <c r="DH21" s="57"/>
      <c r="DI21" s="58"/>
      <c r="DJ21" s="57"/>
      <c r="DK21" s="58"/>
    </row>
    <row r="22" ht="26.25" customHeight="1">
      <c r="A22" s="59" t="s">
        <v>673</v>
      </c>
      <c r="B22" s="60">
        <f>SUM(B19:B21)</f>
        <v>9</v>
      </c>
      <c r="D22" s="84">
        <f t="shared" ref="D22:DK22" si="33">SUM(D19:D21)</f>
        <v>9</v>
      </c>
      <c r="E22" s="85">
        <f t="shared" si="33"/>
        <v>8.1</v>
      </c>
      <c r="F22" s="84">
        <f t="shared" si="33"/>
        <v>7</v>
      </c>
      <c r="G22" s="85">
        <f t="shared" si="33"/>
        <v>5</v>
      </c>
      <c r="H22" s="84">
        <f t="shared" si="33"/>
        <v>8</v>
      </c>
      <c r="I22" s="85">
        <f t="shared" si="33"/>
        <v>7</v>
      </c>
      <c r="J22" s="84">
        <f t="shared" si="33"/>
        <v>7</v>
      </c>
      <c r="K22" s="85">
        <f t="shared" si="33"/>
        <v>7</v>
      </c>
      <c r="L22" s="84">
        <f t="shared" si="33"/>
        <v>8</v>
      </c>
      <c r="M22" s="85">
        <f t="shared" si="33"/>
        <v>4</v>
      </c>
      <c r="N22" s="84">
        <f t="shared" si="33"/>
        <v>6</v>
      </c>
      <c r="O22" s="85">
        <f t="shared" si="33"/>
        <v>7</v>
      </c>
      <c r="P22" s="84">
        <f t="shared" si="33"/>
        <v>9</v>
      </c>
      <c r="Q22" s="85">
        <f t="shared" si="33"/>
        <v>7</v>
      </c>
      <c r="R22" s="84">
        <f t="shared" si="33"/>
        <v>4</v>
      </c>
      <c r="S22" s="85">
        <f t="shared" si="33"/>
        <v>4</v>
      </c>
      <c r="T22" s="84">
        <f t="shared" si="33"/>
        <v>9</v>
      </c>
      <c r="U22" s="85">
        <f t="shared" si="33"/>
        <v>7</v>
      </c>
      <c r="V22" s="84">
        <f t="shared" si="33"/>
        <v>9</v>
      </c>
      <c r="W22" s="86">
        <f t="shared" si="33"/>
        <v>8</v>
      </c>
      <c r="X22" s="84">
        <f t="shared" si="33"/>
        <v>9</v>
      </c>
      <c r="Y22" s="85">
        <f t="shared" si="33"/>
        <v>6</v>
      </c>
      <c r="Z22" s="84">
        <f t="shared" si="33"/>
        <v>9</v>
      </c>
      <c r="AA22" s="85">
        <f t="shared" si="33"/>
        <v>8</v>
      </c>
      <c r="AB22" s="84">
        <f t="shared" si="33"/>
        <v>6</v>
      </c>
      <c r="AC22" s="85">
        <f t="shared" si="33"/>
        <v>8</v>
      </c>
      <c r="AD22" s="84">
        <f t="shared" si="33"/>
        <v>9</v>
      </c>
      <c r="AE22" s="85">
        <f t="shared" si="33"/>
        <v>9</v>
      </c>
      <c r="AF22" s="84">
        <f t="shared" si="33"/>
        <v>6</v>
      </c>
      <c r="AG22" s="85">
        <f t="shared" si="33"/>
        <v>5</v>
      </c>
      <c r="AH22" s="84">
        <f t="shared" si="33"/>
        <v>9</v>
      </c>
      <c r="AI22" s="85">
        <f t="shared" si="33"/>
        <v>8</v>
      </c>
      <c r="AJ22" s="84">
        <f t="shared" si="33"/>
        <v>7</v>
      </c>
      <c r="AK22" s="85">
        <f t="shared" si="33"/>
        <v>7</v>
      </c>
      <c r="AL22" s="84">
        <f t="shared" si="33"/>
        <v>5</v>
      </c>
      <c r="AM22" s="85">
        <f t="shared" si="33"/>
        <v>9</v>
      </c>
      <c r="AN22" s="84">
        <f t="shared" si="33"/>
        <v>6</v>
      </c>
      <c r="AO22" s="85">
        <f t="shared" si="33"/>
        <v>4</v>
      </c>
      <c r="AP22" s="84">
        <f t="shared" si="33"/>
        <v>0</v>
      </c>
      <c r="AQ22" s="85">
        <f t="shared" si="33"/>
        <v>0</v>
      </c>
      <c r="AR22" s="84">
        <f t="shared" si="33"/>
        <v>5</v>
      </c>
      <c r="AS22" s="85">
        <f t="shared" si="33"/>
        <v>6</v>
      </c>
      <c r="AT22" s="84">
        <f t="shared" si="33"/>
        <v>7</v>
      </c>
      <c r="AU22" s="85">
        <f t="shared" si="33"/>
        <v>9</v>
      </c>
      <c r="AV22" s="84">
        <f t="shared" si="33"/>
        <v>8</v>
      </c>
      <c r="AW22" s="85">
        <f t="shared" si="33"/>
        <v>6</v>
      </c>
      <c r="AX22" s="84">
        <f t="shared" si="33"/>
        <v>7</v>
      </c>
      <c r="AY22" s="85">
        <f t="shared" si="33"/>
        <v>6</v>
      </c>
      <c r="AZ22" s="84">
        <f t="shared" si="33"/>
        <v>6</v>
      </c>
      <c r="BA22" s="85">
        <f t="shared" si="33"/>
        <v>7</v>
      </c>
      <c r="BB22" s="84">
        <f t="shared" si="33"/>
        <v>7</v>
      </c>
      <c r="BC22" s="85">
        <f t="shared" si="33"/>
        <v>6</v>
      </c>
      <c r="BD22" s="84">
        <f t="shared" si="33"/>
        <v>7</v>
      </c>
      <c r="BE22" s="85">
        <f t="shared" si="33"/>
        <v>8</v>
      </c>
      <c r="BF22" s="84">
        <f t="shared" si="33"/>
        <v>8</v>
      </c>
      <c r="BG22" s="86">
        <f t="shared" si="33"/>
        <v>5</v>
      </c>
      <c r="BH22" s="84">
        <f t="shared" si="33"/>
        <v>9</v>
      </c>
      <c r="BI22" s="85">
        <f t="shared" si="33"/>
        <v>8</v>
      </c>
      <c r="BJ22" s="84">
        <f t="shared" si="33"/>
        <v>9</v>
      </c>
      <c r="BK22" s="85">
        <f t="shared" si="33"/>
        <v>8</v>
      </c>
      <c r="BL22" s="84">
        <f t="shared" si="33"/>
        <v>8</v>
      </c>
      <c r="BM22" s="85">
        <f t="shared" si="33"/>
        <v>7</v>
      </c>
      <c r="BN22" s="84">
        <f t="shared" si="33"/>
        <v>6</v>
      </c>
      <c r="BO22" s="85">
        <f t="shared" si="33"/>
        <v>9</v>
      </c>
      <c r="BP22" s="84">
        <f t="shared" si="33"/>
        <v>8</v>
      </c>
      <c r="BQ22" s="85">
        <f t="shared" si="33"/>
        <v>7</v>
      </c>
      <c r="BR22" s="84">
        <f t="shared" si="33"/>
        <v>0</v>
      </c>
      <c r="BS22" s="85">
        <f t="shared" si="33"/>
        <v>0</v>
      </c>
      <c r="BT22" s="84">
        <f t="shared" si="33"/>
        <v>6</v>
      </c>
      <c r="BU22" s="85">
        <f t="shared" si="33"/>
        <v>7</v>
      </c>
      <c r="BV22" s="84">
        <f t="shared" si="33"/>
        <v>7.5</v>
      </c>
      <c r="BW22" s="86">
        <f t="shared" si="33"/>
        <v>9</v>
      </c>
      <c r="BX22" s="84">
        <f t="shared" si="33"/>
        <v>0</v>
      </c>
      <c r="BY22" s="85">
        <f t="shared" si="33"/>
        <v>0</v>
      </c>
      <c r="BZ22" s="84">
        <f t="shared" si="33"/>
        <v>8.5</v>
      </c>
      <c r="CA22" s="85">
        <f t="shared" si="33"/>
        <v>9</v>
      </c>
      <c r="CB22" s="84">
        <f t="shared" si="33"/>
        <v>7</v>
      </c>
      <c r="CC22" s="85">
        <f t="shared" si="33"/>
        <v>7</v>
      </c>
      <c r="CD22" s="84">
        <f t="shared" si="33"/>
        <v>9</v>
      </c>
      <c r="CE22" s="85">
        <f t="shared" si="33"/>
        <v>6</v>
      </c>
      <c r="CF22" s="84">
        <f t="shared" si="33"/>
        <v>8</v>
      </c>
      <c r="CG22" s="85">
        <f t="shared" si="33"/>
        <v>8</v>
      </c>
      <c r="CH22" s="84">
        <f t="shared" si="33"/>
        <v>9</v>
      </c>
      <c r="CI22" s="85">
        <f t="shared" si="33"/>
        <v>7</v>
      </c>
      <c r="CJ22" s="84">
        <f t="shared" si="33"/>
        <v>8.4</v>
      </c>
      <c r="CK22" s="85">
        <f t="shared" si="33"/>
        <v>6</v>
      </c>
      <c r="CL22" s="84">
        <f t="shared" si="33"/>
        <v>6.5</v>
      </c>
      <c r="CM22" s="85">
        <f t="shared" si="33"/>
        <v>9</v>
      </c>
      <c r="CN22" s="84">
        <f t="shared" si="33"/>
        <v>7</v>
      </c>
      <c r="CO22" s="85">
        <f t="shared" si="33"/>
        <v>8</v>
      </c>
      <c r="CP22" s="84">
        <f t="shared" si="33"/>
        <v>0</v>
      </c>
      <c r="CQ22" s="85">
        <f t="shared" si="33"/>
        <v>0</v>
      </c>
      <c r="CR22" s="84">
        <f t="shared" si="33"/>
        <v>8</v>
      </c>
      <c r="CS22" s="85">
        <f t="shared" si="33"/>
        <v>9</v>
      </c>
      <c r="CT22" s="84">
        <f t="shared" si="33"/>
        <v>6</v>
      </c>
      <c r="CU22" s="85">
        <f t="shared" si="33"/>
        <v>9</v>
      </c>
      <c r="CV22" s="87">
        <f t="shared" si="33"/>
        <v>0</v>
      </c>
      <c r="CW22" s="88">
        <f t="shared" si="33"/>
        <v>0</v>
      </c>
      <c r="CX22" s="87">
        <f t="shared" si="33"/>
        <v>0</v>
      </c>
      <c r="CY22" s="88">
        <f t="shared" si="33"/>
        <v>0</v>
      </c>
      <c r="CZ22" s="87">
        <f t="shared" si="33"/>
        <v>0</v>
      </c>
      <c r="DA22" s="88">
        <f t="shared" si="33"/>
        <v>0</v>
      </c>
      <c r="DB22" s="87">
        <f t="shared" si="33"/>
        <v>0</v>
      </c>
      <c r="DC22" s="88">
        <f t="shared" si="33"/>
        <v>0</v>
      </c>
      <c r="DD22" s="87">
        <f t="shared" si="33"/>
        <v>0</v>
      </c>
      <c r="DE22" s="88">
        <f t="shared" si="33"/>
        <v>0</v>
      </c>
      <c r="DF22" s="87">
        <f t="shared" si="33"/>
        <v>0</v>
      </c>
      <c r="DG22" s="88">
        <f t="shared" si="33"/>
        <v>0</v>
      </c>
      <c r="DH22" s="87">
        <f t="shared" si="33"/>
        <v>0</v>
      </c>
      <c r="DI22" s="88">
        <f t="shared" si="33"/>
        <v>0</v>
      </c>
      <c r="DJ22" s="87">
        <f t="shared" si="33"/>
        <v>0</v>
      </c>
      <c r="DK22" s="88">
        <f t="shared" si="33"/>
        <v>0</v>
      </c>
    </row>
    <row r="23" ht="26.25" customHeight="1">
      <c r="A23" s="59" t="s">
        <v>667</v>
      </c>
      <c r="B23" s="66">
        <f>(B22/9)/3</f>
        <v>0.3333333333</v>
      </c>
      <c r="D23" s="89">
        <f t="shared" ref="D23:AA23" si="34">B23*D22</f>
        <v>3</v>
      </c>
      <c r="E23" s="90">
        <f t="shared" si="34"/>
        <v>0</v>
      </c>
      <c r="F23" s="89">
        <f t="shared" si="34"/>
        <v>21</v>
      </c>
      <c r="G23" s="90">
        <f t="shared" si="34"/>
        <v>0</v>
      </c>
      <c r="H23" s="89">
        <f t="shared" si="34"/>
        <v>168</v>
      </c>
      <c r="I23" s="90">
        <f t="shared" si="34"/>
        <v>0</v>
      </c>
      <c r="J23" s="89">
        <f t="shared" si="34"/>
        <v>1176</v>
      </c>
      <c r="K23" s="90">
        <f t="shared" si="34"/>
        <v>0</v>
      </c>
      <c r="L23" s="89">
        <f t="shared" si="34"/>
        <v>9408</v>
      </c>
      <c r="M23" s="90">
        <f t="shared" si="34"/>
        <v>0</v>
      </c>
      <c r="N23" s="89">
        <f t="shared" si="34"/>
        <v>56448</v>
      </c>
      <c r="O23" s="90">
        <f t="shared" si="34"/>
        <v>0</v>
      </c>
      <c r="P23" s="89">
        <f t="shared" si="34"/>
        <v>508032</v>
      </c>
      <c r="Q23" s="90">
        <f t="shared" si="34"/>
        <v>0</v>
      </c>
      <c r="R23" s="89">
        <f t="shared" si="34"/>
        <v>2032128</v>
      </c>
      <c r="S23" s="90">
        <f t="shared" si="34"/>
        <v>0</v>
      </c>
      <c r="T23" s="89">
        <f t="shared" si="34"/>
        <v>18289152</v>
      </c>
      <c r="U23" s="90">
        <f t="shared" si="34"/>
        <v>0</v>
      </c>
      <c r="V23" s="89">
        <f t="shared" si="34"/>
        <v>164602368</v>
      </c>
      <c r="W23" s="91">
        <f t="shared" si="34"/>
        <v>0</v>
      </c>
      <c r="X23" s="89">
        <f t="shared" si="34"/>
        <v>1481421312</v>
      </c>
      <c r="Y23" s="90">
        <f t="shared" si="34"/>
        <v>0</v>
      </c>
      <c r="Z23" s="89">
        <f t="shared" si="34"/>
        <v>13332791808</v>
      </c>
      <c r="AA23" s="90">
        <f t="shared" si="34"/>
        <v>0</v>
      </c>
      <c r="AB23" s="89">
        <f t="shared" ref="AB23:AC23" si="35">AX23*AB22</f>
        <v>559977255936</v>
      </c>
      <c r="AC23" s="90">
        <f t="shared" si="35"/>
        <v>0</v>
      </c>
      <c r="AD23" s="89">
        <f t="shared" ref="AD23:AE23" si="36">AB23*AD22</f>
        <v>5039795303424</v>
      </c>
      <c r="AE23" s="90">
        <f t="shared" si="36"/>
        <v>0</v>
      </c>
      <c r="AF23" s="89">
        <f t="shared" ref="AF23:AG23" si="37">BP23*AF22</f>
        <v>241910174564352</v>
      </c>
      <c r="AG23" s="90">
        <f t="shared" si="37"/>
        <v>0</v>
      </c>
      <c r="AH23" s="89">
        <f t="shared" ref="AH23:AW23" si="38">AF23*AH22</f>
        <v>2.17719E+15</v>
      </c>
      <c r="AI23" s="90">
        <f t="shared" si="38"/>
        <v>0</v>
      </c>
      <c r="AJ23" s="89">
        <f t="shared" si="38"/>
        <v>1.52403E+16</v>
      </c>
      <c r="AK23" s="90">
        <f t="shared" si="38"/>
        <v>0</v>
      </c>
      <c r="AL23" s="89">
        <f t="shared" si="38"/>
        <v>7.62017E+16</v>
      </c>
      <c r="AM23" s="90">
        <f t="shared" si="38"/>
        <v>0</v>
      </c>
      <c r="AN23" s="89">
        <f t="shared" si="38"/>
        <v>4.5721E+17</v>
      </c>
      <c r="AO23" s="90">
        <f t="shared" si="38"/>
        <v>0</v>
      </c>
      <c r="AP23" s="89">
        <f t="shared" si="38"/>
        <v>0</v>
      </c>
      <c r="AQ23" s="90">
        <f t="shared" si="38"/>
        <v>0</v>
      </c>
      <c r="AR23" s="89">
        <f t="shared" si="38"/>
        <v>0</v>
      </c>
      <c r="AS23" s="90">
        <f t="shared" si="38"/>
        <v>0</v>
      </c>
      <c r="AT23" s="89">
        <f t="shared" si="38"/>
        <v>0</v>
      </c>
      <c r="AU23" s="90">
        <f t="shared" si="38"/>
        <v>0</v>
      </c>
      <c r="AV23" s="89">
        <f t="shared" si="38"/>
        <v>0</v>
      </c>
      <c r="AW23" s="90">
        <f t="shared" si="38"/>
        <v>0</v>
      </c>
      <c r="AX23" s="89">
        <f t="shared" ref="AX23:AY23" si="39">Z23*AX22</f>
        <v>93329542656</v>
      </c>
      <c r="AY23" s="90">
        <f t="shared" si="39"/>
        <v>0</v>
      </c>
      <c r="AZ23" s="89">
        <f t="shared" ref="AZ23:BA23" si="40">AV23*AZ22</f>
        <v>0</v>
      </c>
      <c r="BA23" s="90">
        <f t="shared" si="40"/>
        <v>0</v>
      </c>
      <c r="BB23" s="89">
        <f t="shared" ref="BB23:BC23" si="41">AZ23*BB22</f>
        <v>0</v>
      </c>
      <c r="BC23" s="90">
        <f t="shared" si="41"/>
        <v>0</v>
      </c>
      <c r="BD23" s="89">
        <f t="shared" ref="BD23:BE23" si="42">BT23*BD22</f>
        <v>0</v>
      </c>
      <c r="BE23" s="90">
        <f t="shared" si="42"/>
        <v>0</v>
      </c>
      <c r="BF23" s="89">
        <f t="shared" ref="BF23:BO23" si="43">BD23*BF22</f>
        <v>0</v>
      </c>
      <c r="BG23" s="91">
        <f t="shared" si="43"/>
        <v>0</v>
      </c>
      <c r="BH23" s="89">
        <f t="shared" si="43"/>
        <v>0</v>
      </c>
      <c r="BI23" s="90">
        <f t="shared" si="43"/>
        <v>0</v>
      </c>
      <c r="BJ23" s="89">
        <f t="shared" si="43"/>
        <v>0</v>
      </c>
      <c r="BK23" s="90">
        <f t="shared" si="43"/>
        <v>0</v>
      </c>
      <c r="BL23" s="89">
        <f t="shared" si="43"/>
        <v>0</v>
      </c>
      <c r="BM23" s="90">
        <f t="shared" si="43"/>
        <v>0</v>
      </c>
      <c r="BN23" s="89">
        <f t="shared" si="43"/>
        <v>0</v>
      </c>
      <c r="BO23" s="90">
        <f t="shared" si="43"/>
        <v>0</v>
      </c>
      <c r="BP23" s="89">
        <f t="shared" ref="BP23:BQ23" si="44">AD23*BP22</f>
        <v>40318362427392</v>
      </c>
      <c r="BQ23" s="90">
        <f t="shared" si="44"/>
        <v>0</v>
      </c>
      <c r="BR23" s="89">
        <f t="shared" ref="BR23:BS23" si="45">BN23*BR22</f>
        <v>0</v>
      </c>
      <c r="BS23" s="90">
        <f t="shared" si="45"/>
        <v>0</v>
      </c>
      <c r="BT23" s="89">
        <f t="shared" ref="BT23:BU23" si="46">BB23*BT22</f>
        <v>0</v>
      </c>
      <c r="BU23" s="90">
        <f t="shared" si="46"/>
        <v>0</v>
      </c>
      <c r="BV23" s="89">
        <f t="shared" ref="BV23:BW23" si="47">BR23*BV22</f>
        <v>0</v>
      </c>
      <c r="BW23" s="91">
        <f t="shared" si="47"/>
        <v>0</v>
      </c>
      <c r="BX23" s="89">
        <f t="shared" ref="BX23:DK23" si="48">BV23*BX22</f>
        <v>0</v>
      </c>
      <c r="BY23" s="90">
        <f t="shared" si="48"/>
        <v>0</v>
      </c>
      <c r="BZ23" s="89">
        <f t="shared" si="48"/>
        <v>0</v>
      </c>
      <c r="CA23" s="90">
        <f t="shared" si="48"/>
        <v>0</v>
      </c>
      <c r="CB23" s="89">
        <f t="shared" si="48"/>
        <v>0</v>
      </c>
      <c r="CC23" s="90">
        <f t="shared" si="48"/>
        <v>0</v>
      </c>
      <c r="CD23" s="89">
        <f t="shared" si="48"/>
        <v>0</v>
      </c>
      <c r="CE23" s="90">
        <f t="shared" si="48"/>
        <v>0</v>
      </c>
      <c r="CF23" s="89">
        <f t="shared" si="48"/>
        <v>0</v>
      </c>
      <c r="CG23" s="90">
        <f t="shared" si="48"/>
        <v>0</v>
      </c>
      <c r="CH23" s="89">
        <f t="shared" si="48"/>
        <v>0</v>
      </c>
      <c r="CI23" s="90">
        <f t="shared" si="48"/>
        <v>0</v>
      </c>
      <c r="CJ23" s="89">
        <f t="shared" si="48"/>
        <v>0</v>
      </c>
      <c r="CK23" s="90">
        <f t="shared" si="48"/>
        <v>0</v>
      </c>
      <c r="CL23" s="89">
        <f t="shared" si="48"/>
        <v>0</v>
      </c>
      <c r="CM23" s="90">
        <f t="shared" si="48"/>
        <v>0</v>
      </c>
      <c r="CN23" s="89">
        <f t="shared" si="48"/>
        <v>0</v>
      </c>
      <c r="CO23" s="90">
        <f t="shared" si="48"/>
        <v>0</v>
      </c>
      <c r="CP23" s="89">
        <f t="shared" si="48"/>
        <v>0</v>
      </c>
      <c r="CQ23" s="90">
        <f t="shared" si="48"/>
        <v>0</v>
      </c>
      <c r="CR23" s="89">
        <f t="shared" si="48"/>
        <v>0</v>
      </c>
      <c r="CS23" s="90">
        <f t="shared" si="48"/>
        <v>0</v>
      </c>
      <c r="CT23" s="89">
        <f t="shared" si="48"/>
        <v>0</v>
      </c>
      <c r="CU23" s="90">
        <f t="shared" si="48"/>
        <v>0</v>
      </c>
      <c r="CV23" s="92">
        <f t="shared" si="48"/>
        <v>0</v>
      </c>
      <c r="CW23" s="93">
        <f t="shared" si="48"/>
        <v>0</v>
      </c>
      <c r="CX23" s="92">
        <f t="shared" si="48"/>
        <v>0</v>
      </c>
      <c r="CY23" s="93">
        <f t="shared" si="48"/>
        <v>0</v>
      </c>
      <c r="CZ23" s="92">
        <f t="shared" si="48"/>
        <v>0</v>
      </c>
      <c r="DA23" s="93">
        <f t="shared" si="48"/>
        <v>0</v>
      </c>
      <c r="DB23" s="92">
        <f t="shared" si="48"/>
        <v>0</v>
      </c>
      <c r="DC23" s="93">
        <f t="shared" si="48"/>
        <v>0</v>
      </c>
      <c r="DD23" s="92">
        <f t="shared" si="48"/>
        <v>0</v>
      </c>
      <c r="DE23" s="93">
        <f t="shared" si="48"/>
        <v>0</v>
      </c>
      <c r="DF23" s="92">
        <f t="shared" si="48"/>
        <v>0</v>
      </c>
      <c r="DG23" s="93">
        <f t="shared" si="48"/>
        <v>0</v>
      </c>
      <c r="DH23" s="92">
        <f t="shared" si="48"/>
        <v>0</v>
      </c>
      <c r="DI23" s="93">
        <f t="shared" si="48"/>
        <v>0</v>
      </c>
      <c r="DJ23" s="92">
        <f t="shared" si="48"/>
        <v>0</v>
      </c>
      <c r="DK23" s="93">
        <f t="shared" si="48"/>
        <v>0</v>
      </c>
    </row>
    <row r="24" ht="26.25" customHeight="1">
      <c r="A24" s="45" t="s">
        <v>678</v>
      </c>
      <c r="B24" s="46"/>
      <c r="D24" s="47"/>
      <c r="E24" s="48"/>
      <c r="F24" s="47"/>
      <c r="G24" s="48"/>
      <c r="H24" s="47"/>
      <c r="I24" s="48"/>
      <c r="J24" s="47"/>
      <c r="K24" s="48"/>
      <c r="L24" s="47"/>
      <c r="M24" s="48"/>
      <c r="N24" s="47"/>
      <c r="O24" s="48"/>
      <c r="P24" s="47"/>
      <c r="Q24" s="48"/>
      <c r="R24" s="47"/>
      <c r="S24" s="48"/>
      <c r="T24" s="47"/>
      <c r="U24" s="48"/>
      <c r="V24" s="47"/>
      <c r="W24" s="50"/>
      <c r="X24" s="47"/>
      <c r="Y24" s="48"/>
      <c r="Z24" s="47"/>
      <c r="AA24" s="48"/>
      <c r="AB24" s="47"/>
      <c r="AC24" s="48"/>
      <c r="AD24" s="47"/>
      <c r="AE24" s="48"/>
      <c r="AF24" s="47"/>
      <c r="AG24" s="48"/>
      <c r="AH24" s="47"/>
      <c r="AI24" s="48"/>
      <c r="AJ24" s="47"/>
      <c r="AK24" s="48"/>
      <c r="AL24" s="47"/>
      <c r="AM24" s="48"/>
      <c r="AN24" s="47"/>
      <c r="AO24" s="48"/>
      <c r="AP24" s="47"/>
      <c r="AQ24" s="48"/>
      <c r="AR24" s="47"/>
      <c r="AS24" s="48"/>
      <c r="AT24" s="47"/>
      <c r="AU24" s="48"/>
      <c r="AV24" s="47"/>
      <c r="AW24" s="48"/>
      <c r="AX24" s="47"/>
      <c r="AY24" s="48"/>
      <c r="AZ24" s="47"/>
      <c r="BA24" s="48"/>
      <c r="BB24" s="47"/>
      <c r="BC24" s="48"/>
      <c r="BD24" s="47"/>
      <c r="BE24" s="48"/>
      <c r="BF24" s="47"/>
      <c r="BG24" s="50"/>
      <c r="BH24" s="47"/>
      <c r="BI24" s="48"/>
      <c r="BJ24" s="47"/>
      <c r="BK24" s="48"/>
      <c r="BL24" s="47"/>
      <c r="BM24" s="48"/>
      <c r="BN24" s="47"/>
      <c r="BO24" s="48"/>
      <c r="BP24" s="47"/>
      <c r="BQ24" s="48"/>
      <c r="BR24" s="47"/>
      <c r="BS24" s="48"/>
      <c r="BT24" s="47"/>
      <c r="BU24" s="48"/>
      <c r="BV24" s="47"/>
      <c r="BW24" s="50"/>
      <c r="BX24" s="47"/>
      <c r="BY24" s="48"/>
      <c r="BZ24" s="47"/>
      <c r="CA24" s="48"/>
      <c r="CB24" s="47"/>
      <c r="CC24" s="48"/>
      <c r="CD24" s="47"/>
      <c r="CE24" s="48"/>
      <c r="CF24" s="47"/>
      <c r="CG24" s="48"/>
      <c r="CH24" s="47"/>
      <c r="CI24" s="48"/>
      <c r="CJ24" s="47"/>
      <c r="CK24" s="48"/>
      <c r="CL24" s="47"/>
      <c r="CM24" s="48"/>
      <c r="CN24" s="47"/>
      <c r="CO24" s="48"/>
      <c r="CP24" s="47"/>
      <c r="CQ24" s="48"/>
      <c r="CR24" s="47"/>
      <c r="CS24" s="48"/>
      <c r="CT24" s="47"/>
      <c r="CU24" s="48"/>
      <c r="CV24" s="47"/>
      <c r="CW24" s="48"/>
      <c r="CX24" s="47"/>
      <c r="CY24" s="48"/>
      <c r="CZ24" s="47"/>
      <c r="DA24" s="48"/>
      <c r="DB24" s="47"/>
      <c r="DC24" s="48"/>
      <c r="DD24" s="47"/>
      <c r="DE24" s="48"/>
      <c r="DF24" s="47"/>
      <c r="DG24" s="48"/>
      <c r="DH24" s="47"/>
      <c r="DI24" s="48"/>
      <c r="DJ24" s="47"/>
      <c r="DK24" s="48"/>
    </row>
    <row r="25">
      <c r="A25" s="94" t="s">
        <v>679</v>
      </c>
      <c r="B25" s="78"/>
      <c r="D25" s="95" t="s">
        <v>680</v>
      </c>
      <c r="E25" s="96" t="s">
        <v>680</v>
      </c>
      <c r="F25" s="97" t="s">
        <v>681</v>
      </c>
      <c r="G25" s="96" t="s">
        <v>682</v>
      </c>
      <c r="H25" s="97" t="s">
        <v>680</v>
      </c>
      <c r="I25" s="96" t="s">
        <v>681</v>
      </c>
      <c r="J25" s="97" t="s">
        <v>680</v>
      </c>
      <c r="K25" s="98" t="s">
        <v>680</v>
      </c>
      <c r="L25" s="97" t="s">
        <v>680</v>
      </c>
      <c r="M25" s="96" t="s">
        <v>681</v>
      </c>
      <c r="N25" s="97" t="s">
        <v>681</v>
      </c>
      <c r="O25" s="96" t="s">
        <v>681</v>
      </c>
      <c r="P25" s="97" t="s">
        <v>680</v>
      </c>
      <c r="Q25" s="96" t="s">
        <v>681</v>
      </c>
      <c r="R25" s="97" t="s">
        <v>682</v>
      </c>
      <c r="S25" s="96" t="s">
        <v>683</v>
      </c>
      <c r="T25" s="97" t="s">
        <v>680</v>
      </c>
      <c r="U25" s="96" t="s">
        <v>680</v>
      </c>
      <c r="V25" s="97" t="s">
        <v>681</v>
      </c>
      <c r="W25" s="99" t="s">
        <v>680</v>
      </c>
      <c r="X25" s="97" t="s">
        <v>680</v>
      </c>
      <c r="Y25" s="96" t="s">
        <v>681</v>
      </c>
      <c r="Z25" s="97" t="s">
        <v>681</v>
      </c>
      <c r="AA25" s="96" t="s">
        <v>681</v>
      </c>
      <c r="AB25" s="97" t="s">
        <v>682</v>
      </c>
      <c r="AC25" s="96" t="s">
        <v>682</v>
      </c>
      <c r="AD25" s="97" t="s">
        <v>681</v>
      </c>
      <c r="AE25" s="96" t="s">
        <v>681</v>
      </c>
      <c r="AF25" s="97" t="s">
        <v>681</v>
      </c>
      <c r="AG25" s="96" t="s">
        <v>682</v>
      </c>
      <c r="AH25" s="97" t="s">
        <v>681</v>
      </c>
      <c r="AI25" s="96" t="s">
        <v>681</v>
      </c>
      <c r="AJ25" s="97" t="s">
        <v>681</v>
      </c>
      <c r="AK25" s="96" t="s">
        <v>681</v>
      </c>
      <c r="AL25" s="97" t="s">
        <v>681</v>
      </c>
      <c r="AM25" s="96" t="s">
        <v>681</v>
      </c>
      <c r="AN25" s="97" t="s">
        <v>682</v>
      </c>
      <c r="AO25" s="96" t="s">
        <v>681</v>
      </c>
      <c r="AP25" s="97" t="s">
        <v>683</v>
      </c>
      <c r="AQ25" s="96" t="s">
        <v>683</v>
      </c>
      <c r="AR25" s="97" t="s">
        <v>682</v>
      </c>
      <c r="AS25" s="96" t="s">
        <v>682</v>
      </c>
      <c r="AT25" s="97" t="s">
        <v>681</v>
      </c>
      <c r="AU25" s="96" t="s">
        <v>680</v>
      </c>
      <c r="AV25" s="97" t="s">
        <v>681</v>
      </c>
      <c r="AW25" s="96" t="s">
        <v>681</v>
      </c>
      <c r="AX25" s="97" t="s">
        <v>681</v>
      </c>
      <c r="AY25" s="96" t="s">
        <v>683</v>
      </c>
      <c r="AZ25" s="97" t="s">
        <v>682</v>
      </c>
      <c r="BA25" s="96" t="s">
        <v>681</v>
      </c>
      <c r="BB25" s="97" t="s">
        <v>680</v>
      </c>
      <c r="BC25" s="96" t="s">
        <v>680</v>
      </c>
      <c r="BD25" s="97" t="s">
        <v>681</v>
      </c>
      <c r="BE25" s="96" t="s">
        <v>681</v>
      </c>
      <c r="BF25" s="97" t="s">
        <v>682</v>
      </c>
      <c r="BG25" s="99" t="s">
        <v>682</v>
      </c>
      <c r="BH25" s="97" t="s">
        <v>680</v>
      </c>
      <c r="BI25" s="96" t="s">
        <v>680</v>
      </c>
      <c r="BJ25" s="97" t="s">
        <v>680</v>
      </c>
      <c r="BK25" s="96" t="s">
        <v>681</v>
      </c>
      <c r="BL25" s="97" t="s">
        <v>680</v>
      </c>
      <c r="BM25" s="96" t="s">
        <v>680</v>
      </c>
      <c r="BN25" s="97" t="s">
        <v>682</v>
      </c>
      <c r="BO25" s="96" t="s">
        <v>681</v>
      </c>
      <c r="BP25" s="97" t="s">
        <v>682</v>
      </c>
      <c r="BQ25" s="96" t="s">
        <v>681</v>
      </c>
      <c r="BR25" s="97"/>
      <c r="BS25" s="96"/>
      <c r="BT25" s="97" t="s">
        <v>681</v>
      </c>
      <c r="BU25" s="96" t="s">
        <v>682</v>
      </c>
      <c r="BV25" s="97" t="s">
        <v>682</v>
      </c>
      <c r="BW25" s="99" t="s">
        <v>680</v>
      </c>
      <c r="BX25" s="97" t="s">
        <v>683</v>
      </c>
      <c r="BY25" s="96" t="s">
        <v>683</v>
      </c>
      <c r="BZ25" s="97" t="s">
        <v>681</v>
      </c>
      <c r="CA25" s="96" t="s">
        <v>680</v>
      </c>
      <c r="CB25" s="97" t="s">
        <v>680</v>
      </c>
      <c r="CC25" s="96" t="s">
        <v>681</v>
      </c>
      <c r="CD25" s="97" t="s">
        <v>680</v>
      </c>
      <c r="CE25" s="96" t="s">
        <v>680</v>
      </c>
      <c r="CF25" s="97" t="s">
        <v>680</v>
      </c>
      <c r="CG25" s="96" t="s">
        <v>680</v>
      </c>
      <c r="CH25" s="97" t="s">
        <v>680</v>
      </c>
      <c r="CI25" s="96" t="s">
        <v>681</v>
      </c>
      <c r="CJ25" s="97" t="s">
        <v>682</v>
      </c>
      <c r="CK25" s="96" t="s">
        <v>682</v>
      </c>
      <c r="CL25" s="97" t="s">
        <v>682</v>
      </c>
      <c r="CM25" s="96" t="s">
        <v>680</v>
      </c>
      <c r="CN25" s="97" t="s">
        <v>682</v>
      </c>
      <c r="CO25" s="96" t="s">
        <v>681</v>
      </c>
      <c r="CP25" s="97" t="s">
        <v>683</v>
      </c>
      <c r="CQ25" s="96" t="s">
        <v>683</v>
      </c>
      <c r="CR25" s="97" t="s">
        <v>681</v>
      </c>
      <c r="CS25" s="96" t="s">
        <v>680</v>
      </c>
      <c r="CT25" s="97" t="s">
        <v>681</v>
      </c>
      <c r="CU25" s="96" t="s">
        <v>681</v>
      </c>
      <c r="CV25" s="100"/>
      <c r="CW25" s="101"/>
      <c r="CX25" s="100"/>
      <c r="CY25" s="101"/>
      <c r="CZ25" s="100"/>
      <c r="DA25" s="101"/>
      <c r="DB25" s="100"/>
      <c r="DC25" s="101"/>
      <c r="DD25" s="100"/>
      <c r="DE25" s="101"/>
      <c r="DF25" s="100"/>
      <c r="DG25" s="101"/>
      <c r="DH25" s="100"/>
      <c r="DI25" s="101"/>
      <c r="DJ25" s="100"/>
      <c r="DK25" s="101"/>
    </row>
    <row r="26" ht="37.5" customHeight="1">
      <c r="A26" s="102" t="s">
        <v>684</v>
      </c>
      <c r="B26" s="103"/>
      <c r="D26" s="104" t="s">
        <v>685</v>
      </c>
      <c r="E26" s="105" t="s">
        <v>686</v>
      </c>
      <c r="F26" s="103" t="s">
        <v>687</v>
      </c>
      <c r="G26" s="105" t="s">
        <v>688</v>
      </c>
      <c r="H26" s="103" t="s">
        <v>689</v>
      </c>
      <c r="I26" s="105" t="s">
        <v>690</v>
      </c>
      <c r="J26" s="103" t="s">
        <v>691</v>
      </c>
      <c r="K26" s="105" t="s">
        <v>692</v>
      </c>
      <c r="L26" s="103" t="s">
        <v>693</v>
      </c>
      <c r="M26" s="105" t="s">
        <v>694</v>
      </c>
      <c r="N26" s="103" t="s">
        <v>695</v>
      </c>
      <c r="O26" s="105" t="s">
        <v>696</v>
      </c>
      <c r="P26" s="106" t="s">
        <v>697</v>
      </c>
      <c r="Q26" s="105" t="s">
        <v>698</v>
      </c>
      <c r="R26" s="103" t="s">
        <v>699</v>
      </c>
      <c r="S26" s="105" t="s">
        <v>700</v>
      </c>
      <c r="T26" s="103" t="s">
        <v>701</v>
      </c>
      <c r="U26" s="105" t="s">
        <v>702</v>
      </c>
      <c r="V26" s="103" t="s">
        <v>703</v>
      </c>
      <c r="W26" s="107" t="s">
        <v>704</v>
      </c>
      <c r="X26" s="103" t="s">
        <v>705</v>
      </c>
      <c r="Y26" s="108" t="s">
        <v>706</v>
      </c>
      <c r="Z26" s="109" t="s">
        <v>707</v>
      </c>
      <c r="AA26" s="105" t="s">
        <v>708</v>
      </c>
      <c r="AB26" s="103" t="s">
        <v>709</v>
      </c>
      <c r="AC26" s="105" t="s">
        <v>710</v>
      </c>
      <c r="AD26" s="103" t="s">
        <v>711</v>
      </c>
      <c r="AE26" s="105" t="s">
        <v>712</v>
      </c>
      <c r="AF26" s="103" t="s">
        <v>713</v>
      </c>
      <c r="AG26" s="105" t="s">
        <v>714</v>
      </c>
      <c r="AH26" s="103" t="s">
        <v>715</v>
      </c>
      <c r="AI26" s="105" t="s">
        <v>716</v>
      </c>
      <c r="AJ26" s="103" t="s">
        <v>717</v>
      </c>
      <c r="AK26" s="105" t="s">
        <v>718</v>
      </c>
      <c r="AL26" s="106" t="s">
        <v>719</v>
      </c>
      <c r="AM26" s="105" t="s">
        <v>720</v>
      </c>
      <c r="AN26" s="103" t="s">
        <v>721</v>
      </c>
      <c r="AO26" s="105" t="s">
        <v>722</v>
      </c>
      <c r="AP26" s="103" t="s">
        <v>723</v>
      </c>
      <c r="AQ26" s="105" t="s">
        <v>723</v>
      </c>
      <c r="AR26" s="103" t="s">
        <v>724</v>
      </c>
      <c r="AS26" s="105" t="s">
        <v>725</v>
      </c>
      <c r="AT26" s="103" t="s">
        <v>726</v>
      </c>
      <c r="AU26" s="105" t="s">
        <v>727</v>
      </c>
      <c r="AV26" s="103" t="s">
        <v>728</v>
      </c>
      <c r="AW26" s="105" t="s">
        <v>729</v>
      </c>
      <c r="AX26" s="103" t="s">
        <v>730</v>
      </c>
      <c r="AY26" s="110" t="s">
        <v>731</v>
      </c>
      <c r="AZ26" s="103" t="s">
        <v>732</v>
      </c>
      <c r="BA26" s="105" t="s">
        <v>733</v>
      </c>
      <c r="BB26" s="103" t="s">
        <v>734</v>
      </c>
      <c r="BC26" s="105" t="s">
        <v>735</v>
      </c>
      <c r="BD26" s="103" t="s">
        <v>736</v>
      </c>
      <c r="BE26" s="105" t="s">
        <v>737</v>
      </c>
      <c r="BF26" s="103" t="s">
        <v>738</v>
      </c>
      <c r="BG26" s="107" t="s">
        <v>739</v>
      </c>
      <c r="BH26" s="103" t="s">
        <v>740</v>
      </c>
      <c r="BI26" s="105" t="s">
        <v>741</v>
      </c>
      <c r="BJ26" s="103" t="s">
        <v>742</v>
      </c>
      <c r="BK26" s="105" t="s">
        <v>743</v>
      </c>
      <c r="BL26" s="103" t="s">
        <v>744</v>
      </c>
      <c r="BM26" s="105" t="s">
        <v>745</v>
      </c>
      <c r="BN26" s="103" t="s">
        <v>746</v>
      </c>
      <c r="BO26" s="105" t="s">
        <v>747</v>
      </c>
      <c r="BP26" s="103" t="s">
        <v>748</v>
      </c>
      <c r="BQ26" s="105" t="s">
        <v>749</v>
      </c>
      <c r="BR26" s="103"/>
      <c r="BS26" s="105"/>
      <c r="BT26" s="103" t="s">
        <v>750</v>
      </c>
      <c r="BU26" s="105" t="s">
        <v>751</v>
      </c>
      <c r="BV26" s="103" t="s">
        <v>752</v>
      </c>
      <c r="BW26" s="107" t="s">
        <v>753</v>
      </c>
      <c r="BX26" s="103" t="s">
        <v>42</v>
      </c>
      <c r="BY26" s="105" t="s">
        <v>661</v>
      </c>
      <c r="BZ26" s="103" t="s">
        <v>754</v>
      </c>
      <c r="CA26" s="105" t="s">
        <v>755</v>
      </c>
      <c r="CB26" s="103" t="s">
        <v>756</v>
      </c>
      <c r="CC26" s="105" t="s">
        <v>757</v>
      </c>
      <c r="CD26" s="103" t="s">
        <v>758</v>
      </c>
      <c r="CE26" s="105" t="s">
        <v>759</v>
      </c>
      <c r="CF26" s="103" t="s">
        <v>760</v>
      </c>
      <c r="CG26" s="105" t="s">
        <v>761</v>
      </c>
      <c r="CH26" s="103" t="s">
        <v>762</v>
      </c>
      <c r="CI26" s="105" t="s">
        <v>763</v>
      </c>
      <c r="CJ26" s="103" t="s">
        <v>764</v>
      </c>
      <c r="CK26" s="105" t="s">
        <v>765</v>
      </c>
      <c r="CL26" s="103" t="s">
        <v>766</v>
      </c>
      <c r="CM26" s="105" t="s">
        <v>767</v>
      </c>
      <c r="CN26" s="103" t="s">
        <v>768</v>
      </c>
      <c r="CO26" s="105" t="s">
        <v>769</v>
      </c>
      <c r="CP26" s="103" t="s">
        <v>723</v>
      </c>
      <c r="CQ26" s="105" t="s">
        <v>661</v>
      </c>
      <c r="CR26" s="103" t="s">
        <v>770</v>
      </c>
      <c r="CS26" s="105" t="s">
        <v>771</v>
      </c>
      <c r="CT26" s="103" t="s">
        <v>772</v>
      </c>
      <c r="CU26" s="105" t="s">
        <v>773</v>
      </c>
      <c r="CV26" s="111"/>
      <c r="CW26" s="112"/>
      <c r="CX26" s="111"/>
      <c r="CY26" s="113"/>
      <c r="CZ26" s="111"/>
      <c r="DA26" s="112"/>
      <c r="DB26" s="111"/>
      <c r="DC26" s="112"/>
      <c r="DD26" s="111"/>
      <c r="DE26" s="112"/>
      <c r="DF26" s="111"/>
      <c r="DG26" s="113"/>
      <c r="DH26" s="111"/>
      <c r="DI26" s="112"/>
      <c r="DJ26" s="111"/>
      <c r="DK26" s="112"/>
    </row>
    <row r="27" ht="37.5" customHeight="1">
      <c r="A27" s="94" t="s">
        <v>774</v>
      </c>
      <c r="B27" s="78"/>
      <c r="C27" s="46"/>
      <c r="D27" s="52" t="str">
        <f t="shared" ref="D27:DK27" si="49">if(counta(D5:D8)+counta(D12:D15)+counta(D19:D21)+counta(D25:D26)=13,"Yes","No")</f>
        <v>Yes</v>
      </c>
      <c r="E27" s="114" t="str">
        <f t="shared" si="49"/>
        <v>Yes</v>
      </c>
      <c r="F27" s="52" t="str">
        <f t="shared" si="49"/>
        <v>Yes</v>
      </c>
      <c r="G27" s="114" t="str">
        <f t="shared" si="49"/>
        <v>Yes</v>
      </c>
      <c r="H27" s="52" t="str">
        <f t="shared" si="49"/>
        <v>Yes</v>
      </c>
      <c r="I27" s="114" t="str">
        <f t="shared" si="49"/>
        <v>Yes</v>
      </c>
      <c r="J27" s="52" t="str">
        <f t="shared" si="49"/>
        <v>Yes</v>
      </c>
      <c r="K27" s="114" t="str">
        <f t="shared" si="49"/>
        <v>Yes</v>
      </c>
      <c r="L27" s="52" t="str">
        <f t="shared" si="49"/>
        <v>Yes</v>
      </c>
      <c r="M27" s="114" t="str">
        <f t="shared" si="49"/>
        <v>Yes</v>
      </c>
      <c r="N27" s="52" t="str">
        <f t="shared" si="49"/>
        <v>Yes</v>
      </c>
      <c r="O27" s="114" t="str">
        <f t="shared" si="49"/>
        <v>Yes</v>
      </c>
      <c r="P27" s="52" t="str">
        <f t="shared" si="49"/>
        <v>Yes</v>
      </c>
      <c r="Q27" s="114" t="str">
        <f t="shared" si="49"/>
        <v>Yes</v>
      </c>
      <c r="R27" s="52" t="str">
        <f t="shared" si="49"/>
        <v>Yes</v>
      </c>
      <c r="S27" s="114" t="str">
        <f t="shared" si="49"/>
        <v>Yes</v>
      </c>
      <c r="T27" s="52" t="str">
        <f t="shared" si="49"/>
        <v>Yes</v>
      </c>
      <c r="U27" s="114" t="str">
        <f t="shared" si="49"/>
        <v>Yes</v>
      </c>
      <c r="V27" s="52" t="str">
        <f t="shared" si="49"/>
        <v>Yes</v>
      </c>
      <c r="W27" s="115" t="str">
        <f t="shared" si="49"/>
        <v>Yes</v>
      </c>
      <c r="X27" s="52" t="str">
        <f t="shared" si="49"/>
        <v>Yes</v>
      </c>
      <c r="Y27" s="114" t="str">
        <f t="shared" si="49"/>
        <v>Yes</v>
      </c>
      <c r="Z27" s="52" t="str">
        <f t="shared" si="49"/>
        <v>Yes</v>
      </c>
      <c r="AA27" s="114" t="str">
        <f t="shared" si="49"/>
        <v>Yes</v>
      </c>
      <c r="AB27" s="52" t="str">
        <f t="shared" si="49"/>
        <v>Yes</v>
      </c>
      <c r="AC27" s="114" t="str">
        <f t="shared" si="49"/>
        <v>Yes</v>
      </c>
      <c r="AD27" s="52" t="str">
        <f t="shared" si="49"/>
        <v>Yes</v>
      </c>
      <c r="AE27" s="114" t="str">
        <f t="shared" si="49"/>
        <v>Yes</v>
      </c>
      <c r="AF27" s="52" t="str">
        <f t="shared" si="49"/>
        <v>Yes</v>
      </c>
      <c r="AG27" s="114" t="str">
        <f t="shared" si="49"/>
        <v>Yes</v>
      </c>
      <c r="AH27" s="52" t="str">
        <f t="shared" si="49"/>
        <v>Yes</v>
      </c>
      <c r="AI27" s="114" t="str">
        <f t="shared" si="49"/>
        <v>Yes</v>
      </c>
      <c r="AJ27" s="52" t="str">
        <f t="shared" si="49"/>
        <v>Yes</v>
      </c>
      <c r="AK27" s="114" t="str">
        <f t="shared" si="49"/>
        <v>Yes</v>
      </c>
      <c r="AL27" s="52" t="str">
        <f t="shared" si="49"/>
        <v>Yes</v>
      </c>
      <c r="AM27" s="114" t="str">
        <f t="shared" si="49"/>
        <v>Yes</v>
      </c>
      <c r="AN27" s="52" t="str">
        <f t="shared" si="49"/>
        <v>Yes</v>
      </c>
      <c r="AO27" s="114" t="str">
        <f t="shared" si="49"/>
        <v>Yes</v>
      </c>
      <c r="AP27" s="52" t="str">
        <f t="shared" si="49"/>
        <v>Yes</v>
      </c>
      <c r="AQ27" s="114" t="str">
        <f t="shared" si="49"/>
        <v>Yes</v>
      </c>
      <c r="AR27" s="52" t="str">
        <f t="shared" si="49"/>
        <v>Yes</v>
      </c>
      <c r="AS27" s="114" t="str">
        <f t="shared" si="49"/>
        <v>Yes</v>
      </c>
      <c r="AT27" s="52" t="str">
        <f t="shared" si="49"/>
        <v>Yes</v>
      </c>
      <c r="AU27" s="114" t="str">
        <f t="shared" si="49"/>
        <v>Yes</v>
      </c>
      <c r="AV27" s="52" t="str">
        <f t="shared" si="49"/>
        <v>Yes</v>
      </c>
      <c r="AW27" s="114" t="str">
        <f t="shared" si="49"/>
        <v>Yes</v>
      </c>
      <c r="AX27" s="52" t="str">
        <f t="shared" si="49"/>
        <v>Yes</v>
      </c>
      <c r="AY27" s="114" t="str">
        <f t="shared" si="49"/>
        <v>Yes</v>
      </c>
      <c r="AZ27" s="52" t="str">
        <f t="shared" si="49"/>
        <v>Yes</v>
      </c>
      <c r="BA27" s="114" t="str">
        <f t="shared" si="49"/>
        <v>Yes</v>
      </c>
      <c r="BB27" s="52" t="str">
        <f t="shared" si="49"/>
        <v>Yes</v>
      </c>
      <c r="BC27" s="114" t="str">
        <f t="shared" si="49"/>
        <v>Yes</v>
      </c>
      <c r="BD27" s="52" t="str">
        <f t="shared" si="49"/>
        <v>Yes</v>
      </c>
      <c r="BE27" s="114" t="str">
        <f t="shared" si="49"/>
        <v>Yes</v>
      </c>
      <c r="BF27" s="52" t="str">
        <f t="shared" si="49"/>
        <v>Yes</v>
      </c>
      <c r="BG27" s="115" t="str">
        <f t="shared" si="49"/>
        <v>Yes</v>
      </c>
      <c r="BH27" s="52" t="str">
        <f t="shared" si="49"/>
        <v>Yes</v>
      </c>
      <c r="BI27" s="114" t="str">
        <f t="shared" si="49"/>
        <v>Yes</v>
      </c>
      <c r="BJ27" s="52" t="str">
        <f t="shared" si="49"/>
        <v>Yes</v>
      </c>
      <c r="BK27" s="114" t="str">
        <f t="shared" si="49"/>
        <v>Yes</v>
      </c>
      <c r="BL27" s="52" t="str">
        <f t="shared" si="49"/>
        <v>Yes</v>
      </c>
      <c r="BM27" s="114" t="str">
        <f t="shared" si="49"/>
        <v>Yes</v>
      </c>
      <c r="BN27" s="52" t="str">
        <f t="shared" si="49"/>
        <v>Yes</v>
      </c>
      <c r="BO27" s="114" t="str">
        <f t="shared" si="49"/>
        <v>Yes</v>
      </c>
      <c r="BP27" s="52" t="str">
        <f t="shared" si="49"/>
        <v>Yes</v>
      </c>
      <c r="BQ27" s="114" t="str">
        <f t="shared" si="49"/>
        <v>Yes</v>
      </c>
      <c r="BR27" s="52" t="str">
        <f t="shared" si="49"/>
        <v>No</v>
      </c>
      <c r="BS27" s="114" t="str">
        <f t="shared" si="49"/>
        <v>No</v>
      </c>
      <c r="BT27" s="52" t="str">
        <f t="shared" si="49"/>
        <v>Yes</v>
      </c>
      <c r="BU27" s="114" t="str">
        <f t="shared" si="49"/>
        <v>Yes</v>
      </c>
      <c r="BV27" s="52" t="str">
        <f t="shared" si="49"/>
        <v>Yes</v>
      </c>
      <c r="BW27" s="115" t="str">
        <f t="shared" si="49"/>
        <v>Yes</v>
      </c>
      <c r="BX27" s="52" t="str">
        <f t="shared" si="49"/>
        <v>Yes</v>
      </c>
      <c r="BY27" s="114" t="str">
        <f t="shared" si="49"/>
        <v>Yes</v>
      </c>
      <c r="BZ27" s="52" t="str">
        <f t="shared" si="49"/>
        <v>Yes</v>
      </c>
      <c r="CA27" s="114" t="str">
        <f t="shared" si="49"/>
        <v>Yes</v>
      </c>
      <c r="CB27" s="52" t="str">
        <f t="shared" si="49"/>
        <v>Yes</v>
      </c>
      <c r="CC27" s="114" t="str">
        <f t="shared" si="49"/>
        <v>Yes</v>
      </c>
      <c r="CD27" s="52" t="str">
        <f t="shared" si="49"/>
        <v>Yes</v>
      </c>
      <c r="CE27" s="114" t="str">
        <f t="shared" si="49"/>
        <v>Yes</v>
      </c>
      <c r="CF27" s="52" t="str">
        <f t="shared" si="49"/>
        <v>Yes</v>
      </c>
      <c r="CG27" s="114" t="str">
        <f t="shared" si="49"/>
        <v>Yes</v>
      </c>
      <c r="CH27" s="52" t="str">
        <f t="shared" si="49"/>
        <v>Yes</v>
      </c>
      <c r="CI27" s="114" t="str">
        <f t="shared" si="49"/>
        <v>Yes</v>
      </c>
      <c r="CJ27" s="52" t="str">
        <f t="shared" si="49"/>
        <v>Yes</v>
      </c>
      <c r="CK27" s="114" t="str">
        <f t="shared" si="49"/>
        <v>Yes</v>
      </c>
      <c r="CL27" s="52" t="str">
        <f t="shared" si="49"/>
        <v>Yes</v>
      </c>
      <c r="CM27" s="114" t="str">
        <f t="shared" si="49"/>
        <v>Yes</v>
      </c>
      <c r="CN27" s="52" t="str">
        <f t="shared" si="49"/>
        <v>Yes</v>
      </c>
      <c r="CO27" s="114" t="str">
        <f t="shared" si="49"/>
        <v>Yes</v>
      </c>
      <c r="CP27" s="52" t="str">
        <f t="shared" si="49"/>
        <v>Yes</v>
      </c>
      <c r="CQ27" s="114" t="str">
        <f t="shared" si="49"/>
        <v>Yes</v>
      </c>
      <c r="CR27" s="52" t="str">
        <f t="shared" si="49"/>
        <v>Yes</v>
      </c>
      <c r="CS27" s="114" t="str">
        <f t="shared" si="49"/>
        <v>Yes</v>
      </c>
      <c r="CT27" s="52" t="str">
        <f t="shared" si="49"/>
        <v>Yes</v>
      </c>
      <c r="CU27" s="114" t="str">
        <f t="shared" si="49"/>
        <v>Yes</v>
      </c>
      <c r="CV27" s="52" t="str">
        <f t="shared" si="49"/>
        <v>No</v>
      </c>
      <c r="CW27" s="114" t="str">
        <f t="shared" si="49"/>
        <v>No</v>
      </c>
      <c r="CX27" s="52" t="str">
        <f t="shared" si="49"/>
        <v>No</v>
      </c>
      <c r="CY27" s="114" t="str">
        <f t="shared" si="49"/>
        <v>No</v>
      </c>
      <c r="CZ27" s="52" t="str">
        <f t="shared" si="49"/>
        <v>No</v>
      </c>
      <c r="DA27" s="114" t="str">
        <f t="shared" si="49"/>
        <v>No</v>
      </c>
      <c r="DB27" s="52" t="str">
        <f t="shared" si="49"/>
        <v>No</v>
      </c>
      <c r="DC27" s="114" t="str">
        <f t="shared" si="49"/>
        <v>No</v>
      </c>
      <c r="DD27" s="52" t="str">
        <f t="shared" si="49"/>
        <v>No</v>
      </c>
      <c r="DE27" s="114" t="str">
        <f t="shared" si="49"/>
        <v>No</v>
      </c>
      <c r="DF27" s="52" t="str">
        <f t="shared" si="49"/>
        <v>No</v>
      </c>
      <c r="DG27" s="114" t="str">
        <f t="shared" si="49"/>
        <v>No</v>
      </c>
      <c r="DH27" s="52" t="str">
        <f t="shared" si="49"/>
        <v>No</v>
      </c>
      <c r="DI27" s="114" t="str">
        <f t="shared" si="49"/>
        <v>No</v>
      </c>
      <c r="DJ27" s="52" t="str">
        <f t="shared" si="49"/>
        <v>No</v>
      </c>
      <c r="DK27" s="114" t="str">
        <f t="shared" si="49"/>
        <v>No</v>
      </c>
    </row>
    <row r="28">
      <c r="A28" s="116"/>
      <c r="B28" s="117"/>
      <c r="C28" s="117"/>
      <c r="D28" s="118"/>
      <c r="E28" s="119"/>
      <c r="F28" s="118"/>
      <c r="G28" s="119"/>
      <c r="H28" s="120"/>
      <c r="I28" s="121"/>
      <c r="J28" s="120"/>
      <c r="K28" s="121"/>
      <c r="L28" s="120"/>
      <c r="M28" s="121"/>
      <c r="N28" s="118"/>
      <c r="O28" s="119"/>
      <c r="P28" s="118"/>
      <c r="Q28" s="119"/>
      <c r="R28" s="120"/>
      <c r="S28" s="121"/>
      <c r="T28" s="120"/>
      <c r="U28" s="121"/>
      <c r="V28" s="118"/>
      <c r="W28" s="122"/>
      <c r="X28" s="120"/>
      <c r="Y28" s="121"/>
      <c r="Z28" s="118"/>
      <c r="AA28" s="119"/>
      <c r="AB28" s="120"/>
      <c r="AC28" s="121"/>
      <c r="AD28" s="118"/>
      <c r="AE28" s="119"/>
      <c r="AF28" s="120"/>
      <c r="AG28" s="121"/>
      <c r="AH28" s="118"/>
      <c r="AI28" s="119"/>
      <c r="AJ28" s="120"/>
      <c r="AK28" s="121"/>
      <c r="AL28" s="118"/>
      <c r="AM28" s="119"/>
      <c r="AN28" s="120"/>
      <c r="AO28" s="121"/>
      <c r="AP28" s="118"/>
      <c r="AQ28" s="119"/>
      <c r="AR28" s="120"/>
      <c r="AS28" s="121"/>
      <c r="AT28" s="120"/>
      <c r="AU28" s="121"/>
      <c r="AV28" s="120"/>
      <c r="AW28" s="121"/>
      <c r="AX28" s="118"/>
      <c r="AY28" s="119"/>
      <c r="AZ28" s="118"/>
      <c r="BA28" s="119"/>
      <c r="BB28" s="120"/>
      <c r="BC28" s="121"/>
      <c r="BD28" s="120"/>
      <c r="BE28" s="121"/>
      <c r="BF28" s="120"/>
      <c r="BG28" s="123"/>
      <c r="BH28" s="118"/>
      <c r="BI28" s="119"/>
      <c r="BJ28" s="118"/>
      <c r="BK28" s="119"/>
      <c r="BL28" s="120"/>
      <c r="BM28" s="121"/>
      <c r="BN28" s="120"/>
      <c r="BO28" s="121"/>
      <c r="BP28" s="120"/>
      <c r="BQ28" s="121"/>
      <c r="BR28" s="118"/>
      <c r="BS28" s="119"/>
      <c r="BT28" s="120"/>
      <c r="BU28" s="121"/>
      <c r="BV28" s="120"/>
      <c r="BW28" s="123"/>
      <c r="BX28" s="118"/>
      <c r="BY28" s="121"/>
      <c r="BZ28" s="120"/>
      <c r="CA28" s="121"/>
      <c r="CB28" s="120"/>
      <c r="CC28" s="121"/>
      <c r="CD28" s="120"/>
      <c r="CE28" s="121"/>
      <c r="CF28" s="120"/>
      <c r="CG28" s="121"/>
      <c r="CH28" s="120"/>
      <c r="CI28" s="121"/>
      <c r="CJ28" s="120"/>
      <c r="CK28" s="121"/>
      <c r="CL28" s="120"/>
      <c r="CM28" s="121"/>
      <c r="CN28" s="120"/>
      <c r="CO28" s="121"/>
      <c r="CP28" s="120"/>
      <c r="CQ28" s="121"/>
      <c r="CR28" s="120"/>
      <c r="CS28" s="121"/>
      <c r="CT28" s="120"/>
      <c r="CU28" s="121"/>
      <c r="CV28" s="120"/>
      <c r="CW28" s="121"/>
      <c r="CX28" s="120"/>
      <c r="CY28" s="121"/>
      <c r="CZ28" s="120"/>
      <c r="DA28" s="121"/>
      <c r="DB28" s="120"/>
      <c r="DC28" s="121"/>
      <c r="DD28" s="121"/>
      <c r="DE28" s="121"/>
      <c r="DF28" s="118"/>
      <c r="DG28" s="119"/>
      <c r="DH28" s="120"/>
      <c r="DI28" s="121"/>
      <c r="DJ28" s="118"/>
      <c r="DK28" s="119"/>
    </row>
    <row r="29">
      <c r="A29" s="124" t="s">
        <v>673</v>
      </c>
      <c r="B29" s="125">
        <f>SUM(B22,B16,B9)</f>
        <v>33</v>
      </c>
      <c r="C29" s="125"/>
      <c r="D29" s="125">
        <f t="shared" ref="D29:DK29" si="50">SUM(D22,D16,D9)</f>
        <v>33</v>
      </c>
      <c r="E29" s="125">
        <f t="shared" si="50"/>
        <v>31.3</v>
      </c>
      <c r="F29" s="125">
        <f t="shared" si="50"/>
        <v>27</v>
      </c>
      <c r="G29" s="125">
        <f t="shared" si="50"/>
        <v>18.1</v>
      </c>
      <c r="H29" s="125">
        <f t="shared" si="50"/>
        <v>29</v>
      </c>
      <c r="I29" s="125">
        <f t="shared" si="50"/>
        <v>30</v>
      </c>
      <c r="J29" s="125">
        <f t="shared" si="50"/>
        <v>31</v>
      </c>
      <c r="K29" s="125">
        <f t="shared" si="50"/>
        <v>31</v>
      </c>
      <c r="L29" s="125">
        <f t="shared" si="50"/>
        <v>30</v>
      </c>
      <c r="M29" s="125">
        <f t="shared" si="50"/>
        <v>26</v>
      </c>
      <c r="N29" s="125">
        <f t="shared" si="50"/>
        <v>27</v>
      </c>
      <c r="O29" s="125">
        <f t="shared" si="50"/>
        <v>24</v>
      </c>
      <c r="P29" s="125">
        <f t="shared" si="50"/>
        <v>33</v>
      </c>
      <c r="Q29" s="125">
        <f t="shared" si="50"/>
        <v>23</v>
      </c>
      <c r="R29" s="125">
        <f t="shared" si="50"/>
        <v>22</v>
      </c>
      <c r="S29" s="125">
        <f t="shared" si="50"/>
        <v>20</v>
      </c>
      <c r="T29" s="125">
        <f t="shared" si="50"/>
        <v>32</v>
      </c>
      <c r="U29" s="125">
        <f t="shared" si="50"/>
        <v>30</v>
      </c>
      <c r="V29" s="125">
        <f t="shared" si="50"/>
        <v>30.5</v>
      </c>
      <c r="W29" s="125">
        <f t="shared" si="50"/>
        <v>31</v>
      </c>
      <c r="X29" s="125">
        <f t="shared" si="50"/>
        <v>32.75</v>
      </c>
      <c r="Y29" s="125">
        <f t="shared" si="50"/>
        <v>28</v>
      </c>
      <c r="Z29" s="125">
        <f t="shared" si="50"/>
        <v>31</v>
      </c>
      <c r="AA29" s="125">
        <f t="shared" si="50"/>
        <v>28</v>
      </c>
      <c r="AB29" s="125">
        <f t="shared" si="50"/>
        <v>24</v>
      </c>
      <c r="AC29" s="125">
        <f t="shared" si="50"/>
        <v>27</v>
      </c>
      <c r="AD29" s="125">
        <f t="shared" si="50"/>
        <v>33</v>
      </c>
      <c r="AE29" s="125">
        <f t="shared" si="50"/>
        <v>30</v>
      </c>
      <c r="AF29" s="125">
        <f t="shared" si="50"/>
        <v>30</v>
      </c>
      <c r="AG29" s="125">
        <f t="shared" si="50"/>
        <v>25</v>
      </c>
      <c r="AH29" s="125">
        <f t="shared" si="50"/>
        <v>31</v>
      </c>
      <c r="AI29" s="125">
        <f t="shared" si="50"/>
        <v>28</v>
      </c>
      <c r="AJ29" s="125">
        <f t="shared" si="50"/>
        <v>29</v>
      </c>
      <c r="AK29" s="125">
        <f t="shared" si="50"/>
        <v>28.5</v>
      </c>
      <c r="AL29" s="125">
        <f t="shared" si="50"/>
        <v>24</v>
      </c>
      <c r="AM29" s="125">
        <f t="shared" si="50"/>
        <v>29</v>
      </c>
      <c r="AN29" s="125">
        <f t="shared" si="50"/>
        <v>24</v>
      </c>
      <c r="AO29" s="125">
        <f t="shared" si="50"/>
        <v>23</v>
      </c>
      <c r="AP29" s="125">
        <f t="shared" si="50"/>
        <v>0</v>
      </c>
      <c r="AQ29" s="125">
        <f t="shared" si="50"/>
        <v>0</v>
      </c>
      <c r="AR29" s="125">
        <f t="shared" si="50"/>
        <v>18</v>
      </c>
      <c r="AS29" s="125">
        <f t="shared" si="50"/>
        <v>27</v>
      </c>
      <c r="AT29" s="125">
        <f t="shared" si="50"/>
        <v>29</v>
      </c>
      <c r="AU29" s="125">
        <f t="shared" si="50"/>
        <v>33</v>
      </c>
      <c r="AV29" s="125">
        <f t="shared" si="50"/>
        <v>29</v>
      </c>
      <c r="AW29" s="125">
        <f t="shared" si="50"/>
        <v>26</v>
      </c>
      <c r="AX29" s="125">
        <f t="shared" si="50"/>
        <v>30</v>
      </c>
      <c r="AY29" s="125">
        <f t="shared" si="50"/>
        <v>27</v>
      </c>
      <c r="AZ29" s="125">
        <f t="shared" si="50"/>
        <v>21</v>
      </c>
      <c r="BA29" s="125">
        <f t="shared" si="50"/>
        <v>27</v>
      </c>
      <c r="BB29" s="125">
        <f t="shared" si="50"/>
        <v>30</v>
      </c>
      <c r="BC29" s="125">
        <f t="shared" si="50"/>
        <v>27</v>
      </c>
      <c r="BD29" s="125">
        <f t="shared" si="50"/>
        <v>30</v>
      </c>
      <c r="BE29" s="125">
        <f t="shared" si="50"/>
        <v>29</v>
      </c>
      <c r="BF29" s="125">
        <f t="shared" si="50"/>
        <v>29</v>
      </c>
      <c r="BG29" s="125">
        <f t="shared" si="50"/>
        <v>22</v>
      </c>
      <c r="BH29" s="125">
        <f t="shared" si="50"/>
        <v>32</v>
      </c>
      <c r="BI29" s="125">
        <f t="shared" si="50"/>
        <v>30</v>
      </c>
      <c r="BJ29" s="125">
        <f t="shared" si="50"/>
        <v>32.1</v>
      </c>
      <c r="BK29" s="125">
        <f t="shared" si="50"/>
        <v>31</v>
      </c>
      <c r="BL29" s="125">
        <f t="shared" si="50"/>
        <v>31</v>
      </c>
      <c r="BM29" s="125">
        <f t="shared" si="50"/>
        <v>31</v>
      </c>
      <c r="BN29" s="125">
        <f t="shared" si="50"/>
        <v>24.5</v>
      </c>
      <c r="BO29" s="125">
        <f t="shared" si="50"/>
        <v>32</v>
      </c>
      <c r="BP29" s="125">
        <f t="shared" si="50"/>
        <v>28.3</v>
      </c>
      <c r="BQ29" s="125">
        <f t="shared" si="50"/>
        <v>28</v>
      </c>
      <c r="BR29" s="125">
        <f t="shared" si="50"/>
        <v>0</v>
      </c>
      <c r="BS29" s="125">
        <f t="shared" si="50"/>
        <v>0</v>
      </c>
      <c r="BT29" s="125">
        <f t="shared" si="50"/>
        <v>27</v>
      </c>
      <c r="BU29" s="125">
        <f t="shared" si="50"/>
        <v>25</v>
      </c>
      <c r="BV29" s="125">
        <f t="shared" si="50"/>
        <v>27</v>
      </c>
      <c r="BW29" s="125">
        <f t="shared" si="50"/>
        <v>31</v>
      </c>
      <c r="BX29" s="125">
        <f t="shared" si="50"/>
        <v>0</v>
      </c>
      <c r="BY29" s="125">
        <f t="shared" si="50"/>
        <v>0</v>
      </c>
      <c r="BZ29" s="125">
        <f t="shared" si="50"/>
        <v>30.5</v>
      </c>
      <c r="CA29" s="125">
        <f t="shared" si="50"/>
        <v>31</v>
      </c>
      <c r="CB29" s="125">
        <f t="shared" si="50"/>
        <v>30</v>
      </c>
      <c r="CC29" s="125">
        <f t="shared" si="50"/>
        <v>27</v>
      </c>
      <c r="CD29" s="125">
        <f t="shared" si="50"/>
        <v>32</v>
      </c>
      <c r="CE29" s="125">
        <f t="shared" si="50"/>
        <v>28</v>
      </c>
      <c r="CF29" s="125">
        <f t="shared" si="50"/>
        <v>32</v>
      </c>
      <c r="CG29" s="125">
        <f t="shared" si="50"/>
        <v>31</v>
      </c>
      <c r="CH29" s="125">
        <f t="shared" si="50"/>
        <v>33</v>
      </c>
      <c r="CI29" s="125">
        <f t="shared" si="50"/>
        <v>29</v>
      </c>
      <c r="CJ29" s="125">
        <f t="shared" si="50"/>
        <v>27.4</v>
      </c>
      <c r="CK29" s="125">
        <f t="shared" si="50"/>
        <v>21</v>
      </c>
      <c r="CL29" s="125">
        <f t="shared" si="50"/>
        <v>22.5</v>
      </c>
      <c r="CM29" s="125">
        <f t="shared" si="50"/>
        <v>33</v>
      </c>
      <c r="CN29" s="125">
        <f t="shared" si="50"/>
        <v>24</v>
      </c>
      <c r="CO29" s="125">
        <f t="shared" si="50"/>
        <v>28</v>
      </c>
      <c r="CP29" s="125">
        <f t="shared" si="50"/>
        <v>0</v>
      </c>
      <c r="CQ29" s="125">
        <f t="shared" si="50"/>
        <v>0</v>
      </c>
      <c r="CR29" s="125">
        <f t="shared" si="50"/>
        <v>26</v>
      </c>
      <c r="CS29" s="125">
        <f t="shared" si="50"/>
        <v>33</v>
      </c>
      <c r="CT29" s="125">
        <f t="shared" si="50"/>
        <v>25</v>
      </c>
      <c r="CU29" s="125">
        <f t="shared" si="50"/>
        <v>31</v>
      </c>
      <c r="CV29" s="125">
        <f t="shared" si="50"/>
        <v>0</v>
      </c>
      <c r="CW29" s="125">
        <f t="shared" si="50"/>
        <v>0</v>
      </c>
      <c r="CX29" s="125">
        <f t="shared" si="50"/>
        <v>0</v>
      </c>
      <c r="CY29" s="125">
        <f t="shared" si="50"/>
        <v>0</v>
      </c>
      <c r="CZ29" s="125">
        <f t="shared" si="50"/>
        <v>0</v>
      </c>
      <c r="DA29" s="125">
        <f t="shared" si="50"/>
        <v>0</v>
      </c>
      <c r="DB29" s="125">
        <f t="shared" si="50"/>
        <v>0</v>
      </c>
      <c r="DC29" s="125">
        <f t="shared" si="50"/>
        <v>0</v>
      </c>
      <c r="DD29" s="125">
        <f t="shared" si="50"/>
        <v>0</v>
      </c>
      <c r="DE29" s="125">
        <f t="shared" si="50"/>
        <v>0</v>
      </c>
      <c r="DF29" s="125">
        <f t="shared" si="50"/>
        <v>0</v>
      </c>
      <c r="DG29" s="125">
        <f t="shared" si="50"/>
        <v>0</v>
      </c>
      <c r="DH29" s="125">
        <f t="shared" si="50"/>
        <v>0</v>
      </c>
      <c r="DI29" s="125">
        <f t="shared" si="50"/>
        <v>0</v>
      </c>
      <c r="DJ29" s="125">
        <f t="shared" si="50"/>
        <v>0</v>
      </c>
      <c r="DK29" s="125">
        <f t="shared" si="50"/>
        <v>0</v>
      </c>
    </row>
    <row r="30">
      <c r="A30" s="126" t="s">
        <v>775</v>
      </c>
      <c r="B30" s="127">
        <f>(B10+B17+B23)</f>
        <v>1</v>
      </c>
      <c r="C30" s="127"/>
      <c r="D30" s="127">
        <f t="shared" ref="D30:DK30" si="51">(D29/$B29)</f>
        <v>1</v>
      </c>
      <c r="E30" s="127">
        <f t="shared" si="51"/>
        <v>0.9484848485</v>
      </c>
      <c r="F30" s="127">
        <f t="shared" si="51"/>
        <v>0.8181818182</v>
      </c>
      <c r="G30" s="127">
        <f t="shared" si="51"/>
        <v>0.5484848485</v>
      </c>
      <c r="H30" s="127">
        <f t="shared" si="51"/>
        <v>0.8787878788</v>
      </c>
      <c r="I30" s="127">
        <f t="shared" si="51"/>
        <v>0.9090909091</v>
      </c>
      <c r="J30" s="127">
        <f t="shared" si="51"/>
        <v>0.9393939394</v>
      </c>
      <c r="K30" s="127">
        <f t="shared" si="51"/>
        <v>0.9393939394</v>
      </c>
      <c r="L30" s="127">
        <f t="shared" si="51"/>
        <v>0.9090909091</v>
      </c>
      <c r="M30" s="127">
        <f t="shared" si="51"/>
        <v>0.7878787879</v>
      </c>
      <c r="N30" s="127">
        <f t="shared" si="51"/>
        <v>0.8181818182</v>
      </c>
      <c r="O30" s="127">
        <f t="shared" si="51"/>
        <v>0.7272727273</v>
      </c>
      <c r="P30" s="127">
        <f t="shared" si="51"/>
        <v>1</v>
      </c>
      <c r="Q30" s="127">
        <f t="shared" si="51"/>
        <v>0.696969697</v>
      </c>
      <c r="R30" s="127">
        <f t="shared" si="51"/>
        <v>0.6666666667</v>
      </c>
      <c r="S30" s="127">
        <f t="shared" si="51"/>
        <v>0.6060606061</v>
      </c>
      <c r="T30" s="127">
        <f t="shared" si="51"/>
        <v>0.9696969697</v>
      </c>
      <c r="U30" s="127">
        <f t="shared" si="51"/>
        <v>0.9090909091</v>
      </c>
      <c r="V30" s="127">
        <f t="shared" si="51"/>
        <v>0.9242424242</v>
      </c>
      <c r="W30" s="127">
        <f t="shared" si="51"/>
        <v>0.9393939394</v>
      </c>
      <c r="X30" s="127">
        <f t="shared" si="51"/>
        <v>0.9924242424</v>
      </c>
      <c r="Y30" s="127">
        <f t="shared" si="51"/>
        <v>0.8484848485</v>
      </c>
      <c r="Z30" s="127">
        <f t="shared" si="51"/>
        <v>0.9393939394</v>
      </c>
      <c r="AA30" s="127">
        <f t="shared" si="51"/>
        <v>0.8484848485</v>
      </c>
      <c r="AB30" s="127">
        <f t="shared" si="51"/>
        <v>0.7272727273</v>
      </c>
      <c r="AC30" s="127">
        <f t="shared" si="51"/>
        <v>0.8181818182</v>
      </c>
      <c r="AD30" s="127">
        <f t="shared" si="51"/>
        <v>1</v>
      </c>
      <c r="AE30" s="127">
        <f t="shared" si="51"/>
        <v>0.9090909091</v>
      </c>
      <c r="AF30" s="127">
        <f t="shared" si="51"/>
        <v>0.9090909091</v>
      </c>
      <c r="AG30" s="127">
        <f t="shared" si="51"/>
        <v>0.7575757576</v>
      </c>
      <c r="AH30" s="127">
        <f t="shared" si="51"/>
        <v>0.9393939394</v>
      </c>
      <c r="AI30" s="127">
        <f t="shared" si="51"/>
        <v>0.8484848485</v>
      </c>
      <c r="AJ30" s="127">
        <f t="shared" si="51"/>
        <v>0.8787878788</v>
      </c>
      <c r="AK30" s="127">
        <f t="shared" si="51"/>
        <v>0.8636363636</v>
      </c>
      <c r="AL30" s="127">
        <f t="shared" si="51"/>
        <v>0.7272727273</v>
      </c>
      <c r="AM30" s="127">
        <f t="shared" si="51"/>
        <v>0.8787878788</v>
      </c>
      <c r="AN30" s="127">
        <f t="shared" si="51"/>
        <v>0.7272727273</v>
      </c>
      <c r="AO30" s="127">
        <f t="shared" si="51"/>
        <v>0.696969697</v>
      </c>
      <c r="AP30" s="127">
        <f t="shared" si="51"/>
        <v>0</v>
      </c>
      <c r="AQ30" s="127">
        <f t="shared" si="51"/>
        <v>0</v>
      </c>
      <c r="AR30" s="127">
        <f t="shared" si="51"/>
        <v>0.5454545455</v>
      </c>
      <c r="AS30" s="127">
        <f t="shared" si="51"/>
        <v>0.8181818182</v>
      </c>
      <c r="AT30" s="127">
        <f t="shared" si="51"/>
        <v>0.8787878788</v>
      </c>
      <c r="AU30" s="127">
        <f t="shared" si="51"/>
        <v>1</v>
      </c>
      <c r="AV30" s="127">
        <f t="shared" si="51"/>
        <v>0.8787878788</v>
      </c>
      <c r="AW30" s="127">
        <f t="shared" si="51"/>
        <v>0.7878787879</v>
      </c>
      <c r="AX30" s="127">
        <f t="shared" si="51"/>
        <v>0.9090909091</v>
      </c>
      <c r="AY30" s="127">
        <f t="shared" si="51"/>
        <v>0.8181818182</v>
      </c>
      <c r="AZ30" s="127">
        <f t="shared" si="51"/>
        <v>0.6363636364</v>
      </c>
      <c r="BA30" s="127">
        <f t="shared" si="51"/>
        <v>0.8181818182</v>
      </c>
      <c r="BB30" s="127">
        <f t="shared" si="51"/>
        <v>0.9090909091</v>
      </c>
      <c r="BC30" s="127">
        <f t="shared" si="51"/>
        <v>0.8181818182</v>
      </c>
      <c r="BD30" s="127">
        <f t="shared" si="51"/>
        <v>0.9090909091</v>
      </c>
      <c r="BE30" s="127">
        <f t="shared" si="51"/>
        <v>0.8787878788</v>
      </c>
      <c r="BF30" s="127">
        <f t="shared" si="51"/>
        <v>0.8787878788</v>
      </c>
      <c r="BG30" s="127">
        <f t="shared" si="51"/>
        <v>0.6666666667</v>
      </c>
      <c r="BH30" s="127">
        <f t="shared" si="51"/>
        <v>0.9696969697</v>
      </c>
      <c r="BI30" s="127">
        <f t="shared" si="51"/>
        <v>0.9090909091</v>
      </c>
      <c r="BJ30" s="127">
        <f t="shared" si="51"/>
        <v>0.9727272727</v>
      </c>
      <c r="BK30" s="127">
        <f t="shared" si="51"/>
        <v>0.9393939394</v>
      </c>
      <c r="BL30" s="127">
        <f t="shared" si="51"/>
        <v>0.9393939394</v>
      </c>
      <c r="BM30" s="127">
        <f t="shared" si="51"/>
        <v>0.9393939394</v>
      </c>
      <c r="BN30" s="127">
        <f t="shared" si="51"/>
        <v>0.7424242424</v>
      </c>
      <c r="BO30" s="127">
        <f t="shared" si="51"/>
        <v>0.9696969697</v>
      </c>
      <c r="BP30" s="127">
        <f t="shared" si="51"/>
        <v>0.8575757576</v>
      </c>
      <c r="BQ30" s="127">
        <f t="shared" si="51"/>
        <v>0.8484848485</v>
      </c>
      <c r="BR30" s="127">
        <f t="shared" si="51"/>
        <v>0</v>
      </c>
      <c r="BS30" s="127">
        <f t="shared" si="51"/>
        <v>0</v>
      </c>
      <c r="BT30" s="127">
        <f t="shared" si="51"/>
        <v>0.8181818182</v>
      </c>
      <c r="BU30" s="127">
        <f t="shared" si="51"/>
        <v>0.7575757576</v>
      </c>
      <c r="BV30" s="127">
        <f t="shared" si="51"/>
        <v>0.8181818182</v>
      </c>
      <c r="BW30" s="127">
        <f t="shared" si="51"/>
        <v>0.9393939394</v>
      </c>
      <c r="BX30" s="127">
        <f t="shared" si="51"/>
        <v>0</v>
      </c>
      <c r="BY30" s="127">
        <f t="shared" si="51"/>
        <v>0</v>
      </c>
      <c r="BZ30" s="127">
        <f t="shared" si="51"/>
        <v>0.9242424242</v>
      </c>
      <c r="CA30" s="127">
        <f t="shared" si="51"/>
        <v>0.9393939394</v>
      </c>
      <c r="CB30" s="127">
        <f t="shared" si="51"/>
        <v>0.9090909091</v>
      </c>
      <c r="CC30" s="127">
        <f t="shared" si="51"/>
        <v>0.8181818182</v>
      </c>
      <c r="CD30" s="127">
        <f t="shared" si="51"/>
        <v>0.9696969697</v>
      </c>
      <c r="CE30" s="127">
        <f t="shared" si="51"/>
        <v>0.8484848485</v>
      </c>
      <c r="CF30" s="127">
        <f t="shared" si="51"/>
        <v>0.9696969697</v>
      </c>
      <c r="CG30" s="127">
        <f t="shared" si="51"/>
        <v>0.9393939394</v>
      </c>
      <c r="CH30" s="127">
        <f t="shared" si="51"/>
        <v>1</v>
      </c>
      <c r="CI30" s="127">
        <f t="shared" si="51"/>
        <v>0.8787878788</v>
      </c>
      <c r="CJ30" s="127">
        <f t="shared" si="51"/>
        <v>0.8303030303</v>
      </c>
      <c r="CK30" s="127">
        <f t="shared" si="51"/>
        <v>0.6363636364</v>
      </c>
      <c r="CL30" s="127">
        <f t="shared" si="51"/>
        <v>0.6818181818</v>
      </c>
      <c r="CM30" s="127">
        <f t="shared" si="51"/>
        <v>1</v>
      </c>
      <c r="CN30" s="127">
        <f t="shared" si="51"/>
        <v>0.7272727273</v>
      </c>
      <c r="CO30" s="127">
        <f t="shared" si="51"/>
        <v>0.8484848485</v>
      </c>
      <c r="CP30" s="127">
        <f t="shared" si="51"/>
        <v>0</v>
      </c>
      <c r="CQ30" s="127">
        <f t="shared" si="51"/>
        <v>0</v>
      </c>
      <c r="CR30" s="127">
        <f t="shared" si="51"/>
        <v>0.7878787879</v>
      </c>
      <c r="CS30" s="127">
        <f t="shared" si="51"/>
        <v>1</v>
      </c>
      <c r="CT30" s="127">
        <f t="shared" si="51"/>
        <v>0.7575757576</v>
      </c>
      <c r="CU30" s="127">
        <f t="shared" si="51"/>
        <v>0.9393939394</v>
      </c>
      <c r="CV30" s="127">
        <f t="shared" si="51"/>
        <v>0</v>
      </c>
      <c r="CW30" s="127">
        <f t="shared" si="51"/>
        <v>0</v>
      </c>
      <c r="CX30" s="127">
        <f t="shared" si="51"/>
        <v>0</v>
      </c>
      <c r="CY30" s="127">
        <f t="shared" si="51"/>
        <v>0</v>
      </c>
      <c r="CZ30" s="127">
        <f t="shared" si="51"/>
        <v>0</v>
      </c>
      <c r="DA30" s="127">
        <f t="shared" si="51"/>
        <v>0</v>
      </c>
      <c r="DB30" s="127">
        <f t="shared" si="51"/>
        <v>0</v>
      </c>
      <c r="DC30" s="127">
        <f t="shared" si="51"/>
        <v>0</v>
      </c>
      <c r="DD30" s="127">
        <f t="shared" si="51"/>
        <v>0</v>
      </c>
      <c r="DE30" s="127">
        <f t="shared" si="51"/>
        <v>0</v>
      </c>
      <c r="DF30" s="127">
        <f t="shared" si="51"/>
        <v>0</v>
      </c>
      <c r="DG30" s="127">
        <f t="shared" si="51"/>
        <v>0</v>
      </c>
      <c r="DH30" s="127">
        <f t="shared" si="51"/>
        <v>0</v>
      </c>
      <c r="DI30" s="127">
        <f t="shared" si="51"/>
        <v>0</v>
      </c>
      <c r="DJ30" s="127">
        <f t="shared" si="51"/>
        <v>0</v>
      </c>
      <c r="DK30" s="127">
        <f t="shared" si="51"/>
        <v>0</v>
      </c>
    </row>
  </sheetData>
  <mergeCells count="117">
    <mergeCell ref="DF2:DG2"/>
    <mergeCell ref="DH2:DI2"/>
    <mergeCell ref="DJ2:DK2"/>
    <mergeCell ref="CR2:CS2"/>
    <mergeCell ref="CT2:CU2"/>
    <mergeCell ref="CV2:CW2"/>
    <mergeCell ref="CX2:CY2"/>
    <mergeCell ref="CZ2:DA2"/>
    <mergeCell ref="DB2:DC2"/>
    <mergeCell ref="DD2:DE2"/>
    <mergeCell ref="B3:C3"/>
    <mergeCell ref="D3:E3"/>
    <mergeCell ref="F3:G3"/>
    <mergeCell ref="H3:I3"/>
    <mergeCell ref="J3:K3"/>
    <mergeCell ref="L3:M3"/>
    <mergeCell ref="N3:O3"/>
    <mergeCell ref="P3:Q3"/>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AV3:AW3"/>
    <mergeCell ref="AX3:AY3"/>
    <mergeCell ref="AZ3:BA3"/>
    <mergeCell ref="BB3:BC3"/>
    <mergeCell ref="BD3:BE3"/>
    <mergeCell ref="BF3:BG3"/>
    <mergeCell ref="BH3:BI3"/>
    <mergeCell ref="BJ3:BK3"/>
    <mergeCell ref="BL3:BM3"/>
    <mergeCell ref="BN3:BO3"/>
    <mergeCell ref="BP3:BQ3"/>
    <mergeCell ref="BR3:BS3"/>
    <mergeCell ref="BT3:BU3"/>
    <mergeCell ref="BV3:BW3"/>
    <mergeCell ref="BX3:BY3"/>
    <mergeCell ref="BZ3:CA3"/>
    <mergeCell ref="CB3:CC3"/>
    <mergeCell ref="CD3:CE3"/>
    <mergeCell ref="CF3:CG3"/>
    <mergeCell ref="CV3:CW3"/>
    <mergeCell ref="CX3:CY3"/>
    <mergeCell ref="CZ3:DA3"/>
    <mergeCell ref="DB3:DC3"/>
    <mergeCell ref="DD3:DE3"/>
    <mergeCell ref="DF3:DG3"/>
    <mergeCell ref="DH3:DI3"/>
    <mergeCell ref="DJ3:DK3"/>
    <mergeCell ref="CH3:CI3"/>
    <mergeCell ref="CJ3:CK3"/>
    <mergeCell ref="CL3:CM3"/>
    <mergeCell ref="CN3:CO3"/>
    <mergeCell ref="CP3:CQ3"/>
    <mergeCell ref="CR3:CS3"/>
    <mergeCell ref="CT3:CU3"/>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A1:A2"/>
    <mergeCell ref="B1:C1"/>
    <mergeCell ref="B2:C2"/>
    <mergeCell ref="D2:E2"/>
    <mergeCell ref="F2:G2"/>
    <mergeCell ref="H2:I2"/>
    <mergeCell ref="J2:K2"/>
    <mergeCell ref="C4:C26"/>
  </mergeCells>
  <conditionalFormatting sqref="D27:DK27">
    <cfRule type="containsText" dxfId="4" priority="1" operator="containsText" text="Yes">
      <formula>NOT(ISERROR(SEARCH(("Yes"),(D27))))</formula>
    </cfRule>
  </conditionalFormatting>
  <conditionalFormatting sqref="D27:DK27">
    <cfRule type="containsText" dxfId="5" priority="2" operator="containsText" text="No">
      <formula>NOT(ISERROR(SEARCH(("No"),(D27))))</formula>
    </cfRule>
  </conditionalFormatting>
  <dataValidations>
    <dataValidation type="list" allowBlank="1" sqref="D25:DK25">
      <formula1>"Do Not Recommend,Recommend With Hesitation,Recommend,Strongly Recommend"</formula1>
    </dataValidation>
  </dataValidations>
  <hyperlinks>
    <hyperlink r:id="rId1" ref="B1"/>
    <hyperlink display="Sophia (Sophie) Scherer" location="'Sophie Scherer'!A1" ref="D2"/>
    <hyperlink display="Jannah Shakil" location="'Jannah Shakil'!A1" ref="F2"/>
    <hyperlink display="Rylee Sepesi" location="'Rylee Sepesi'!A1" ref="H2"/>
    <hyperlink display="Disha Dureja" location="'Disha Dureja'!A1" ref="J2"/>
    <hyperlink display="Ruikang Zhang" location="'Ruikang Zhang'!A1" ref="L2"/>
    <hyperlink display="Sophia Parker" location="'Sophia Parker'!A1" ref="N2"/>
    <hyperlink display="Jacob Friend" location="'Jacob Friend'!A1" ref="P2"/>
    <hyperlink display="Makayla Destafino" location="'Makayla Destafino'!A1" ref="T2"/>
    <hyperlink display="Trisha Gandhi" location="'Trisha Gandhi'!A1" ref="V2"/>
    <hyperlink display="Parth Aloni" location="'Parth Aloni'!A1" ref="X2"/>
    <hyperlink display="Gracie Diamond" location="'Gracie Diamond'!A1" ref="Z2"/>
    <hyperlink display="Shreeya Duvvuri" location="'Shreeya Duvvuri'!A1" ref="AB2"/>
    <hyperlink display="Sophie Marijono" location="'Sophie Marijono'!A1" ref="AD2"/>
    <hyperlink display="Chinmay Talikoti" location="'Chinmay Talikoti'!A1" ref="AF2"/>
    <hyperlink display="Benjamin (Ben) Poovey" location="'Benjamin (Ben) Poovey'!A1" ref="AH2"/>
    <hyperlink display="Melissa Sleater" location="'Melissa Sleater'!A1" ref="AJ2"/>
    <hyperlink display="Suchir Madap" location="'Suchir Madap'!A1" ref="AL2"/>
    <hyperlink display="Junchen Liu" location="'Junchen Liu'!A1" ref="AN2"/>
    <hyperlink display="Ian Brain" location="'Ian Brain'!A1" ref="AP2"/>
    <hyperlink display="Giavanna Alimenti" location="'Giavanna Alimenti'!A1" ref="AR2"/>
    <hyperlink display="Meredith Gaskill" location="'Meredith Gaskill'!A1" ref="AT2"/>
    <hyperlink display="Lindsey Sikorski" location="'Lindsey Sikorski'!A1" ref="AV2"/>
    <hyperlink display="Chloe Cochran" location="'Chloe Cochran'!A1" ref="AX2"/>
    <hyperlink display="Gloria Chien" location="'Gloria Chien'!A1" ref="AZ2"/>
    <hyperlink display="Dylan Philipps" location="'Dylan Philipps'!A1" ref="BB2"/>
    <hyperlink display="Maria Tawhid" location="'Maria Tawhid'!A1" ref="BD2"/>
    <hyperlink display="Aaryan Sharma" location="'Aaryan Sharma'!A1" ref="BF2"/>
    <hyperlink display="Sean Hawkins" location="'Sean Hankins'!A1" ref="BH2"/>
    <hyperlink display="Tia Burmi" location="'Tia Burmi'!A1" ref="BJ2"/>
    <hyperlink display="Brett Alberse" location="'Brett Alberse'!A1" ref="BL2"/>
    <hyperlink display="Zahid Syed" location="'Zahid Syed'!A1" ref="BN2"/>
    <hyperlink display="Kimberly Vazquez-Marin" location="'Kimberly Vazquez-Marin'!A1" ref="BP2"/>
    <hyperlink display="Clara Stec" location="'Clara Stec'!A1" ref="BR2"/>
    <hyperlink display="Peter Ising" location="'Peter Ising'!A1" ref="BT2"/>
    <hyperlink display="Niketan (Nick) Katial" location="'Niketan (Nick) Katial'!A1" ref="BV2"/>
    <hyperlink display="Alex Doles" location="'Alex Doles'!A1" ref="BX2"/>
    <hyperlink display="Shubham Dilip Bhoir" location="'Shubham Dilip Bhoir'!A1" ref="BZ2"/>
    <hyperlink display="Smrithi Muthukrishnan" location="'Smrithi Muthukrishnan'!A1" ref="CB2"/>
    <hyperlink display="Shreya Talusani" location="'Shreya Talusani'!A1" ref="CD2"/>
    <hyperlink display="Divya Srinivasan" location="'Divya Srinivasan'!A1" ref="CF2"/>
    <hyperlink display="Manisha Barige" location="'Manisha Barige'!A1" ref="CH2"/>
    <hyperlink display="Hashem Alsannaa" location="'Hashem Alsannaa'!A1" ref="CJ2"/>
    <hyperlink display="Krishi Desai" location="'Krishi Desai'!A1" ref="CL2"/>
    <hyperlink display="Bryant Yang" location="'Bryant Yang'!A1" ref="CN2"/>
    <hyperlink display="R Shashank (Shashank) V Raman" location="'Shashank Raman'!A1" ref="CP2"/>
    <hyperlink display="Tia Thompson" location="'Tia Thompson'!A1" ref="CR2"/>
    <hyperlink display="Aishwarya Singhai" location="'Aishwarya Singhai'!A1" ref="CT2"/>
    <hyperlink r:id="rId2" ref="A3"/>
    <hyperlink display="Application" location="Applications!A1" ref="B3"/>
    <hyperlink display="Sophie S' Application" location="Applications!A44" ref="D3"/>
    <hyperlink display="Jannah's Application" location="Applications!A21" ref="F3"/>
    <hyperlink display="Rylee's Application" location="Applications!A37" ref="H3"/>
    <hyperlink display="Disha's Application" location="Applications!A12" ref="J3"/>
    <hyperlink display="Ruikang's Application" location="Applications!A36" ref="L3"/>
    <hyperlink display="Sophia P's Application" location="Applications!A43" ref="N3"/>
    <hyperlink display="Jacob's Application" location="Applications!A20" ref="P3"/>
    <hyperlink display="Lily's Application" location="Applications!A25" ref="R3"/>
    <hyperlink display="Makayla's Application" location="Applications!A27" ref="T3"/>
    <hyperlink display="Trisha's Application" location="Applications!A49" ref="V3"/>
    <hyperlink display="Parth's Application" location="Applications!A33" ref="X3"/>
    <hyperlink display="Gracie's Application" location="Applications!A17" ref="Z3"/>
    <hyperlink display="Shreeya's Application" location="Applications!A39" ref="AB3"/>
    <hyperlink display="Sophie M's Application" location="Applications!A45" ref="AD3"/>
    <hyperlink display="Chinmay's Application" location="Applications!A8" ref="AF3"/>
    <hyperlink display="Ben's Application" location="Applications!A5" ref="AH3"/>
    <hyperlink display="Melissa's Application" location="Applications!A30" ref="AJ3"/>
    <hyperlink display="Suchir's Application" location="Applications!A46" ref="AL3"/>
    <hyperlink display="Junchen's Application" location="Applications!A22" ref="AN3"/>
    <hyperlink display="Ian's Application" location="Applications!A19" ref="AP3"/>
    <hyperlink display="Giavanna's Application" location="Applications!A15" ref="AR3"/>
    <hyperlink display="Meredith's Application" location="Applications!A31" ref="AT3"/>
    <hyperlink display="Lindsey's Application" location="Applications!A26" ref="AV3"/>
    <hyperlink display="Chloe's Application" location="Applications!A9" ref="AX3"/>
    <hyperlink display="Gloria's Application" location="Applications!A16" ref="AZ3"/>
    <hyperlink display="Dylan's Application" location="Applications!A14" ref="BB3"/>
    <hyperlink display="Maria's Application" location="Applications!A29" ref="BD3"/>
    <hyperlink display="Aaryan's Application" location="Applications!A2" ref="BF3"/>
    <hyperlink display="Sean's Application" location="Applications!A38" ref="BH3"/>
    <hyperlink display="Tia B's Application" location="Applications!A47" ref="BJ3"/>
    <hyperlink display="Brett's Application" location="Applications!A6" ref="BL3"/>
    <hyperlink display="Zahid's Application" location="Applications!A50" ref="BN3"/>
    <hyperlink display="Kimberly's Application" location="Applications!A23" ref="BP3"/>
    <hyperlink display="Clara's Application" location="Applications!A10" ref="BR3"/>
    <hyperlink display="Peter's Application" location="Applications!A34" ref="BT3"/>
    <hyperlink display="Nick's Application" location="Applications!A32" ref="BV3"/>
    <hyperlink display="Alex's Application" location="Applications!A4" ref="BX3"/>
    <hyperlink display="Shubham's Application" location="Applications!A41" ref="BZ3"/>
    <hyperlink display="Smrithi's Application" location="Applications!A42" ref="CB3"/>
    <hyperlink display="Shreya's Application" location="Applications!A40" ref="CD3"/>
    <hyperlink display="Divya's Application" location="Applications!A13" ref="CF3"/>
    <hyperlink display="Manisha's Application" location="Applications!A28" ref="CH3"/>
    <hyperlink display="Hashem's Application" location="Applications!A18" ref="CJ3"/>
    <hyperlink display="Krishi's Application" location="Applications!A24" ref="CL3"/>
    <hyperlink display="Bryant's Application" location="Applications!A7" ref="CN3"/>
    <hyperlink display="Shashank's Application" location="Applications!A35" ref="CP3"/>
    <hyperlink display="Tia T's Application" location="Applications!A48" ref="CR3"/>
    <hyperlink display="Aishwarya's Application" location="Applications!A3" ref="CT3"/>
  </hyperlinks>
  <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586</v>
      </c>
      <c r="G1" s="5"/>
      <c r="H1" s="5"/>
      <c r="I1" s="5"/>
    </row>
    <row r="2" ht="32.25" customHeight="1">
      <c r="A2" s="156" t="s">
        <v>803</v>
      </c>
      <c r="B2" s="157" t="s">
        <v>554</v>
      </c>
      <c r="C2" s="158" t="s">
        <v>804</v>
      </c>
      <c r="D2" s="158" t="s">
        <v>805</v>
      </c>
      <c r="E2" s="158" t="s">
        <v>806</v>
      </c>
      <c r="F2" s="158" t="s">
        <v>807</v>
      </c>
      <c r="G2" s="159"/>
      <c r="H2" s="160"/>
      <c r="I2" s="160"/>
    </row>
    <row r="3" ht="150.0" customHeight="1">
      <c r="A3" s="161"/>
      <c r="B3" s="37"/>
      <c r="C3" s="162" t="s">
        <v>1000</v>
      </c>
      <c r="D3" s="162" t="s">
        <v>1001</v>
      </c>
      <c r="E3" s="162" t="s">
        <v>1002</v>
      </c>
      <c r="F3" s="162"/>
      <c r="G3" s="159"/>
      <c r="H3" s="160"/>
      <c r="I3" s="160"/>
    </row>
    <row r="4" ht="30.0" customHeight="1">
      <c r="A4" s="156" t="s">
        <v>812</v>
      </c>
      <c r="B4" s="157" t="s">
        <v>466</v>
      </c>
      <c r="C4" s="158" t="s">
        <v>804</v>
      </c>
      <c r="D4" s="158" t="s">
        <v>805</v>
      </c>
      <c r="E4" s="158" t="s">
        <v>806</v>
      </c>
      <c r="F4" s="158" t="s">
        <v>807</v>
      </c>
      <c r="G4" s="159"/>
      <c r="H4" s="160"/>
      <c r="I4" s="160"/>
    </row>
    <row r="5" ht="150.0" customHeight="1">
      <c r="A5" s="163"/>
      <c r="C5" s="164" t="s">
        <v>1003</v>
      </c>
      <c r="D5" s="164" t="s">
        <v>1004</v>
      </c>
      <c r="E5" s="164" t="s">
        <v>1005</v>
      </c>
      <c r="F5" s="164" t="s">
        <v>1006</v>
      </c>
      <c r="G5" s="167"/>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1007</v>
      </c>
      <c r="G1" s="5"/>
      <c r="H1" s="5"/>
      <c r="I1" s="5"/>
    </row>
    <row r="2" ht="32.25" customHeight="1">
      <c r="A2" s="156" t="s">
        <v>803</v>
      </c>
      <c r="B2" s="157" t="s">
        <v>1008</v>
      </c>
      <c r="C2" s="158" t="s">
        <v>804</v>
      </c>
      <c r="D2" s="158" t="s">
        <v>805</v>
      </c>
      <c r="E2" s="158" t="s">
        <v>806</v>
      </c>
      <c r="F2" s="158" t="s">
        <v>807</v>
      </c>
      <c r="G2" s="159"/>
      <c r="H2" s="160"/>
      <c r="I2" s="160"/>
    </row>
    <row r="3" ht="150.0" customHeight="1">
      <c r="A3" s="161"/>
      <c r="B3" s="37"/>
      <c r="C3" s="162" t="s">
        <v>1009</v>
      </c>
      <c r="D3" s="162" t="s">
        <v>1010</v>
      </c>
      <c r="E3" s="162" t="s">
        <v>1011</v>
      </c>
      <c r="F3" s="162" t="s">
        <v>1012</v>
      </c>
      <c r="G3" s="159"/>
      <c r="H3" s="160"/>
      <c r="I3" s="160"/>
    </row>
    <row r="4" ht="30.0" customHeight="1">
      <c r="A4" s="156" t="s">
        <v>812</v>
      </c>
      <c r="B4" s="157" t="s">
        <v>466</v>
      </c>
      <c r="C4" s="158" t="s">
        <v>804</v>
      </c>
      <c r="D4" s="158" t="s">
        <v>805</v>
      </c>
      <c r="E4" s="158" t="s">
        <v>806</v>
      </c>
      <c r="F4" s="158" t="s">
        <v>807</v>
      </c>
      <c r="G4" s="159"/>
      <c r="H4" s="160"/>
      <c r="I4" s="160"/>
    </row>
    <row r="5" ht="150.0" customHeight="1">
      <c r="A5" s="163"/>
      <c r="C5" s="164" t="s">
        <v>1013</v>
      </c>
      <c r="D5" s="164" t="s">
        <v>1014</v>
      </c>
      <c r="E5" s="164" t="s">
        <v>1015</v>
      </c>
      <c r="F5" s="164" t="s">
        <v>1016</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588</v>
      </c>
      <c r="G1" s="5"/>
      <c r="H1" s="5"/>
      <c r="I1" s="5"/>
    </row>
    <row r="2" ht="32.25" customHeight="1">
      <c r="A2" s="156" t="s">
        <v>803</v>
      </c>
      <c r="B2" s="157" t="s">
        <v>537</v>
      </c>
      <c r="C2" s="158" t="s">
        <v>804</v>
      </c>
      <c r="D2" s="158" t="s">
        <v>805</v>
      </c>
      <c r="E2" s="158" t="s">
        <v>806</v>
      </c>
      <c r="F2" s="158" t="s">
        <v>807</v>
      </c>
      <c r="G2" s="159"/>
      <c r="H2" s="160"/>
      <c r="I2" s="160"/>
    </row>
    <row r="3" ht="150.0" customHeight="1">
      <c r="A3" s="161"/>
      <c r="B3" s="37"/>
      <c r="C3" s="162" t="s">
        <v>1017</v>
      </c>
      <c r="D3" s="162" t="s">
        <v>1018</v>
      </c>
      <c r="E3" s="162" t="s">
        <v>1019</v>
      </c>
      <c r="F3" s="162" t="s">
        <v>1020</v>
      </c>
      <c r="G3" s="159"/>
      <c r="H3" s="160"/>
      <c r="I3" s="160"/>
    </row>
    <row r="4" ht="30.0" customHeight="1">
      <c r="A4" s="156" t="s">
        <v>812</v>
      </c>
      <c r="B4" s="157" t="s">
        <v>541</v>
      </c>
      <c r="C4" s="158" t="s">
        <v>804</v>
      </c>
      <c r="D4" s="158" t="s">
        <v>805</v>
      </c>
      <c r="E4" s="158" t="s">
        <v>806</v>
      </c>
      <c r="F4" s="158" t="s">
        <v>807</v>
      </c>
      <c r="G4" s="159"/>
      <c r="H4" s="160"/>
      <c r="I4" s="160"/>
    </row>
    <row r="5" ht="150.0" customHeight="1">
      <c r="A5" s="163"/>
      <c r="C5" s="164" t="s">
        <v>1021</v>
      </c>
      <c r="D5" s="164" t="s">
        <v>1022</v>
      </c>
      <c r="E5" s="164" t="s">
        <v>1023</v>
      </c>
      <c r="F5" s="164" t="s">
        <v>1024</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589</v>
      </c>
      <c r="G1" s="5"/>
      <c r="H1" s="5"/>
      <c r="I1" s="5"/>
    </row>
    <row r="2" ht="32.25" customHeight="1">
      <c r="A2" s="156" t="s">
        <v>803</v>
      </c>
      <c r="B2" s="157" t="s">
        <v>1008</v>
      </c>
      <c r="C2" s="158" t="s">
        <v>804</v>
      </c>
      <c r="D2" s="158" t="s">
        <v>805</v>
      </c>
      <c r="E2" s="158" t="s">
        <v>806</v>
      </c>
      <c r="F2" s="158" t="s">
        <v>807</v>
      </c>
      <c r="G2" s="159"/>
      <c r="H2" s="160"/>
      <c r="I2" s="160"/>
    </row>
    <row r="3" ht="150.0" customHeight="1">
      <c r="A3" s="161"/>
      <c r="B3" s="37"/>
      <c r="C3" s="162" t="s">
        <v>1025</v>
      </c>
      <c r="D3" s="162" t="s">
        <v>1026</v>
      </c>
      <c r="E3" s="162" t="s">
        <v>1027</v>
      </c>
      <c r="F3" s="162" t="s">
        <v>1028</v>
      </c>
      <c r="G3" s="159"/>
      <c r="H3" s="160"/>
      <c r="I3" s="160"/>
    </row>
    <row r="4" ht="30.0" customHeight="1">
      <c r="A4" s="156" t="s">
        <v>812</v>
      </c>
      <c r="B4" s="157" t="s">
        <v>541</v>
      </c>
      <c r="C4" s="158" t="s">
        <v>804</v>
      </c>
      <c r="D4" s="158" t="s">
        <v>805</v>
      </c>
      <c r="E4" s="158" t="s">
        <v>806</v>
      </c>
      <c r="F4" s="158" t="s">
        <v>807</v>
      </c>
      <c r="G4" s="159"/>
      <c r="H4" s="160"/>
      <c r="I4" s="160"/>
    </row>
    <row r="5" ht="150.0" customHeight="1">
      <c r="A5" s="163"/>
      <c r="C5" s="164" t="s">
        <v>1029</v>
      </c>
      <c r="D5" s="164" t="s">
        <v>1030</v>
      </c>
      <c r="E5" s="164" t="s">
        <v>1031</v>
      </c>
      <c r="F5" s="164" t="s">
        <v>1032</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1033</v>
      </c>
      <c r="G1" s="5"/>
      <c r="H1" s="5"/>
      <c r="I1" s="5"/>
    </row>
    <row r="2" ht="32.25" customHeight="1">
      <c r="A2" s="156" t="s">
        <v>803</v>
      </c>
      <c r="B2" s="157" t="s">
        <v>554</v>
      </c>
      <c r="C2" s="158" t="s">
        <v>804</v>
      </c>
      <c r="D2" s="158" t="s">
        <v>805</v>
      </c>
      <c r="E2" s="158" t="s">
        <v>806</v>
      </c>
      <c r="F2" s="158" t="s">
        <v>807</v>
      </c>
      <c r="G2" s="159"/>
      <c r="H2" s="160"/>
      <c r="I2" s="160"/>
    </row>
    <row r="3" ht="150.0" customHeight="1">
      <c r="A3" s="161"/>
      <c r="B3" s="37"/>
      <c r="C3" s="162" t="s">
        <v>1034</v>
      </c>
      <c r="D3" s="162" t="s">
        <v>1035</v>
      </c>
      <c r="E3" s="162" t="s">
        <v>1036</v>
      </c>
      <c r="F3" s="162"/>
      <c r="G3" s="159"/>
      <c r="H3" s="160"/>
      <c r="I3" s="160"/>
    </row>
    <row r="4" ht="30.0" customHeight="1">
      <c r="A4" s="156" t="s">
        <v>812</v>
      </c>
      <c r="B4" s="157" t="s">
        <v>466</v>
      </c>
      <c r="C4" s="158" t="s">
        <v>804</v>
      </c>
      <c r="D4" s="158" t="s">
        <v>805</v>
      </c>
      <c r="E4" s="158" t="s">
        <v>806</v>
      </c>
      <c r="F4" s="158" t="s">
        <v>807</v>
      </c>
      <c r="G4" s="159"/>
      <c r="H4" s="160"/>
      <c r="I4" s="160"/>
    </row>
    <row r="5" ht="150.0" customHeight="1">
      <c r="A5" s="163"/>
      <c r="C5" s="164" t="s">
        <v>1037</v>
      </c>
      <c r="D5" s="164" t="s">
        <v>1038</v>
      </c>
      <c r="E5" s="164" t="s">
        <v>1039</v>
      </c>
      <c r="F5" s="164" t="s">
        <v>1040</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591</v>
      </c>
      <c r="G1" s="5"/>
      <c r="H1" s="5"/>
      <c r="I1" s="5"/>
    </row>
    <row r="2" ht="32.25" customHeight="1">
      <c r="A2" s="156" t="s">
        <v>803</v>
      </c>
      <c r="B2" s="157" t="s">
        <v>554</v>
      </c>
      <c r="C2" s="158" t="s">
        <v>804</v>
      </c>
      <c r="D2" s="158" t="s">
        <v>805</v>
      </c>
      <c r="E2" s="158" t="s">
        <v>806</v>
      </c>
      <c r="F2" s="158" t="s">
        <v>807</v>
      </c>
      <c r="G2" s="159"/>
      <c r="H2" s="160"/>
      <c r="I2" s="160"/>
    </row>
    <row r="3" ht="150.0" customHeight="1">
      <c r="A3" s="161"/>
      <c r="B3" s="37"/>
      <c r="C3" s="162" t="s">
        <v>1041</v>
      </c>
      <c r="D3" s="162" t="s">
        <v>1042</v>
      </c>
      <c r="E3" s="162" t="s">
        <v>1043</v>
      </c>
      <c r="F3" s="162"/>
      <c r="G3" s="159"/>
      <c r="H3" s="160"/>
      <c r="I3" s="160"/>
    </row>
    <row r="4" ht="30.0" customHeight="1">
      <c r="A4" s="156" t="s">
        <v>812</v>
      </c>
      <c r="B4" s="157" t="s">
        <v>538</v>
      </c>
      <c r="C4" s="158" t="s">
        <v>804</v>
      </c>
      <c r="D4" s="158" t="s">
        <v>805</v>
      </c>
      <c r="E4" s="158" t="s">
        <v>806</v>
      </c>
      <c r="F4" s="158" t="s">
        <v>807</v>
      </c>
      <c r="G4" s="159"/>
      <c r="H4" s="160"/>
      <c r="I4" s="160"/>
    </row>
    <row r="5" ht="150.0" customHeight="1">
      <c r="A5" s="163"/>
      <c r="C5" s="165" t="s">
        <v>1044</v>
      </c>
      <c r="D5" s="165" t="s">
        <v>1045</v>
      </c>
      <c r="E5" s="165" t="s">
        <v>1046</v>
      </c>
      <c r="F5" s="165" t="s">
        <v>1047</v>
      </c>
      <c r="G5" s="160"/>
      <c r="H5" s="160"/>
      <c r="I5" s="160"/>
    </row>
    <row r="6">
      <c r="A6" s="5"/>
      <c r="B6" s="5"/>
      <c r="C6" s="5"/>
      <c r="D6" s="166"/>
      <c r="E6" s="166"/>
      <c r="F6" s="166"/>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592</v>
      </c>
      <c r="G1" s="5"/>
      <c r="H1" s="5"/>
      <c r="I1" s="5"/>
    </row>
    <row r="2" ht="32.25" customHeight="1">
      <c r="A2" s="156" t="s">
        <v>803</v>
      </c>
      <c r="B2" s="157" t="s">
        <v>877</v>
      </c>
      <c r="C2" s="158" t="s">
        <v>804</v>
      </c>
      <c r="D2" s="158" t="s">
        <v>805</v>
      </c>
      <c r="E2" s="158" t="s">
        <v>806</v>
      </c>
      <c r="F2" s="158" t="s">
        <v>807</v>
      </c>
      <c r="G2" s="159"/>
      <c r="H2" s="160"/>
      <c r="I2" s="160"/>
    </row>
    <row r="3" ht="150.0" customHeight="1">
      <c r="A3" s="161"/>
      <c r="B3" s="37"/>
      <c r="C3" s="162" t="s">
        <v>1048</v>
      </c>
      <c r="D3" s="162" t="s">
        <v>1049</v>
      </c>
      <c r="E3" s="162" t="s">
        <v>1050</v>
      </c>
      <c r="F3" s="162" t="s">
        <v>1051</v>
      </c>
      <c r="G3" s="159"/>
      <c r="H3" s="160"/>
      <c r="I3" s="160"/>
    </row>
    <row r="4" ht="30.0" customHeight="1">
      <c r="A4" s="156" t="s">
        <v>812</v>
      </c>
      <c r="B4" s="157"/>
      <c r="C4" s="158" t="s">
        <v>804</v>
      </c>
      <c r="D4" s="158" t="s">
        <v>805</v>
      </c>
      <c r="E4" s="158" t="s">
        <v>806</v>
      </c>
      <c r="F4" s="158" t="s">
        <v>807</v>
      </c>
      <c r="G4" s="159"/>
      <c r="H4" s="160"/>
      <c r="I4" s="160"/>
    </row>
    <row r="5" ht="150.0" customHeight="1">
      <c r="A5" s="163"/>
      <c r="C5" s="165" t="s">
        <v>1052</v>
      </c>
      <c r="D5" s="165" t="s">
        <v>1053</v>
      </c>
      <c r="E5" s="165" t="s">
        <v>1054</v>
      </c>
      <c r="F5" s="164"/>
      <c r="G5" s="160"/>
      <c r="H5" s="160"/>
      <c r="I5" s="160"/>
    </row>
    <row r="6">
      <c r="A6" s="5"/>
      <c r="B6" s="5"/>
      <c r="C6" s="166"/>
      <c r="D6" s="166"/>
      <c r="E6" s="166"/>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593</v>
      </c>
      <c r="G1" s="5"/>
      <c r="H1" s="5"/>
      <c r="I1" s="5"/>
    </row>
    <row r="2" ht="32.25" customHeight="1">
      <c r="A2" s="156" t="s">
        <v>803</v>
      </c>
      <c r="B2" s="157" t="s">
        <v>901</v>
      </c>
      <c r="C2" s="158" t="s">
        <v>804</v>
      </c>
      <c r="D2" s="158" t="s">
        <v>805</v>
      </c>
      <c r="E2" s="158" t="s">
        <v>806</v>
      </c>
      <c r="F2" s="158" t="s">
        <v>807</v>
      </c>
      <c r="G2" s="159"/>
      <c r="H2" s="160"/>
      <c r="I2" s="160"/>
    </row>
    <row r="3" ht="150.0" customHeight="1">
      <c r="A3" s="161"/>
      <c r="B3" s="37"/>
      <c r="C3" s="162" t="s">
        <v>1055</v>
      </c>
      <c r="D3" s="162" t="s">
        <v>1056</v>
      </c>
      <c r="E3" s="162" t="s">
        <v>1057</v>
      </c>
      <c r="F3" s="162" t="s">
        <v>1058</v>
      </c>
      <c r="G3" s="159"/>
      <c r="H3" s="160"/>
      <c r="I3" s="160"/>
    </row>
    <row r="4" ht="30.0" customHeight="1">
      <c r="A4" s="156" t="s">
        <v>812</v>
      </c>
      <c r="B4" s="157" t="s">
        <v>877</v>
      </c>
      <c r="C4" s="158" t="s">
        <v>804</v>
      </c>
      <c r="D4" s="158" t="s">
        <v>805</v>
      </c>
      <c r="E4" s="158" t="s">
        <v>806</v>
      </c>
      <c r="F4" s="158" t="s">
        <v>807</v>
      </c>
      <c r="G4" s="159"/>
      <c r="H4" s="160"/>
      <c r="I4" s="160"/>
    </row>
    <row r="5" ht="150.0" customHeight="1">
      <c r="A5" s="163"/>
      <c r="C5" s="164" t="s">
        <v>1059</v>
      </c>
      <c r="D5" s="164" t="s">
        <v>1060</v>
      </c>
      <c r="E5" s="164" t="s">
        <v>1061</v>
      </c>
      <c r="F5" s="164" t="s">
        <v>1062</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594</v>
      </c>
      <c r="G1" s="5"/>
      <c r="H1" s="5"/>
      <c r="I1" s="5"/>
    </row>
    <row r="2" ht="32.25" customHeight="1">
      <c r="A2" s="156" t="s">
        <v>803</v>
      </c>
      <c r="B2" s="157" t="s">
        <v>1008</v>
      </c>
      <c r="C2" s="158" t="s">
        <v>804</v>
      </c>
      <c r="D2" s="158" t="s">
        <v>805</v>
      </c>
      <c r="E2" s="158" t="s">
        <v>806</v>
      </c>
      <c r="F2" s="158" t="s">
        <v>807</v>
      </c>
      <c r="G2" s="159"/>
      <c r="H2" s="160"/>
      <c r="I2" s="160"/>
    </row>
    <row r="3" ht="150.0" customHeight="1">
      <c r="A3" s="161"/>
      <c r="B3" s="37"/>
      <c r="C3" s="162" t="s">
        <v>1063</v>
      </c>
      <c r="D3" s="162" t="s">
        <v>1064</v>
      </c>
      <c r="E3" s="162" t="s">
        <v>1065</v>
      </c>
      <c r="F3" s="162" t="s">
        <v>1066</v>
      </c>
      <c r="G3" s="159"/>
      <c r="H3" s="160"/>
      <c r="I3" s="160"/>
    </row>
    <row r="4" ht="30.0" customHeight="1">
      <c r="A4" s="156" t="s">
        <v>812</v>
      </c>
      <c r="B4" s="157" t="s">
        <v>546</v>
      </c>
      <c r="C4" s="158" t="s">
        <v>804</v>
      </c>
      <c r="D4" s="158" t="s">
        <v>805</v>
      </c>
      <c r="E4" s="158" t="s">
        <v>806</v>
      </c>
      <c r="F4" s="158" t="s">
        <v>807</v>
      </c>
      <c r="G4" s="159"/>
      <c r="H4" s="160"/>
      <c r="I4" s="160"/>
    </row>
    <row r="5" ht="150.0" customHeight="1">
      <c r="A5" s="163"/>
      <c r="C5" s="164" t="s">
        <v>1067</v>
      </c>
      <c r="D5" s="164" t="s">
        <v>1068</v>
      </c>
      <c r="E5" s="164" t="s">
        <v>1069</v>
      </c>
      <c r="F5" s="164" t="s">
        <v>1070</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595</v>
      </c>
      <c r="G1" s="5"/>
      <c r="H1" s="5"/>
      <c r="I1" s="5"/>
    </row>
    <row r="2" ht="32.25" customHeight="1">
      <c r="A2" s="156" t="s">
        <v>803</v>
      </c>
      <c r="B2" s="157"/>
      <c r="C2" s="158" t="s">
        <v>804</v>
      </c>
      <c r="D2" s="158" t="s">
        <v>805</v>
      </c>
      <c r="E2" s="158" t="s">
        <v>806</v>
      </c>
      <c r="F2" s="158" t="s">
        <v>807</v>
      </c>
      <c r="G2" s="159"/>
      <c r="H2" s="160"/>
      <c r="I2" s="160"/>
    </row>
    <row r="3" ht="150.0" customHeight="1">
      <c r="A3" s="161"/>
      <c r="B3" s="37"/>
      <c r="C3" s="162"/>
      <c r="D3" s="162"/>
      <c r="E3" s="162"/>
      <c r="F3" s="162"/>
      <c r="G3" s="159"/>
      <c r="H3" s="160"/>
      <c r="I3" s="160"/>
    </row>
    <row r="4" ht="30.0" customHeight="1">
      <c r="A4" s="156" t="s">
        <v>812</v>
      </c>
      <c r="B4" s="157"/>
      <c r="C4" s="158" t="s">
        <v>804</v>
      </c>
      <c r="D4" s="158" t="s">
        <v>805</v>
      </c>
      <c r="E4" s="158" t="s">
        <v>806</v>
      </c>
      <c r="F4" s="158" t="s">
        <v>807</v>
      </c>
      <c r="G4" s="159"/>
      <c r="H4" s="160"/>
      <c r="I4" s="160"/>
    </row>
    <row r="5" ht="150.0" customHeight="1">
      <c r="A5" s="163"/>
      <c r="C5" s="164"/>
      <c r="D5" s="164"/>
      <c r="E5" s="164"/>
      <c r="F5" s="164"/>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23" max="23" width="19.63"/>
  </cols>
  <sheetData>
    <row r="1" ht="15.0" customHeight="1">
      <c r="A1" s="2" t="s">
        <v>19</v>
      </c>
      <c r="B1" s="3" t="s">
        <v>20</v>
      </c>
      <c r="C1" s="3" t="s">
        <v>21</v>
      </c>
      <c r="D1" s="3" t="s">
        <v>22</v>
      </c>
      <c r="E1" s="2" t="s">
        <v>23</v>
      </c>
      <c r="F1" s="3" t="s">
        <v>24</v>
      </c>
      <c r="G1" s="3" t="s">
        <v>25</v>
      </c>
      <c r="H1" s="3" t="s">
        <v>26</v>
      </c>
      <c r="I1" s="3" t="s">
        <v>27</v>
      </c>
      <c r="J1" s="3" t="s">
        <v>28</v>
      </c>
      <c r="K1" s="4" t="s">
        <v>32</v>
      </c>
      <c r="L1" s="3" t="s">
        <v>33</v>
      </c>
      <c r="M1" s="3" t="s">
        <v>35</v>
      </c>
      <c r="N1" s="2" t="s">
        <v>10</v>
      </c>
      <c r="O1" s="128" t="s">
        <v>776</v>
      </c>
      <c r="P1" s="2" t="s">
        <v>776</v>
      </c>
      <c r="Q1" s="3" t="s">
        <v>777</v>
      </c>
      <c r="R1" s="3" t="s">
        <v>778</v>
      </c>
      <c r="S1" s="3" t="s">
        <v>779</v>
      </c>
      <c r="T1" s="3" t="s">
        <v>780</v>
      </c>
      <c r="U1" s="2" t="s">
        <v>781</v>
      </c>
      <c r="V1" s="2" t="s">
        <v>782</v>
      </c>
      <c r="W1" s="2" t="s">
        <v>783</v>
      </c>
      <c r="X1" s="129" t="s">
        <v>784</v>
      </c>
      <c r="Y1" s="3" t="s">
        <v>6</v>
      </c>
      <c r="Z1" s="130"/>
      <c r="AA1" s="130"/>
    </row>
    <row r="2">
      <c r="A2" s="131" t="s">
        <v>37</v>
      </c>
      <c r="B2" s="131" t="s">
        <v>38</v>
      </c>
      <c r="C2" s="132" t="s">
        <v>37</v>
      </c>
      <c r="D2" s="132" t="s">
        <v>39</v>
      </c>
      <c r="E2" s="132" t="s">
        <v>40</v>
      </c>
      <c r="F2" s="132" t="s">
        <v>41</v>
      </c>
      <c r="G2" s="132" t="s">
        <v>42</v>
      </c>
      <c r="H2" s="132" t="s">
        <v>43</v>
      </c>
      <c r="I2" s="133" t="s">
        <v>44</v>
      </c>
      <c r="J2" s="134">
        <v>3.77</v>
      </c>
      <c r="K2" s="135" t="s">
        <v>48</v>
      </c>
      <c r="L2" s="136" t="s">
        <v>49</v>
      </c>
      <c r="M2" s="136" t="s">
        <v>50</v>
      </c>
      <c r="N2" s="136" t="s">
        <v>51</v>
      </c>
      <c r="O2" s="1" t="s">
        <v>785</v>
      </c>
      <c r="P2" s="1" t="s">
        <v>785</v>
      </c>
      <c r="Q2" s="1">
        <v>29.0</v>
      </c>
      <c r="R2" s="1">
        <v>22.0</v>
      </c>
      <c r="S2">
        <f t="shared" ref="S2:S50" si="2">ABS(Q2-R2)</f>
        <v>7</v>
      </c>
      <c r="T2">
        <f t="shared" ref="T2:T50" si="3">AVERAGE(Q2:R2)</f>
        <v>25.5</v>
      </c>
      <c r="U2" s="137">
        <f t="shared" ref="U2:V2" si="1">Q2/33*100</f>
        <v>87.87878788</v>
      </c>
      <c r="V2" s="137">
        <f t="shared" si="1"/>
        <v>66.66666667</v>
      </c>
      <c r="W2" s="137">
        <f t="shared" ref="W2:W50" si="5">AVERAGE(U2:V2)</f>
        <v>77.27272727</v>
      </c>
      <c r="X2" s="1" t="s">
        <v>786</v>
      </c>
    </row>
    <row r="3">
      <c r="A3" s="138" t="s">
        <v>52</v>
      </c>
      <c r="B3" s="138" t="s">
        <v>53</v>
      </c>
      <c r="C3" s="139" t="s">
        <v>54</v>
      </c>
      <c r="D3" s="139" t="s">
        <v>55</v>
      </c>
      <c r="E3" s="139" t="s">
        <v>56</v>
      </c>
      <c r="F3" s="139" t="s">
        <v>57</v>
      </c>
      <c r="G3" s="139" t="s">
        <v>58</v>
      </c>
      <c r="H3" s="139" t="s">
        <v>59</v>
      </c>
      <c r="I3" s="140" t="s">
        <v>60</v>
      </c>
      <c r="J3" s="141">
        <v>0.0</v>
      </c>
      <c r="K3" s="142" t="s">
        <v>64</v>
      </c>
      <c r="L3" s="139" t="s">
        <v>49</v>
      </c>
      <c r="M3" s="139" t="s">
        <v>50</v>
      </c>
      <c r="N3" s="139" t="s">
        <v>65</v>
      </c>
      <c r="O3" s="1" t="s">
        <v>681</v>
      </c>
      <c r="P3" s="1" t="s">
        <v>681</v>
      </c>
      <c r="Q3" s="1">
        <v>25.0</v>
      </c>
      <c r="R3" s="1">
        <v>31.0</v>
      </c>
      <c r="S3">
        <f t="shared" si="2"/>
        <v>6</v>
      </c>
      <c r="T3">
        <f t="shared" si="3"/>
        <v>28</v>
      </c>
      <c r="U3" s="137">
        <f t="shared" ref="U3:V3" si="4">Q3/33*100</f>
        <v>75.75757576</v>
      </c>
      <c r="V3" s="137">
        <f t="shared" si="4"/>
        <v>93.93939394</v>
      </c>
      <c r="W3" s="137">
        <f t="shared" si="5"/>
        <v>84.84848485</v>
      </c>
      <c r="X3" s="1" t="s">
        <v>786</v>
      </c>
    </row>
    <row r="4">
      <c r="A4" s="131" t="s">
        <v>66</v>
      </c>
      <c r="B4" s="132" t="s">
        <v>67</v>
      </c>
      <c r="C4" s="132"/>
      <c r="D4" s="132" t="s">
        <v>68</v>
      </c>
      <c r="E4" s="132" t="s">
        <v>69</v>
      </c>
      <c r="F4" s="132" t="s">
        <v>70</v>
      </c>
      <c r="G4" s="132" t="s">
        <v>71</v>
      </c>
      <c r="H4" s="132" t="s">
        <v>43</v>
      </c>
      <c r="I4" s="133" t="s">
        <v>72</v>
      </c>
      <c r="J4" s="134">
        <v>3.98</v>
      </c>
      <c r="K4" s="135" t="s">
        <v>76</v>
      </c>
      <c r="L4" s="136" t="s">
        <v>77</v>
      </c>
      <c r="M4" s="136" t="s">
        <v>79</v>
      </c>
      <c r="N4" s="136" t="s">
        <v>79</v>
      </c>
      <c r="O4" s="1" t="s">
        <v>683</v>
      </c>
      <c r="P4" s="1" t="s">
        <v>683</v>
      </c>
      <c r="Q4" s="1">
        <v>0.0</v>
      </c>
      <c r="R4" s="1">
        <v>0.0</v>
      </c>
      <c r="S4">
        <f t="shared" si="2"/>
        <v>0</v>
      </c>
      <c r="T4">
        <f t="shared" si="3"/>
        <v>0</v>
      </c>
      <c r="U4" s="137">
        <f t="shared" ref="U4:V4" si="6">Q4/33*100</f>
        <v>0</v>
      </c>
      <c r="V4" s="137">
        <f t="shared" si="6"/>
        <v>0</v>
      </c>
      <c r="W4" s="137">
        <f t="shared" si="5"/>
        <v>0</v>
      </c>
      <c r="X4" s="1" t="s">
        <v>787</v>
      </c>
      <c r="Y4" s="1" t="s">
        <v>661</v>
      </c>
    </row>
    <row r="5">
      <c r="A5" s="11" t="s">
        <v>80</v>
      </c>
      <c r="B5" s="12" t="s">
        <v>81</v>
      </c>
      <c r="C5" s="12" t="s">
        <v>82</v>
      </c>
      <c r="D5" s="12" t="s">
        <v>83</v>
      </c>
      <c r="E5" s="12" t="s">
        <v>84</v>
      </c>
      <c r="F5" s="12" t="s">
        <v>85</v>
      </c>
      <c r="G5" s="12" t="s">
        <v>86</v>
      </c>
      <c r="H5" s="12" t="s">
        <v>43</v>
      </c>
      <c r="I5" s="12" t="s">
        <v>87</v>
      </c>
      <c r="J5" s="14">
        <v>4.0</v>
      </c>
      <c r="K5" s="15" t="s">
        <v>91</v>
      </c>
      <c r="L5" s="12" t="s">
        <v>49</v>
      </c>
      <c r="M5" s="12" t="s">
        <v>92</v>
      </c>
      <c r="N5" s="12" t="s">
        <v>51</v>
      </c>
      <c r="O5" s="143" t="s">
        <v>681</v>
      </c>
      <c r="P5" s="143" t="s">
        <v>681</v>
      </c>
      <c r="Q5" s="143">
        <v>31.0</v>
      </c>
      <c r="R5" s="143">
        <v>28.0</v>
      </c>
      <c r="S5" s="130">
        <f t="shared" si="2"/>
        <v>3</v>
      </c>
      <c r="T5" s="130">
        <f t="shared" si="3"/>
        <v>29.5</v>
      </c>
      <c r="U5" s="144">
        <f t="shared" ref="U5:V5" si="7">Q5/33*100</f>
        <v>93.93939394</v>
      </c>
      <c r="V5" s="144">
        <f t="shared" si="7"/>
        <v>84.84848485</v>
      </c>
      <c r="W5" s="144">
        <f t="shared" si="5"/>
        <v>89.39393939</v>
      </c>
      <c r="X5" s="143" t="s">
        <v>788</v>
      </c>
      <c r="Y5" s="130"/>
      <c r="Z5" s="130"/>
      <c r="AA5" s="130"/>
    </row>
    <row r="6">
      <c r="A6" s="25" t="s">
        <v>93</v>
      </c>
      <c r="B6" s="16" t="s">
        <v>94</v>
      </c>
      <c r="C6" s="16"/>
      <c r="D6" s="16" t="s">
        <v>95</v>
      </c>
      <c r="E6" s="16" t="s">
        <v>96</v>
      </c>
      <c r="F6" s="16" t="s">
        <v>97</v>
      </c>
      <c r="G6" s="16" t="s">
        <v>98</v>
      </c>
      <c r="H6" s="16" t="s">
        <v>99</v>
      </c>
      <c r="I6" s="145" t="s">
        <v>100</v>
      </c>
      <c r="J6" s="146">
        <v>3.252</v>
      </c>
      <c r="K6" s="147" t="s">
        <v>104</v>
      </c>
      <c r="L6" s="7" t="s">
        <v>49</v>
      </c>
      <c r="M6" s="7" t="s">
        <v>92</v>
      </c>
      <c r="N6" s="7" t="s">
        <v>51</v>
      </c>
      <c r="O6" s="143" t="s">
        <v>680</v>
      </c>
      <c r="P6" s="143" t="s">
        <v>680</v>
      </c>
      <c r="Q6" s="143">
        <v>31.0</v>
      </c>
      <c r="R6" s="143">
        <v>31.0</v>
      </c>
      <c r="S6" s="130">
        <f t="shared" si="2"/>
        <v>0</v>
      </c>
      <c r="T6" s="130">
        <f t="shared" si="3"/>
        <v>31</v>
      </c>
      <c r="U6" s="144">
        <f t="shared" ref="U6:V6" si="8">Q6/33*100</f>
        <v>93.93939394</v>
      </c>
      <c r="V6" s="144">
        <f t="shared" si="8"/>
        <v>93.93939394</v>
      </c>
      <c r="W6" s="144">
        <f t="shared" si="5"/>
        <v>93.93939394</v>
      </c>
      <c r="X6" s="143" t="s">
        <v>788</v>
      </c>
      <c r="Y6" s="130"/>
      <c r="Z6" s="130"/>
      <c r="AA6" s="130"/>
    </row>
    <row r="7">
      <c r="A7" s="138" t="s">
        <v>105</v>
      </c>
      <c r="B7" s="139" t="s">
        <v>106</v>
      </c>
      <c r="C7" s="139"/>
      <c r="D7" s="138" t="s">
        <v>107</v>
      </c>
      <c r="E7" s="139" t="s">
        <v>108</v>
      </c>
      <c r="F7" s="139" t="s">
        <v>109</v>
      </c>
      <c r="G7" s="139" t="s">
        <v>110</v>
      </c>
      <c r="H7" s="139" t="s">
        <v>43</v>
      </c>
      <c r="I7" s="140" t="s">
        <v>44</v>
      </c>
      <c r="J7" s="141">
        <v>4.0</v>
      </c>
      <c r="K7" s="142" t="s">
        <v>114</v>
      </c>
      <c r="L7" s="139" t="s">
        <v>49</v>
      </c>
      <c r="M7" s="139" t="s">
        <v>50</v>
      </c>
      <c r="N7" s="139" t="s">
        <v>51</v>
      </c>
      <c r="O7" s="1" t="s">
        <v>785</v>
      </c>
      <c r="P7" s="1" t="s">
        <v>681</v>
      </c>
      <c r="Q7" s="1">
        <v>24.0</v>
      </c>
      <c r="R7" s="1">
        <v>28.0</v>
      </c>
      <c r="S7">
        <f t="shared" si="2"/>
        <v>4</v>
      </c>
      <c r="T7">
        <f t="shared" si="3"/>
        <v>26</v>
      </c>
      <c r="U7" s="137">
        <f t="shared" ref="U7:V7" si="9">Q7/33*100</f>
        <v>72.72727273</v>
      </c>
      <c r="V7" s="137">
        <f t="shared" si="9"/>
        <v>84.84848485</v>
      </c>
      <c r="W7" s="137">
        <f t="shared" si="5"/>
        <v>78.78787879</v>
      </c>
      <c r="X7" s="1" t="s">
        <v>786</v>
      </c>
    </row>
    <row r="8">
      <c r="A8" s="131" t="s">
        <v>115</v>
      </c>
      <c r="B8" s="132" t="s">
        <v>116</v>
      </c>
      <c r="C8" s="132"/>
      <c r="D8" s="132" t="s">
        <v>117</v>
      </c>
      <c r="E8" s="132" t="s">
        <v>118</v>
      </c>
      <c r="F8" s="132" t="s">
        <v>119</v>
      </c>
      <c r="G8" s="132" t="s">
        <v>120</v>
      </c>
      <c r="H8" s="132" t="s">
        <v>121</v>
      </c>
      <c r="I8" s="133" t="s">
        <v>122</v>
      </c>
      <c r="J8" s="134">
        <v>0.0</v>
      </c>
      <c r="K8" s="148" t="s">
        <v>126</v>
      </c>
      <c r="L8" s="136" t="s">
        <v>49</v>
      </c>
      <c r="M8" s="136" t="s">
        <v>50</v>
      </c>
      <c r="N8" s="136" t="s">
        <v>51</v>
      </c>
      <c r="O8" s="1" t="s">
        <v>681</v>
      </c>
      <c r="P8" s="1" t="s">
        <v>785</v>
      </c>
      <c r="Q8" s="1">
        <v>30.0</v>
      </c>
      <c r="R8" s="1">
        <v>25.0</v>
      </c>
      <c r="S8">
        <f t="shared" si="2"/>
        <v>5</v>
      </c>
      <c r="T8">
        <f t="shared" si="3"/>
        <v>27.5</v>
      </c>
      <c r="U8" s="137">
        <f t="shared" ref="U8:V8" si="10">Q8/33*100</f>
        <v>90.90909091</v>
      </c>
      <c r="V8" s="137">
        <f t="shared" si="10"/>
        <v>75.75757576</v>
      </c>
      <c r="W8" s="137">
        <f t="shared" si="5"/>
        <v>83.33333333</v>
      </c>
      <c r="X8" s="1" t="s">
        <v>786</v>
      </c>
      <c r="Y8" s="1" t="s">
        <v>789</v>
      </c>
    </row>
    <row r="9">
      <c r="A9" s="138" t="s">
        <v>127</v>
      </c>
      <c r="B9" s="139" t="s">
        <v>128</v>
      </c>
      <c r="C9" s="139"/>
      <c r="D9" s="139" t="s">
        <v>129</v>
      </c>
      <c r="E9" s="139" t="s">
        <v>130</v>
      </c>
      <c r="F9" s="139" t="s">
        <v>131</v>
      </c>
      <c r="G9" s="139" t="s">
        <v>132</v>
      </c>
      <c r="H9" s="139" t="s">
        <v>43</v>
      </c>
      <c r="I9" s="140" t="s">
        <v>133</v>
      </c>
      <c r="J9" s="141">
        <v>3.7</v>
      </c>
      <c r="K9" s="142" t="s">
        <v>137</v>
      </c>
      <c r="L9" s="139" t="s">
        <v>49</v>
      </c>
      <c r="M9" s="139" t="s">
        <v>92</v>
      </c>
      <c r="N9" s="139" t="s">
        <v>65</v>
      </c>
      <c r="O9" s="1" t="s">
        <v>681</v>
      </c>
      <c r="P9" s="1" t="s">
        <v>683</v>
      </c>
      <c r="Q9" s="1">
        <v>30.0</v>
      </c>
      <c r="R9" s="1">
        <v>27.0</v>
      </c>
      <c r="S9">
        <f t="shared" si="2"/>
        <v>3</v>
      </c>
      <c r="T9">
        <f t="shared" si="3"/>
        <v>28.5</v>
      </c>
      <c r="U9" s="137">
        <f t="shared" ref="U9:V9" si="11">Q9/33*100</f>
        <v>90.90909091</v>
      </c>
      <c r="V9" s="137">
        <f t="shared" si="11"/>
        <v>81.81818182</v>
      </c>
      <c r="W9" s="137">
        <f t="shared" si="5"/>
        <v>86.36363636</v>
      </c>
      <c r="X9" s="1" t="s">
        <v>786</v>
      </c>
      <c r="Y9" s="1" t="s">
        <v>790</v>
      </c>
    </row>
    <row r="10">
      <c r="A10" s="131" t="s">
        <v>139</v>
      </c>
      <c r="B10" s="132" t="s">
        <v>140</v>
      </c>
      <c r="C10" s="132"/>
      <c r="D10" s="132" t="s">
        <v>141</v>
      </c>
      <c r="E10" s="132" t="s">
        <v>142</v>
      </c>
      <c r="F10" s="132" t="s">
        <v>143</v>
      </c>
      <c r="G10" s="132" t="s">
        <v>144</v>
      </c>
      <c r="H10" s="132" t="s">
        <v>43</v>
      </c>
      <c r="I10" s="133" t="s">
        <v>122</v>
      </c>
      <c r="J10" s="134">
        <v>0.0</v>
      </c>
      <c r="K10" s="135" t="s">
        <v>148</v>
      </c>
      <c r="L10" s="136" t="s">
        <v>49</v>
      </c>
      <c r="M10" s="136" t="s">
        <v>92</v>
      </c>
      <c r="N10" s="136" t="s">
        <v>65</v>
      </c>
      <c r="O10" s="1" t="s">
        <v>683</v>
      </c>
      <c r="P10" s="1" t="s">
        <v>683</v>
      </c>
      <c r="Q10" s="1">
        <v>0.0</v>
      </c>
      <c r="R10" s="1">
        <v>0.0</v>
      </c>
      <c r="S10">
        <f t="shared" si="2"/>
        <v>0</v>
      </c>
      <c r="T10">
        <f t="shared" si="3"/>
        <v>0</v>
      </c>
      <c r="U10" s="137">
        <f t="shared" ref="U10:V10" si="12">Q10/33*100</f>
        <v>0</v>
      </c>
      <c r="V10" s="137">
        <f t="shared" si="12"/>
        <v>0</v>
      </c>
      <c r="W10" s="137">
        <f t="shared" si="5"/>
        <v>0</v>
      </c>
      <c r="X10" s="1" t="s">
        <v>786</v>
      </c>
      <c r="Y10" s="1" t="s">
        <v>791</v>
      </c>
    </row>
    <row r="11">
      <c r="A11" s="138" t="s">
        <v>149</v>
      </c>
      <c r="B11" s="138" t="s">
        <v>150</v>
      </c>
      <c r="C11" s="138" t="s">
        <v>151</v>
      </c>
      <c r="D11" s="138" t="s">
        <v>152</v>
      </c>
      <c r="E11" s="138" t="s">
        <v>153</v>
      </c>
      <c r="F11" s="139" t="s">
        <v>97</v>
      </c>
      <c r="G11" s="138" t="s">
        <v>154</v>
      </c>
      <c r="H11" s="138" t="s">
        <v>43</v>
      </c>
      <c r="I11" s="149" t="s">
        <v>133</v>
      </c>
      <c r="J11" s="141">
        <v>3.0</v>
      </c>
      <c r="K11" s="142" t="s">
        <v>158</v>
      </c>
      <c r="L11" s="139" t="s">
        <v>49</v>
      </c>
      <c r="M11" s="139" t="s">
        <v>159</v>
      </c>
      <c r="N11" s="139" t="s">
        <v>65</v>
      </c>
      <c r="O11" s="1" t="s">
        <v>683</v>
      </c>
      <c r="P11" s="1" t="s">
        <v>683</v>
      </c>
      <c r="Q11" s="1">
        <v>0.0</v>
      </c>
      <c r="R11" s="1">
        <v>0.0</v>
      </c>
      <c r="S11">
        <f t="shared" si="2"/>
        <v>0</v>
      </c>
      <c r="T11">
        <f t="shared" si="3"/>
        <v>0</v>
      </c>
      <c r="U11" s="137">
        <f t="shared" ref="U11:V11" si="13">Q11/33*100</f>
        <v>0</v>
      </c>
      <c r="V11" s="137">
        <f t="shared" si="13"/>
        <v>0</v>
      </c>
      <c r="W11" s="137">
        <f t="shared" si="5"/>
        <v>0</v>
      </c>
      <c r="X11" s="1" t="s">
        <v>787</v>
      </c>
      <c r="Y11" s="1" t="s">
        <v>792</v>
      </c>
    </row>
    <row r="12">
      <c r="A12" s="25" t="s">
        <v>160</v>
      </c>
      <c r="B12" s="16" t="s">
        <v>161</v>
      </c>
      <c r="C12" s="16" t="s">
        <v>160</v>
      </c>
      <c r="D12" s="16" t="s">
        <v>162</v>
      </c>
      <c r="E12" s="16" t="s">
        <v>163</v>
      </c>
      <c r="F12" s="16" t="s">
        <v>164</v>
      </c>
      <c r="G12" s="16" t="s">
        <v>165</v>
      </c>
      <c r="H12" s="16" t="s">
        <v>43</v>
      </c>
      <c r="I12" s="145" t="s">
        <v>122</v>
      </c>
      <c r="J12" s="146">
        <v>0.0</v>
      </c>
      <c r="K12" s="147" t="s">
        <v>169</v>
      </c>
      <c r="L12" s="7" t="s">
        <v>49</v>
      </c>
      <c r="M12" s="7" t="s">
        <v>50</v>
      </c>
      <c r="N12" s="7" t="s">
        <v>65</v>
      </c>
      <c r="O12" s="143" t="s">
        <v>680</v>
      </c>
      <c r="P12" s="143" t="s">
        <v>680</v>
      </c>
      <c r="Q12" s="143">
        <v>31.0</v>
      </c>
      <c r="R12" s="143">
        <v>31.0</v>
      </c>
      <c r="S12" s="130">
        <f t="shared" si="2"/>
        <v>0</v>
      </c>
      <c r="T12" s="130">
        <f t="shared" si="3"/>
        <v>31</v>
      </c>
      <c r="U12" s="144">
        <f t="shared" ref="U12:V12" si="14">Q12/33*100</f>
        <v>93.93939394</v>
      </c>
      <c r="V12" s="144">
        <f t="shared" si="14"/>
        <v>93.93939394</v>
      </c>
      <c r="W12" s="144">
        <f t="shared" si="5"/>
        <v>93.93939394</v>
      </c>
      <c r="X12" s="143" t="s">
        <v>788</v>
      </c>
      <c r="Y12" s="130"/>
      <c r="Z12" s="130"/>
      <c r="AA12" s="130"/>
    </row>
    <row r="13">
      <c r="A13" s="11" t="s">
        <v>170</v>
      </c>
      <c r="B13" s="12" t="s">
        <v>171</v>
      </c>
      <c r="C13" s="12"/>
      <c r="D13" s="12" t="s">
        <v>172</v>
      </c>
      <c r="E13" s="12" t="s">
        <v>173</v>
      </c>
      <c r="F13" s="12" t="s">
        <v>174</v>
      </c>
      <c r="G13" s="12" t="s">
        <v>175</v>
      </c>
      <c r="H13" s="12" t="s">
        <v>176</v>
      </c>
      <c r="I13" s="13" t="s">
        <v>122</v>
      </c>
      <c r="J13" s="14">
        <v>0.0</v>
      </c>
      <c r="K13" s="15" t="s">
        <v>180</v>
      </c>
      <c r="L13" s="12" t="s">
        <v>49</v>
      </c>
      <c r="M13" s="12" t="s">
        <v>50</v>
      </c>
      <c r="N13" s="12" t="s">
        <v>65</v>
      </c>
      <c r="O13" s="143" t="s">
        <v>680</v>
      </c>
      <c r="P13" s="143" t="s">
        <v>680</v>
      </c>
      <c r="Q13" s="143">
        <v>32.0</v>
      </c>
      <c r="R13" s="143">
        <v>31.0</v>
      </c>
      <c r="S13" s="130">
        <f t="shared" si="2"/>
        <v>1</v>
      </c>
      <c r="T13" s="130">
        <f t="shared" si="3"/>
        <v>31.5</v>
      </c>
      <c r="U13" s="144">
        <f t="shared" ref="U13:V13" si="15">Q13/33*100</f>
        <v>96.96969697</v>
      </c>
      <c r="V13" s="144">
        <f t="shared" si="15"/>
        <v>93.93939394</v>
      </c>
      <c r="W13" s="144">
        <f t="shared" si="5"/>
        <v>95.45454545</v>
      </c>
      <c r="X13" s="143" t="s">
        <v>788</v>
      </c>
      <c r="Y13" s="130"/>
      <c r="Z13" s="130"/>
      <c r="AA13" s="130"/>
    </row>
    <row r="14">
      <c r="A14" s="25" t="s">
        <v>182</v>
      </c>
      <c r="B14" s="16" t="s">
        <v>183</v>
      </c>
      <c r="C14" s="16"/>
      <c r="D14" s="16" t="s">
        <v>184</v>
      </c>
      <c r="E14" s="16" t="s">
        <v>185</v>
      </c>
      <c r="F14" s="16" t="s">
        <v>186</v>
      </c>
      <c r="G14" s="16" t="s">
        <v>187</v>
      </c>
      <c r="H14" s="16" t="s">
        <v>43</v>
      </c>
      <c r="I14" s="16" t="s">
        <v>188</v>
      </c>
      <c r="J14" s="146">
        <v>0.0</v>
      </c>
      <c r="K14" s="147" t="s">
        <v>192</v>
      </c>
      <c r="L14" s="7" t="s">
        <v>49</v>
      </c>
      <c r="M14" s="7" t="s">
        <v>92</v>
      </c>
      <c r="N14" s="7" t="s">
        <v>65</v>
      </c>
      <c r="O14" s="143" t="s">
        <v>680</v>
      </c>
      <c r="P14" s="143" t="s">
        <v>680</v>
      </c>
      <c r="Q14" s="143">
        <v>30.0</v>
      </c>
      <c r="R14" s="143">
        <v>27.0</v>
      </c>
      <c r="S14" s="130">
        <f t="shared" si="2"/>
        <v>3</v>
      </c>
      <c r="T14" s="130">
        <f t="shared" si="3"/>
        <v>28.5</v>
      </c>
      <c r="U14" s="144">
        <f t="shared" ref="U14:V14" si="16">Q14/33*100</f>
        <v>90.90909091</v>
      </c>
      <c r="V14" s="144">
        <f t="shared" si="16"/>
        <v>81.81818182</v>
      </c>
      <c r="W14" s="144">
        <f t="shared" si="5"/>
        <v>86.36363636</v>
      </c>
      <c r="X14" s="143" t="s">
        <v>788</v>
      </c>
      <c r="Y14" s="130"/>
      <c r="Z14" s="130"/>
      <c r="AA14" s="130"/>
    </row>
    <row r="15">
      <c r="A15" s="138" t="s">
        <v>194</v>
      </c>
      <c r="B15" s="139" t="s">
        <v>195</v>
      </c>
      <c r="C15" s="139"/>
      <c r="D15" s="139" t="s">
        <v>196</v>
      </c>
      <c r="E15" s="139" t="s">
        <v>197</v>
      </c>
      <c r="F15" s="139" t="s">
        <v>198</v>
      </c>
      <c r="G15" s="139" t="s">
        <v>199</v>
      </c>
      <c r="H15" s="139" t="s">
        <v>200</v>
      </c>
      <c r="I15" s="140" t="s">
        <v>122</v>
      </c>
      <c r="J15" s="141">
        <v>0.0</v>
      </c>
      <c r="K15" s="150" t="s">
        <v>203</v>
      </c>
      <c r="L15" s="139" t="s">
        <v>49</v>
      </c>
      <c r="M15" s="139" t="s">
        <v>92</v>
      </c>
      <c r="N15" s="139" t="s">
        <v>65</v>
      </c>
      <c r="O15" s="1" t="s">
        <v>785</v>
      </c>
      <c r="P15" s="1" t="s">
        <v>785</v>
      </c>
      <c r="Q15" s="1">
        <v>18.0</v>
      </c>
      <c r="R15" s="1">
        <v>27.0</v>
      </c>
      <c r="S15">
        <f t="shared" si="2"/>
        <v>9</v>
      </c>
      <c r="T15">
        <f t="shared" si="3"/>
        <v>22.5</v>
      </c>
      <c r="U15" s="137">
        <f t="shared" ref="U15:V15" si="17">Q15/33*100</f>
        <v>54.54545455</v>
      </c>
      <c r="V15" s="137">
        <f t="shared" si="17"/>
        <v>81.81818182</v>
      </c>
      <c r="W15" s="137">
        <f t="shared" si="5"/>
        <v>68.18181818</v>
      </c>
      <c r="X15" s="1" t="s">
        <v>786</v>
      </c>
    </row>
    <row r="16">
      <c r="A16" s="131" t="s">
        <v>204</v>
      </c>
      <c r="B16" s="132" t="s">
        <v>205</v>
      </c>
      <c r="C16" s="132"/>
      <c r="D16" s="131" t="s">
        <v>206</v>
      </c>
      <c r="E16" s="132" t="s">
        <v>207</v>
      </c>
      <c r="F16" s="132" t="s">
        <v>97</v>
      </c>
      <c r="G16" s="132" t="s">
        <v>208</v>
      </c>
      <c r="H16" s="132" t="s">
        <v>43</v>
      </c>
      <c r="I16" s="133" t="s">
        <v>44</v>
      </c>
      <c r="J16" s="134">
        <v>3.684</v>
      </c>
      <c r="K16" s="151" t="s">
        <v>212</v>
      </c>
      <c r="L16" s="136" t="s">
        <v>49</v>
      </c>
      <c r="M16" s="136" t="s">
        <v>50</v>
      </c>
      <c r="N16" s="136" t="s">
        <v>65</v>
      </c>
      <c r="O16" s="1" t="s">
        <v>785</v>
      </c>
      <c r="P16" s="1" t="s">
        <v>681</v>
      </c>
      <c r="Q16" s="1">
        <v>21.0</v>
      </c>
      <c r="R16" s="1">
        <v>27.0</v>
      </c>
      <c r="S16">
        <f t="shared" si="2"/>
        <v>6</v>
      </c>
      <c r="T16">
        <f t="shared" si="3"/>
        <v>24</v>
      </c>
      <c r="U16" s="137">
        <f t="shared" ref="U16:V16" si="18">Q16/33*100</f>
        <v>63.63636364</v>
      </c>
      <c r="V16" s="137">
        <f t="shared" si="18"/>
        <v>81.81818182</v>
      </c>
      <c r="W16" s="137">
        <f t="shared" si="5"/>
        <v>72.72727273</v>
      </c>
      <c r="X16" s="1" t="s">
        <v>786</v>
      </c>
    </row>
    <row r="17">
      <c r="A17" s="11" t="s">
        <v>214</v>
      </c>
      <c r="B17" s="12" t="s">
        <v>215</v>
      </c>
      <c r="C17" s="12"/>
      <c r="D17" s="12" t="s">
        <v>216</v>
      </c>
      <c r="E17" s="12" t="s">
        <v>217</v>
      </c>
      <c r="F17" s="12" t="s">
        <v>218</v>
      </c>
      <c r="G17" s="12" t="s">
        <v>219</v>
      </c>
      <c r="H17" s="12" t="s">
        <v>43</v>
      </c>
      <c r="I17" s="13" t="s">
        <v>44</v>
      </c>
      <c r="J17" s="14">
        <v>3.3</v>
      </c>
      <c r="K17" s="23" t="s">
        <v>223</v>
      </c>
      <c r="L17" s="12" t="s">
        <v>49</v>
      </c>
      <c r="M17" s="12" t="s">
        <v>92</v>
      </c>
      <c r="N17" s="12" t="s">
        <v>65</v>
      </c>
      <c r="O17" s="143" t="s">
        <v>681</v>
      </c>
      <c r="P17" s="143" t="s">
        <v>681</v>
      </c>
      <c r="Q17" s="143">
        <v>31.0</v>
      </c>
      <c r="R17" s="143">
        <v>28.0</v>
      </c>
      <c r="S17" s="130">
        <f t="shared" si="2"/>
        <v>3</v>
      </c>
      <c r="T17" s="130">
        <f t="shared" si="3"/>
        <v>29.5</v>
      </c>
      <c r="U17" s="144">
        <f t="shared" ref="U17:V17" si="19">Q17/33*100</f>
        <v>93.93939394</v>
      </c>
      <c r="V17" s="144">
        <f t="shared" si="19"/>
        <v>84.84848485</v>
      </c>
      <c r="W17" s="144">
        <f t="shared" si="5"/>
        <v>89.39393939</v>
      </c>
      <c r="X17" s="143" t="s">
        <v>788</v>
      </c>
      <c r="Y17" s="130"/>
      <c r="Z17" s="130"/>
      <c r="AA17" s="130"/>
    </row>
    <row r="18">
      <c r="A18" s="131" t="s">
        <v>224</v>
      </c>
      <c r="B18" s="132" t="s">
        <v>225</v>
      </c>
      <c r="C18" s="132"/>
      <c r="D18" s="132" t="s">
        <v>226</v>
      </c>
      <c r="E18" s="132" t="s">
        <v>227</v>
      </c>
      <c r="F18" s="132" t="s">
        <v>228</v>
      </c>
      <c r="G18" s="132" t="s">
        <v>165</v>
      </c>
      <c r="H18" s="132" t="s">
        <v>176</v>
      </c>
      <c r="I18" s="133" t="s">
        <v>72</v>
      </c>
      <c r="J18" s="134">
        <v>3.639</v>
      </c>
      <c r="K18" s="135" t="s">
        <v>231</v>
      </c>
      <c r="L18" s="136" t="s">
        <v>49</v>
      </c>
      <c r="M18" s="136" t="s">
        <v>92</v>
      </c>
      <c r="N18" s="136" t="s">
        <v>51</v>
      </c>
      <c r="O18" s="1" t="s">
        <v>785</v>
      </c>
      <c r="P18" s="1" t="s">
        <v>785</v>
      </c>
      <c r="Q18" s="1">
        <v>27.4</v>
      </c>
      <c r="R18" s="1">
        <v>21.0</v>
      </c>
      <c r="S18">
        <f t="shared" si="2"/>
        <v>6.4</v>
      </c>
      <c r="T18">
        <f t="shared" si="3"/>
        <v>24.2</v>
      </c>
      <c r="U18" s="137">
        <f t="shared" ref="U18:V18" si="20">Q18/33*100</f>
        <v>83.03030303</v>
      </c>
      <c r="V18" s="137">
        <f t="shared" si="20"/>
        <v>63.63636364</v>
      </c>
      <c r="W18" s="137">
        <f t="shared" si="5"/>
        <v>73.33333333</v>
      </c>
      <c r="X18" s="1" t="s">
        <v>787</v>
      </c>
    </row>
    <row r="19">
      <c r="A19" s="138" t="s">
        <v>232</v>
      </c>
      <c r="B19" s="139" t="s">
        <v>233</v>
      </c>
      <c r="C19" s="139"/>
      <c r="D19" s="139" t="s">
        <v>234</v>
      </c>
      <c r="E19" s="139" t="s">
        <v>235</v>
      </c>
      <c r="F19" s="139" t="s">
        <v>236</v>
      </c>
      <c r="G19" s="139" t="s">
        <v>237</v>
      </c>
      <c r="H19" s="139" t="s">
        <v>43</v>
      </c>
      <c r="I19" s="140" t="s">
        <v>44</v>
      </c>
      <c r="J19" s="141">
        <v>4.0</v>
      </c>
      <c r="K19" s="142" t="s">
        <v>241</v>
      </c>
      <c r="L19" s="139" t="s">
        <v>49</v>
      </c>
      <c r="M19" s="139" t="s">
        <v>92</v>
      </c>
      <c r="N19" s="139" t="s">
        <v>51</v>
      </c>
      <c r="O19" s="1" t="s">
        <v>683</v>
      </c>
      <c r="P19" s="1" t="s">
        <v>683</v>
      </c>
      <c r="Q19" s="1">
        <v>0.0</v>
      </c>
      <c r="R19" s="1">
        <v>0.0</v>
      </c>
      <c r="S19">
        <f t="shared" si="2"/>
        <v>0</v>
      </c>
      <c r="T19">
        <f t="shared" si="3"/>
        <v>0</v>
      </c>
      <c r="U19" s="137">
        <f t="shared" ref="U19:V19" si="21">Q19/33*100</f>
        <v>0</v>
      </c>
      <c r="V19" s="137">
        <f t="shared" si="21"/>
        <v>0</v>
      </c>
      <c r="W19" s="137">
        <f t="shared" si="5"/>
        <v>0</v>
      </c>
      <c r="X19" s="1" t="s">
        <v>787</v>
      </c>
      <c r="Y19" s="1" t="s">
        <v>661</v>
      </c>
    </row>
    <row r="20">
      <c r="A20" s="25" t="s">
        <v>242</v>
      </c>
      <c r="B20" s="16" t="s">
        <v>243</v>
      </c>
      <c r="C20" s="16"/>
      <c r="D20" s="16" t="s">
        <v>244</v>
      </c>
      <c r="E20" s="16" t="s">
        <v>245</v>
      </c>
      <c r="F20" s="16" t="s">
        <v>174</v>
      </c>
      <c r="G20" s="16" t="s">
        <v>110</v>
      </c>
      <c r="H20" s="16" t="s">
        <v>176</v>
      </c>
      <c r="I20" s="145" t="s">
        <v>133</v>
      </c>
      <c r="J20" s="146">
        <v>3.5</v>
      </c>
      <c r="K20" s="147" t="s">
        <v>249</v>
      </c>
      <c r="L20" s="7" t="s">
        <v>49</v>
      </c>
      <c r="M20" s="7" t="s">
        <v>92</v>
      </c>
      <c r="N20" s="7" t="s">
        <v>51</v>
      </c>
      <c r="O20" s="143" t="s">
        <v>680</v>
      </c>
      <c r="P20" s="143" t="s">
        <v>681</v>
      </c>
      <c r="Q20" s="143">
        <v>33.0</v>
      </c>
      <c r="R20" s="143">
        <v>23.0</v>
      </c>
      <c r="S20" s="130">
        <f t="shared" si="2"/>
        <v>10</v>
      </c>
      <c r="T20" s="130">
        <f t="shared" si="3"/>
        <v>28</v>
      </c>
      <c r="U20" s="144">
        <f t="shared" ref="U20:V20" si="22">Q20/33*100</f>
        <v>100</v>
      </c>
      <c r="V20" s="144">
        <f t="shared" si="22"/>
        <v>69.6969697</v>
      </c>
      <c r="W20" s="144">
        <f t="shared" si="5"/>
        <v>84.84848485</v>
      </c>
      <c r="X20" s="143" t="s">
        <v>788</v>
      </c>
      <c r="Y20" s="130"/>
      <c r="Z20" s="130"/>
      <c r="AA20" s="130"/>
    </row>
    <row r="21">
      <c r="A21" s="138" t="s">
        <v>250</v>
      </c>
      <c r="B21" s="139" t="s">
        <v>251</v>
      </c>
      <c r="C21" s="139"/>
      <c r="D21" s="139" t="s">
        <v>252</v>
      </c>
      <c r="E21" s="139" t="s">
        <v>253</v>
      </c>
      <c r="F21" s="139" t="s">
        <v>254</v>
      </c>
      <c r="G21" s="139" t="s">
        <v>255</v>
      </c>
      <c r="H21" s="139" t="s">
        <v>200</v>
      </c>
      <c r="I21" s="140" t="s">
        <v>44</v>
      </c>
      <c r="J21" s="141">
        <v>3.6</v>
      </c>
      <c r="K21" s="142" t="s">
        <v>259</v>
      </c>
      <c r="L21" s="139" t="s">
        <v>49</v>
      </c>
      <c r="M21" s="139" t="s">
        <v>50</v>
      </c>
      <c r="N21" s="139" t="s">
        <v>65</v>
      </c>
      <c r="O21" s="1" t="s">
        <v>681</v>
      </c>
      <c r="P21" s="1" t="s">
        <v>785</v>
      </c>
      <c r="Q21" s="1">
        <v>27.0</v>
      </c>
      <c r="R21" s="1">
        <v>18.1</v>
      </c>
      <c r="S21">
        <f t="shared" si="2"/>
        <v>8.9</v>
      </c>
      <c r="T21">
        <f t="shared" si="3"/>
        <v>22.55</v>
      </c>
      <c r="U21" s="137">
        <f t="shared" ref="U21:V21" si="23">Q21/33*100</f>
        <v>81.81818182</v>
      </c>
      <c r="V21" s="137">
        <f t="shared" si="23"/>
        <v>54.84848485</v>
      </c>
      <c r="W21" s="137">
        <f t="shared" si="5"/>
        <v>68.33333333</v>
      </c>
      <c r="X21" s="1" t="s">
        <v>786</v>
      </c>
    </row>
    <row r="22">
      <c r="A22" s="131" t="s">
        <v>260</v>
      </c>
      <c r="B22" s="132" t="s">
        <v>261</v>
      </c>
      <c r="C22" s="132"/>
      <c r="D22" s="132" t="s">
        <v>262</v>
      </c>
      <c r="E22" s="132" t="s">
        <v>263</v>
      </c>
      <c r="F22" s="132" t="s">
        <v>264</v>
      </c>
      <c r="G22" s="132" t="s">
        <v>199</v>
      </c>
      <c r="H22" s="132" t="s">
        <v>176</v>
      </c>
      <c r="I22" s="133" t="s">
        <v>72</v>
      </c>
      <c r="J22" s="134">
        <v>3.78</v>
      </c>
      <c r="K22" s="135" t="s">
        <v>267</v>
      </c>
      <c r="L22" s="136" t="s">
        <v>49</v>
      </c>
      <c r="M22" s="136" t="s">
        <v>50</v>
      </c>
      <c r="N22" s="136" t="s">
        <v>51</v>
      </c>
      <c r="O22" s="1" t="s">
        <v>785</v>
      </c>
      <c r="P22" s="1" t="s">
        <v>681</v>
      </c>
      <c r="Q22" s="1">
        <v>24.0</v>
      </c>
      <c r="R22" s="1">
        <v>23.0</v>
      </c>
      <c r="S22">
        <f t="shared" si="2"/>
        <v>1</v>
      </c>
      <c r="T22">
        <f t="shared" si="3"/>
        <v>23.5</v>
      </c>
      <c r="U22" s="137">
        <f t="shared" ref="U22:V22" si="24">Q22/33*100</f>
        <v>72.72727273</v>
      </c>
      <c r="V22" s="137">
        <f t="shared" si="24"/>
        <v>69.6969697</v>
      </c>
      <c r="W22" s="137">
        <f t="shared" si="5"/>
        <v>71.21212121</v>
      </c>
      <c r="X22" s="1" t="s">
        <v>787</v>
      </c>
      <c r="Y22" s="1" t="s">
        <v>793</v>
      </c>
    </row>
    <row r="23">
      <c r="A23" s="11" t="s">
        <v>268</v>
      </c>
      <c r="B23" s="12" t="s">
        <v>269</v>
      </c>
      <c r="C23" s="12"/>
      <c r="D23" s="12" t="s">
        <v>270</v>
      </c>
      <c r="E23" s="12" t="s">
        <v>271</v>
      </c>
      <c r="F23" s="12" t="s">
        <v>272</v>
      </c>
      <c r="G23" s="12" t="s">
        <v>42</v>
      </c>
      <c r="H23" s="12" t="s">
        <v>43</v>
      </c>
      <c r="I23" s="13" t="s">
        <v>133</v>
      </c>
      <c r="J23" s="14">
        <v>3.56</v>
      </c>
      <c r="K23" s="15" t="s">
        <v>276</v>
      </c>
      <c r="L23" s="12" t="s">
        <v>49</v>
      </c>
      <c r="M23" s="12" t="s">
        <v>277</v>
      </c>
      <c r="N23" s="12" t="s">
        <v>65</v>
      </c>
      <c r="O23" s="143" t="s">
        <v>785</v>
      </c>
      <c r="P23" s="143" t="s">
        <v>681</v>
      </c>
      <c r="Q23" s="143">
        <v>28.3</v>
      </c>
      <c r="R23" s="143">
        <v>28.0</v>
      </c>
      <c r="S23" s="130">
        <f t="shared" si="2"/>
        <v>0.3</v>
      </c>
      <c r="T23" s="130">
        <f t="shared" si="3"/>
        <v>28.15</v>
      </c>
      <c r="U23" s="144">
        <f t="shared" ref="U23:V23" si="25">Q23/33*100</f>
        <v>85.75757576</v>
      </c>
      <c r="V23" s="144">
        <f t="shared" si="25"/>
        <v>84.84848485</v>
      </c>
      <c r="W23" s="144">
        <f t="shared" si="5"/>
        <v>85.3030303</v>
      </c>
      <c r="X23" s="143" t="s">
        <v>788</v>
      </c>
      <c r="Y23" s="130"/>
      <c r="Z23" s="130"/>
      <c r="AA23" s="130"/>
    </row>
    <row r="24">
      <c r="A24" s="131" t="s">
        <v>278</v>
      </c>
      <c r="B24" s="132" t="s">
        <v>279</v>
      </c>
      <c r="C24" s="132"/>
      <c r="D24" s="132" t="s">
        <v>280</v>
      </c>
      <c r="E24" s="132" t="s">
        <v>281</v>
      </c>
      <c r="F24" s="132" t="s">
        <v>282</v>
      </c>
      <c r="G24" s="132" t="s">
        <v>283</v>
      </c>
      <c r="H24" s="132" t="s">
        <v>121</v>
      </c>
      <c r="I24" s="133" t="s">
        <v>44</v>
      </c>
      <c r="J24" s="134">
        <v>3.6</v>
      </c>
      <c r="K24" s="135" t="s">
        <v>287</v>
      </c>
      <c r="L24" s="136" t="s">
        <v>49</v>
      </c>
      <c r="M24" s="136" t="s">
        <v>50</v>
      </c>
      <c r="N24" s="136" t="s">
        <v>51</v>
      </c>
      <c r="O24" s="1" t="s">
        <v>785</v>
      </c>
      <c r="P24" s="1" t="s">
        <v>680</v>
      </c>
      <c r="Q24" s="1">
        <v>22.5</v>
      </c>
      <c r="R24" s="1">
        <v>33.0</v>
      </c>
      <c r="S24">
        <f t="shared" si="2"/>
        <v>10.5</v>
      </c>
      <c r="T24">
        <f t="shared" si="3"/>
        <v>27.75</v>
      </c>
      <c r="U24" s="137">
        <f t="shared" ref="U24:V24" si="26">Q24/33*100</f>
        <v>68.18181818</v>
      </c>
      <c r="V24" s="137">
        <f t="shared" si="26"/>
        <v>100</v>
      </c>
      <c r="W24" s="137">
        <f t="shared" si="5"/>
        <v>84.09090909</v>
      </c>
      <c r="X24" s="1" t="s">
        <v>786</v>
      </c>
    </row>
    <row r="25">
      <c r="A25" s="138" t="s">
        <v>288</v>
      </c>
      <c r="B25" s="139" t="s">
        <v>289</v>
      </c>
      <c r="C25" s="139" t="s">
        <v>288</v>
      </c>
      <c r="D25" s="139" t="s">
        <v>290</v>
      </c>
      <c r="E25" s="139" t="s">
        <v>291</v>
      </c>
      <c r="F25" s="139" t="s">
        <v>292</v>
      </c>
      <c r="G25" s="139" t="s">
        <v>293</v>
      </c>
      <c r="H25" s="139" t="s">
        <v>294</v>
      </c>
      <c r="I25" s="140" t="s">
        <v>44</v>
      </c>
      <c r="J25" s="141">
        <v>3.89</v>
      </c>
      <c r="K25" s="142" t="s">
        <v>297</v>
      </c>
      <c r="L25" s="139" t="s">
        <v>49</v>
      </c>
      <c r="M25" s="139" t="s">
        <v>92</v>
      </c>
      <c r="N25" s="139" t="s">
        <v>65</v>
      </c>
      <c r="O25" s="1" t="s">
        <v>785</v>
      </c>
      <c r="P25" s="1" t="s">
        <v>683</v>
      </c>
      <c r="Q25" s="1">
        <v>22.0</v>
      </c>
      <c r="R25" s="1">
        <v>20.0</v>
      </c>
      <c r="S25">
        <f t="shared" si="2"/>
        <v>2</v>
      </c>
      <c r="T25">
        <f t="shared" si="3"/>
        <v>21</v>
      </c>
      <c r="U25" s="137">
        <f t="shared" ref="U25:V25" si="27">Q25/33*100</f>
        <v>66.66666667</v>
      </c>
      <c r="V25" s="137">
        <f t="shared" si="27"/>
        <v>60.60606061</v>
      </c>
      <c r="W25" s="137">
        <f t="shared" si="5"/>
        <v>63.63636364</v>
      </c>
      <c r="X25" s="1" t="s">
        <v>787</v>
      </c>
    </row>
    <row r="26">
      <c r="A26" s="131" t="s">
        <v>298</v>
      </c>
      <c r="B26" s="132" t="s">
        <v>299</v>
      </c>
      <c r="C26" s="132"/>
      <c r="D26" s="132" t="s">
        <v>300</v>
      </c>
      <c r="E26" s="132" t="s">
        <v>301</v>
      </c>
      <c r="F26" s="132" t="s">
        <v>302</v>
      </c>
      <c r="G26" s="132" t="s">
        <v>165</v>
      </c>
      <c r="H26" s="132" t="s">
        <v>176</v>
      </c>
      <c r="I26" s="133" t="s">
        <v>133</v>
      </c>
      <c r="J26" s="134">
        <v>0.0</v>
      </c>
      <c r="K26" s="148" t="s">
        <v>306</v>
      </c>
      <c r="L26" s="136" t="s">
        <v>49</v>
      </c>
      <c r="M26" s="136" t="s">
        <v>92</v>
      </c>
      <c r="N26" s="136" t="s">
        <v>65</v>
      </c>
      <c r="O26" s="1" t="s">
        <v>681</v>
      </c>
      <c r="P26" s="1" t="s">
        <v>681</v>
      </c>
      <c r="Q26" s="1">
        <v>29.0</v>
      </c>
      <c r="R26" s="1">
        <v>26.0</v>
      </c>
      <c r="S26">
        <f t="shared" si="2"/>
        <v>3</v>
      </c>
      <c r="T26">
        <f t="shared" si="3"/>
        <v>27.5</v>
      </c>
      <c r="U26" s="137">
        <f t="shared" ref="U26:V26" si="28">Q26/33*100</f>
        <v>87.87878788</v>
      </c>
      <c r="V26" s="137">
        <f t="shared" si="28"/>
        <v>78.78787879</v>
      </c>
      <c r="W26" s="137">
        <f t="shared" si="5"/>
        <v>83.33333333</v>
      </c>
      <c r="X26" s="1" t="s">
        <v>786</v>
      </c>
    </row>
    <row r="27">
      <c r="A27" s="11" t="s">
        <v>307</v>
      </c>
      <c r="B27" s="12" t="s">
        <v>308</v>
      </c>
      <c r="C27" s="12"/>
      <c r="D27" s="12" t="s">
        <v>309</v>
      </c>
      <c r="E27" s="12" t="s">
        <v>310</v>
      </c>
      <c r="F27" s="12" t="s">
        <v>311</v>
      </c>
      <c r="G27" s="12" t="s">
        <v>312</v>
      </c>
      <c r="H27" s="12" t="s">
        <v>313</v>
      </c>
      <c r="I27" s="13" t="s">
        <v>122</v>
      </c>
      <c r="J27" s="26">
        <v>0.0</v>
      </c>
      <c r="K27" s="15" t="s">
        <v>317</v>
      </c>
      <c r="L27" s="12" t="s">
        <v>49</v>
      </c>
      <c r="M27" s="12" t="s">
        <v>92</v>
      </c>
      <c r="N27" s="12" t="s">
        <v>65</v>
      </c>
      <c r="O27" s="143" t="s">
        <v>680</v>
      </c>
      <c r="P27" s="143" t="s">
        <v>680</v>
      </c>
      <c r="Q27" s="143">
        <v>32.0</v>
      </c>
      <c r="R27" s="143">
        <v>30.0</v>
      </c>
      <c r="S27" s="130">
        <f t="shared" si="2"/>
        <v>2</v>
      </c>
      <c r="T27" s="130">
        <f t="shared" si="3"/>
        <v>31</v>
      </c>
      <c r="U27" s="144">
        <f t="shared" ref="U27:V27" si="29">Q27/33*100</f>
        <v>96.96969697</v>
      </c>
      <c r="V27" s="144">
        <f t="shared" si="29"/>
        <v>90.90909091</v>
      </c>
      <c r="W27" s="144">
        <f t="shared" si="5"/>
        <v>93.93939394</v>
      </c>
      <c r="X27" s="143" t="s">
        <v>788</v>
      </c>
      <c r="Y27" s="130"/>
      <c r="Z27" s="130"/>
      <c r="AA27" s="130"/>
    </row>
    <row r="28">
      <c r="A28" s="25" t="s">
        <v>318</v>
      </c>
      <c r="B28" s="16" t="s">
        <v>319</v>
      </c>
      <c r="C28" s="16"/>
      <c r="D28" s="16" t="s">
        <v>320</v>
      </c>
      <c r="E28" s="16" t="s">
        <v>321</v>
      </c>
      <c r="F28" s="16" t="s">
        <v>322</v>
      </c>
      <c r="G28" s="16" t="s">
        <v>323</v>
      </c>
      <c r="H28" s="16" t="s">
        <v>43</v>
      </c>
      <c r="I28" s="145" t="s">
        <v>133</v>
      </c>
      <c r="J28" s="146">
        <v>0.0</v>
      </c>
      <c r="K28" s="147" t="s">
        <v>327</v>
      </c>
      <c r="L28" s="7" t="s">
        <v>49</v>
      </c>
      <c r="M28" s="7" t="s">
        <v>50</v>
      </c>
      <c r="N28" s="7" t="s">
        <v>65</v>
      </c>
      <c r="O28" s="143" t="s">
        <v>680</v>
      </c>
      <c r="P28" s="143" t="s">
        <v>681</v>
      </c>
      <c r="Q28" s="143">
        <v>33.0</v>
      </c>
      <c r="R28" s="143">
        <v>29.0</v>
      </c>
      <c r="S28" s="130">
        <f t="shared" si="2"/>
        <v>4</v>
      </c>
      <c r="T28" s="130">
        <f t="shared" si="3"/>
        <v>31</v>
      </c>
      <c r="U28" s="144">
        <f t="shared" ref="U28:V28" si="30">Q28/33*100</f>
        <v>100</v>
      </c>
      <c r="V28" s="144">
        <f t="shared" si="30"/>
        <v>87.87878788</v>
      </c>
      <c r="W28" s="144">
        <f t="shared" si="5"/>
        <v>93.93939394</v>
      </c>
      <c r="X28" s="143" t="s">
        <v>788</v>
      </c>
      <c r="Y28" s="130"/>
      <c r="Z28" s="130"/>
      <c r="AA28" s="130"/>
    </row>
    <row r="29">
      <c r="A29" s="138" t="s">
        <v>329</v>
      </c>
      <c r="B29" s="139" t="s">
        <v>330</v>
      </c>
      <c r="C29" s="139"/>
      <c r="D29" s="139" t="s">
        <v>331</v>
      </c>
      <c r="E29" s="139" t="s">
        <v>332</v>
      </c>
      <c r="F29" s="139" t="s">
        <v>333</v>
      </c>
      <c r="G29" s="139" t="s">
        <v>334</v>
      </c>
      <c r="H29" s="139" t="s">
        <v>43</v>
      </c>
      <c r="I29" s="140" t="s">
        <v>72</v>
      </c>
      <c r="J29" s="141">
        <v>3.42</v>
      </c>
      <c r="K29" s="150" t="s">
        <v>337</v>
      </c>
      <c r="L29" s="139" t="s">
        <v>49</v>
      </c>
      <c r="M29" s="139" t="s">
        <v>50</v>
      </c>
      <c r="N29" s="139" t="s">
        <v>65</v>
      </c>
      <c r="O29" s="1" t="s">
        <v>681</v>
      </c>
      <c r="P29" s="1" t="s">
        <v>681</v>
      </c>
      <c r="Q29" s="1">
        <v>30.0</v>
      </c>
      <c r="R29" s="1">
        <v>29.0</v>
      </c>
      <c r="S29">
        <f t="shared" si="2"/>
        <v>1</v>
      </c>
      <c r="T29">
        <f t="shared" si="3"/>
        <v>29.5</v>
      </c>
      <c r="U29" s="137">
        <f t="shared" ref="U29:V29" si="31">Q29/33*100</f>
        <v>90.90909091</v>
      </c>
      <c r="V29" s="137">
        <f t="shared" si="31"/>
        <v>87.87878788</v>
      </c>
      <c r="W29" s="137">
        <f t="shared" si="5"/>
        <v>89.39393939</v>
      </c>
      <c r="X29" s="1" t="s">
        <v>787</v>
      </c>
      <c r="Y29" s="1" t="s">
        <v>794</v>
      </c>
    </row>
    <row r="30">
      <c r="A30" s="25" t="s">
        <v>338</v>
      </c>
      <c r="B30" s="16" t="s">
        <v>339</v>
      </c>
      <c r="C30" s="16"/>
      <c r="D30" s="16" t="s">
        <v>340</v>
      </c>
      <c r="E30" s="16" t="s">
        <v>341</v>
      </c>
      <c r="F30" s="16" t="s">
        <v>342</v>
      </c>
      <c r="G30" s="16" t="s">
        <v>343</v>
      </c>
      <c r="H30" s="16" t="s">
        <v>43</v>
      </c>
      <c r="I30" s="145" t="s">
        <v>122</v>
      </c>
      <c r="J30" s="146">
        <v>4.0</v>
      </c>
      <c r="K30" s="147" t="s">
        <v>347</v>
      </c>
      <c r="L30" s="7" t="s">
        <v>49</v>
      </c>
      <c r="M30" s="7" t="s">
        <v>92</v>
      </c>
      <c r="N30" s="7" t="s">
        <v>65</v>
      </c>
      <c r="O30" s="143" t="s">
        <v>681</v>
      </c>
      <c r="P30" s="143" t="s">
        <v>681</v>
      </c>
      <c r="Q30" s="143">
        <v>29.0</v>
      </c>
      <c r="R30" s="143">
        <v>28.5</v>
      </c>
      <c r="S30" s="130">
        <f t="shared" si="2"/>
        <v>0.5</v>
      </c>
      <c r="T30" s="130">
        <f t="shared" si="3"/>
        <v>28.75</v>
      </c>
      <c r="U30" s="144">
        <f t="shared" ref="U30:V30" si="32">Q30/33*100</f>
        <v>87.87878788</v>
      </c>
      <c r="V30" s="144">
        <f t="shared" si="32"/>
        <v>86.36363636</v>
      </c>
      <c r="W30" s="144">
        <f t="shared" si="5"/>
        <v>87.12121212</v>
      </c>
      <c r="X30" s="143" t="s">
        <v>788</v>
      </c>
      <c r="Y30" s="130"/>
      <c r="Z30" s="130"/>
      <c r="AA30" s="130"/>
    </row>
    <row r="31">
      <c r="A31" s="11" t="s">
        <v>348</v>
      </c>
      <c r="B31" s="12" t="s">
        <v>349</v>
      </c>
      <c r="C31" s="12"/>
      <c r="D31" s="12" t="s">
        <v>350</v>
      </c>
      <c r="E31" s="12" t="s">
        <v>351</v>
      </c>
      <c r="F31" s="12" t="s">
        <v>352</v>
      </c>
      <c r="G31" s="12" t="s">
        <v>97</v>
      </c>
      <c r="H31" s="12" t="s">
        <v>353</v>
      </c>
      <c r="I31" s="13" t="s">
        <v>44</v>
      </c>
      <c r="J31" s="14">
        <v>3.58</v>
      </c>
      <c r="K31" s="15" t="s">
        <v>357</v>
      </c>
      <c r="L31" s="12" t="s">
        <v>49</v>
      </c>
      <c r="M31" s="12" t="s">
        <v>92</v>
      </c>
      <c r="N31" s="12" t="s">
        <v>65</v>
      </c>
      <c r="O31" s="143" t="s">
        <v>681</v>
      </c>
      <c r="P31" s="143" t="s">
        <v>680</v>
      </c>
      <c r="Q31" s="143">
        <v>29.0</v>
      </c>
      <c r="R31" s="143">
        <v>33.0</v>
      </c>
      <c r="S31" s="130">
        <f t="shared" si="2"/>
        <v>4</v>
      </c>
      <c r="T31" s="130">
        <f t="shared" si="3"/>
        <v>31</v>
      </c>
      <c r="U31" s="144">
        <f t="shared" ref="U31:V31" si="33">Q31/33*100</f>
        <v>87.87878788</v>
      </c>
      <c r="V31" s="144">
        <f t="shared" si="33"/>
        <v>100</v>
      </c>
      <c r="W31" s="144">
        <f t="shared" si="5"/>
        <v>93.93939394</v>
      </c>
      <c r="X31" s="143" t="s">
        <v>788</v>
      </c>
      <c r="Y31" s="130"/>
      <c r="Z31" s="130"/>
      <c r="AA31" s="130"/>
    </row>
    <row r="32">
      <c r="A32" s="25" t="s">
        <v>359</v>
      </c>
      <c r="B32" s="16" t="s">
        <v>360</v>
      </c>
      <c r="C32" s="16" t="s">
        <v>361</v>
      </c>
      <c r="D32" s="16" t="s">
        <v>362</v>
      </c>
      <c r="E32" s="16" t="s">
        <v>363</v>
      </c>
      <c r="F32" s="16" t="s">
        <v>364</v>
      </c>
      <c r="G32" s="16" t="s">
        <v>365</v>
      </c>
      <c r="H32" s="16" t="s">
        <v>43</v>
      </c>
      <c r="I32" s="145" t="s">
        <v>44</v>
      </c>
      <c r="J32" s="146">
        <v>3.5</v>
      </c>
      <c r="K32" s="147" t="s">
        <v>369</v>
      </c>
      <c r="L32" s="7" t="s">
        <v>49</v>
      </c>
      <c r="M32" s="7" t="s">
        <v>50</v>
      </c>
      <c r="N32" s="7" t="s">
        <v>51</v>
      </c>
      <c r="O32" s="143" t="s">
        <v>785</v>
      </c>
      <c r="P32" s="143" t="s">
        <v>680</v>
      </c>
      <c r="Q32" s="143">
        <v>27.0</v>
      </c>
      <c r="R32" s="143">
        <v>31.0</v>
      </c>
      <c r="S32" s="130">
        <f t="shared" si="2"/>
        <v>4</v>
      </c>
      <c r="T32" s="130">
        <f t="shared" si="3"/>
        <v>29</v>
      </c>
      <c r="U32" s="144">
        <f t="shared" ref="U32:V32" si="34">Q32/33*100</f>
        <v>81.81818182</v>
      </c>
      <c r="V32" s="144">
        <f t="shared" si="34"/>
        <v>93.93939394</v>
      </c>
      <c r="W32" s="144">
        <f t="shared" si="5"/>
        <v>87.87878788</v>
      </c>
      <c r="X32" s="143" t="s">
        <v>788</v>
      </c>
      <c r="Y32" s="130"/>
      <c r="Z32" s="130"/>
      <c r="AA32" s="130"/>
    </row>
    <row r="33">
      <c r="A33" s="11" t="s">
        <v>370</v>
      </c>
      <c r="B33" s="12" t="s">
        <v>371</v>
      </c>
      <c r="C33" s="12" t="s">
        <v>370</v>
      </c>
      <c r="D33" s="12" t="s">
        <v>372</v>
      </c>
      <c r="E33" s="12" t="s">
        <v>373</v>
      </c>
      <c r="F33" s="12" t="s">
        <v>374</v>
      </c>
      <c r="G33" s="12" t="s">
        <v>375</v>
      </c>
      <c r="H33" s="12" t="s">
        <v>176</v>
      </c>
      <c r="I33" s="13" t="s">
        <v>44</v>
      </c>
      <c r="J33" s="14">
        <v>0.0</v>
      </c>
      <c r="K33" s="15" t="s">
        <v>379</v>
      </c>
      <c r="L33" s="12" t="s">
        <v>49</v>
      </c>
      <c r="M33" s="12" t="s">
        <v>50</v>
      </c>
      <c r="N33" s="12" t="s">
        <v>51</v>
      </c>
      <c r="O33" s="143" t="s">
        <v>680</v>
      </c>
      <c r="P33" s="143" t="s">
        <v>681</v>
      </c>
      <c r="Q33" s="143">
        <v>32.75</v>
      </c>
      <c r="R33" s="143">
        <v>28.0</v>
      </c>
      <c r="S33" s="130">
        <f t="shared" si="2"/>
        <v>4.75</v>
      </c>
      <c r="T33" s="130">
        <f t="shared" si="3"/>
        <v>30.375</v>
      </c>
      <c r="U33" s="144">
        <f t="shared" ref="U33:V33" si="35">Q33/33*100</f>
        <v>99.24242424</v>
      </c>
      <c r="V33" s="144">
        <f t="shared" si="35"/>
        <v>84.84848485</v>
      </c>
      <c r="W33" s="144">
        <f t="shared" si="5"/>
        <v>92.04545455</v>
      </c>
      <c r="X33" s="143" t="s">
        <v>788</v>
      </c>
      <c r="Y33" s="130"/>
      <c r="Z33" s="130"/>
      <c r="AA33" s="130"/>
    </row>
    <row r="34">
      <c r="A34" s="131" t="s">
        <v>380</v>
      </c>
      <c r="B34" s="132" t="s">
        <v>381</v>
      </c>
      <c r="C34" s="132"/>
      <c r="D34" s="132" t="s">
        <v>382</v>
      </c>
      <c r="E34" s="132" t="s">
        <v>383</v>
      </c>
      <c r="F34" s="132" t="s">
        <v>384</v>
      </c>
      <c r="G34" s="132" t="s">
        <v>199</v>
      </c>
      <c r="H34" s="132" t="s">
        <v>176</v>
      </c>
      <c r="I34" s="133" t="s">
        <v>122</v>
      </c>
      <c r="J34" s="134">
        <v>0.0</v>
      </c>
      <c r="K34" s="135" t="s">
        <v>387</v>
      </c>
      <c r="L34" s="136" t="s">
        <v>49</v>
      </c>
      <c r="M34" s="136" t="s">
        <v>92</v>
      </c>
      <c r="N34" s="136" t="s">
        <v>51</v>
      </c>
      <c r="O34" s="1" t="s">
        <v>681</v>
      </c>
      <c r="P34" s="1" t="s">
        <v>785</v>
      </c>
      <c r="Q34" s="1">
        <v>27.0</v>
      </c>
      <c r="R34" s="1">
        <v>25.0</v>
      </c>
      <c r="S34">
        <f t="shared" si="2"/>
        <v>2</v>
      </c>
      <c r="T34">
        <f t="shared" si="3"/>
        <v>26</v>
      </c>
      <c r="U34" s="137">
        <f t="shared" ref="U34:V34" si="36">Q34/33*100</f>
        <v>81.81818182</v>
      </c>
      <c r="V34" s="137">
        <f t="shared" si="36"/>
        <v>75.75757576</v>
      </c>
      <c r="W34" s="137">
        <f t="shared" si="5"/>
        <v>78.78787879</v>
      </c>
      <c r="X34" s="1" t="s">
        <v>786</v>
      </c>
    </row>
    <row r="35">
      <c r="A35" s="138" t="s">
        <v>388</v>
      </c>
      <c r="B35" s="139" t="s">
        <v>389</v>
      </c>
      <c r="C35" s="139" t="s">
        <v>390</v>
      </c>
      <c r="D35" s="139" t="s">
        <v>391</v>
      </c>
      <c r="E35" s="139" t="s">
        <v>392</v>
      </c>
      <c r="F35" s="139" t="s">
        <v>393</v>
      </c>
      <c r="G35" s="139" t="s">
        <v>165</v>
      </c>
      <c r="H35" s="139" t="s">
        <v>176</v>
      </c>
      <c r="I35" s="140" t="s">
        <v>72</v>
      </c>
      <c r="J35" s="141">
        <v>3.7</v>
      </c>
      <c r="K35" s="142" t="s">
        <v>396</v>
      </c>
      <c r="L35" s="139" t="s">
        <v>49</v>
      </c>
      <c r="M35" s="139" t="s">
        <v>50</v>
      </c>
      <c r="N35" s="139" t="s">
        <v>51</v>
      </c>
      <c r="O35" s="1" t="s">
        <v>683</v>
      </c>
      <c r="P35" s="1" t="s">
        <v>683</v>
      </c>
      <c r="Q35" s="1">
        <v>0.0</v>
      </c>
      <c r="R35" s="1">
        <v>0.0</v>
      </c>
      <c r="S35">
        <f t="shared" si="2"/>
        <v>0</v>
      </c>
      <c r="T35">
        <f t="shared" si="3"/>
        <v>0</v>
      </c>
      <c r="U35" s="137">
        <f t="shared" ref="U35:V35" si="37">Q35/33*100</f>
        <v>0</v>
      </c>
      <c r="V35" s="137">
        <f t="shared" si="37"/>
        <v>0</v>
      </c>
      <c r="W35" s="137">
        <f t="shared" si="5"/>
        <v>0</v>
      </c>
      <c r="X35" s="1" t="s">
        <v>787</v>
      </c>
      <c r="Y35" s="1" t="s">
        <v>661</v>
      </c>
    </row>
    <row r="36">
      <c r="A36" s="25" t="s">
        <v>397</v>
      </c>
      <c r="B36" s="16" t="s">
        <v>398</v>
      </c>
      <c r="C36" s="16"/>
      <c r="D36" s="16" t="s">
        <v>399</v>
      </c>
      <c r="E36" s="16" t="s">
        <v>400</v>
      </c>
      <c r="F36" s="16" t="s">
        <v>401</v>
      </c>
      <c r="G36" s="16" t="s">
        <v>402</v>
      </c>
      <c r="H36" s="16" t="s">
        <v>403</v>
      </c>
      <c r="I36" s="145" t="s">
        <v>44</v>
      </c>
      <c r="J36" s="146">
        <v>0.0</v>
      </c>
      <c r="K36" s="152" t="s">
        <v>407</v>
      </c>
      <c r="L36" s="7" t="s">
        <v>49</v>
      </c>
      <c r="M36" s="7" t="s">
        <v>50</v>
      </c>
      <c r="N36" s="7" t="s">
        <v>51</v>
      </c>
      <c r="O36" s="143" t="s">
        <v>680</v>
      </c>
      <c r="P36" s="143" t="s">
        <v>681</v>
      </c>
      <c r="Q36" s="143">
        <v>30.0</v>
      </c>
      <c r="R36" s="143">
        <v>26.0</v>
      </c>
      <c r="S36" s="130">
        <f t="shared" si="2"/>
        <v>4</v>
      </c>
      <c r="T36" s="130">
        <f t="shared" si="3"/>
        <v>28</v>
      </c>
      <c r="U36" s="144">
        <f t="shared" ref="U36:V36" si="38">Q36/33*100</f>
        <v>90.90909091</v>
      </c>
      <c r="V36" s="144">
        <f t="shared" si="38"/>
        <v>78.78787879</v>
      </c>
      <c r="W36" s="144">
        <f t="shared" si="5"/>
        <v>84.84848485</v>
      </c>
      <c r="X36" s="143" t="s">
        <v>788</v>
      </c>
      <c r="Y36" s="130"/>
      <c r="Z36" s="130"/>
      <c r="AA36" s="130"/>
    </row>
    <row r="37">
      <c r="A37" s="11" t="s">
        <v>409</v>
      </c>
      <c r="B37" s="12" t="s">
        <v>410</v>
      </c>
      <c r="C37" s="12"/>
      <c r="D37" s="12" t="s">
        <v>411</v>
      </c>
      <c r="E37" s="11" t="s">
        <v>412</v>
      </c>
      <c r="F37" s="12" t="s">
        <v>413</v>
      </c>
      <c r="G37" s="12" t="s">
        <v>199</v>
      </c>
      <c r="H37" s="12" t="s">
        <v>414</v>
      </c>
      <c r="I37" s="13" t="s">
        <v>44</v>
      </c>
      <c r="J37" s="14">
        <v>3.4</v>
      </c>
      <c r="K37" s="15" t="s">
        <v>418</v>
      </c>
      <c r="L37" s="12" t="s">
        <v>49</v>
      </c>
      <c r="M37" s="12" t="s">
        <v>79</v>
      </c>
      <c r="N37" s="12" t="s">
        <v>65</v>
      </c>
      <c r="O37" s="143" t="s">
        <v>680</v>
      </c>
      <c r="P37" s="143" t="s">
        <v>681</v>
      </c>
      <c r="Q37" s="143">
        <v>29.0</v>
      </c>
      <c r="R37" s="143">
        <v>30.0</v>
      </c>
      <c r="S37" s="130">
        <f t="shared" si="2"/>
        <v>1</v>
      </c>
      <c r="T37" s="130">
        <f t="shared" si="3"/>
        <v>29.5</v>
      </c>
      <c r="U37" s="144">
        <f t="shared" ref="U37:V37" si="39">Q37/33*100</f>
        <v>87.87878788</v>
      </c>
      <c r="V37" s="144">
        <f t="shared" si="39"/>
        <v>90.90909091</v>
      </c>
      <c r="W37" s="144">
        <f t="shared" si="5"/>
        <v>89.39393939</v>
      </c>
      <c r="X37" s="143" t="s">
        <v>788</v>
      </c>
      <c r="Y37" s="130"/>
      <c r="Z37" s="130"/>
      <c r="AA37" s="130"/>
    </row>
    <row r="38">
      <c r="A38" s="25" t="s">
        <v>419</v>
      </c>
      <c r="B38" s="16" t="s">
        <v>420</v>
      </c>
      <c r="C38" s="16" t="s">
        <v>419</v>
      </c>
      <c r="D38" s="16" t="s">
        <v>421</v>
      </c>
      <c r="E38" s="16" t="s">
        <v>422</v>
      </c>
      <c r="F38" s="16" t="s">
        <v>423</v>
      </c>
      <c r="G38" s="16" t="s">
        <v>165</v>
      </c>
      <c r="H38" s="16" t="s">
        <v>176</v>
      </c>
      <c r="I38" s="145" t="s">
        <v>133</v>
      </c>
      <c r="J38" s="146">
        <v>4.0</v>
      </c>
      <c r="K38" s="147" t="s">
        <v>427</v>
      </c>
      <c r="L38" s="7" t="s">
        <v>49</v>
      </c>
      <c r="M38" s="7" t="s">
        <v>92</v>
      </c>
      <c r="N38" s="7" t="s">
        <v>51</v>
      </c>
      <c r="O38" s="143" t="s">
        <v>680</v>
      </c>
      <c r="P38" s="143" t="s">
        <v>680</v>
      </c>
      <c r="Q38" s="143">
        <v>32.0</v>
      </c>
      <c r="R38" s="143">
        <v>30.0</v>
      </c>
      <c r="S38" s="130">
        <f t="shared" si="2"/>
        <v>2</v>
      </c>
      <c r="T38" s="130">
        <f t="shared" si="3"/>
        <v>31</v>
      </c>
      <c r="U38" s="144">
        <f t="shared" ref="U38:V38" si="40">Q38/33*100</f>
        <v>96.96969697</v>
      </c>
      <c r="V38" s="144">
        <f t="shared" si="40"/>
        <v>90.90909091</v>
      </c>
      <c r="W38" s="144">
        <f t="shared" si="5"/>
        <v>93.93939394</v>
      </c>
      <c r="X38" s="143" t="s">
        <v>788</v>
      </c>
      <c r="Y38" s="130"/>
      <c r="Z38" s="130"/>
      <c r="AA38" s="130"/>
    </row>
    <row r="39">
      <c r="A39" s="138" t="s">
        <v>428</v>
      </c>
      <c r="B39" s="139" t="s">
        <v>429</v>
      </c>
      <c r="C39" s="139"/>
      <c r="D39" s="139" t="s">
        <v>430</v>
      </c>
      <c r="E39" s="139" t="s">
        <v>431</v>
      </c>
      <c r="F39" s="139" t="s">
        <v>432</v>
      </c>
      <c r="G39" s="139" t="s">
        <v>199</v>
      </c>
      <c r="H39" s="139" t="s">
        <v>43</v>
      </c>
      <c r="I39" s="140" t="s">
        <v>133</v>
      </c>
      <c r="J39" s="141">
        <v>3.91</v>
      </c>
      <c r="K39" s="142" t="s">
        <v>435</v>
      </c>
      <c r="L39" s="139" t="s">
        <v>49</v>
      </c>
      <c r="M39" s="139" t="s">
        <v>50</v>
      </c>
      <c r="N39" s="139" t="s">
        <v>65</v>
      </c>
      <c r="O39" s="1" t="s">
        <v>785</v>
      </c>
      <c r="P39" s="1" t="s">
        <v>785</v>
      </c>
      <c r="Q39" s="1">
        <v>24.0</v>
      </c>
      <c r="R39" s="1">
        <v>27.0</v>
      </c>
      <c r="S39">
        <f t="shared" si="2"/>
        <v>3</v>
      </c>
      <c r="T39">
        <f t="shared" si="3"/>
        <v>25.5</v>
      </c>
      <c r="U39" s="137">
        <f t="shared" ref="U39:V39" si="41">Q39/33*100</f>
        <v>72.72727273</v>
      </c>
      <c r="V39" s="137">
        <f t="shared" si="41"/>
        <v>81.81818182</v>
      </c>
      <c r="W39" s="137">
        <f t="shared" si="5"/>
        <v>77.27272727</v>
      </c>
      <c r="X39" s="1" t="s">
        <v>786</v>
      </c>
    </row>
    <row r="40">
      <c r="A40" s="25" t="s">
        <v>436</v>
      </c>
      <c r="B40" s="16" t="s">
        <v>437</v>
      </c>
      <c r="C40" s="16"/>
      <c r="D40" s="16" t="s">
        <v>438</v>
      </c>
      <c r="E40" s="16" t="s">
        <v>439</v>
      </c>
      <c r="F40" s="16" t="s">
        <v>440</v>
      </c>
      <c r="G40" s="16" t="s">
        <v>441</v>
      </c>
      <c r="H40" s="16" t="s">
        <v>442</v>
      </c>
      <c r="I40" s="145" t="s">
        <v>44</v>
      </c>
      <c r="J40" s="146">
        <v>3.467</v>
      </c>
      <c r="K40" s="147" t="s">
        <v>445</v>
      </c>
      <c r="L40" s="7" t="s">
        <v>49</v>
      </c>
      <c r="M40" s="7" t="s">
        <v>50</v>
      </c>
      <c r="N40" s="7" t="s">
        <v>65</v>
      </c>
      <c r="O40" s="143" t="s">
        <v>680</v>
      </c>
      <c r="P40" s="143" t="s">
        <v>680</v>
      </c>
      <c r="Q40" s="143">
        <v>32.0</v>
      </c>
      <c r="R40" s="143">
        <v>28.0</v>
      </c>
      <c r="S40" s="130">
        <f t="shared" si="2"/>
        <v>4</v>
      </c>
      <c r="T40" s="130">
        <f t="shared" si="3"/>
        <v>30</v>
      </c>
      <c r="U40" s="144">
        <f t="shared" ref="U40:V40" si="42">Q40/33*100</f>
        <v>96.96969697</v>
      </c>
      <c r="V40" s="144">
        <f t="shared" si="42"/>
        <v>84.84848485</v>
      </c>
      <c r="W40" s="144">
        <f t="shared" si="5"/>
        <v>90.90909091</v>
      </c>
      <c r="X40" s="143" t="s">
        <v>788</v>
      </c>
      <c r="Y40" s="130"/>
      <c r="Z40" s="130"/>
      <c r="AA40" s="130"/>
    </row>
    <row r="41">
      <c r="A41" s="11" t="s">
        <v>447</v>
      </c>
      <c r="B41" s="12" t="s">
        <v>448</v>
      </c>
      <c r="C41" s="12"/>
      <c r="D41" s="12" t="s">
        <v>449</v>
      </c>
      <c r="E41" s="12" t="s">
        <v>450</v>
      </c>
      <c r="F41" s="12" t="s">
        <v>451</v>
      </c>
      <c r="G41" s="12" t="s">
        <v>165</v>
      </c>
      <c r="H41" s="12" t="s">
        <v>403</v>
      </c>
      <c r="I41" s="13" t="s">
        <v>44</v>
      </c>
      <c r="J41" s="14">
        <v>0.0</v>
      </c>
      <c r="K41" s="15" t="s">
        <v>455</v>
      </c>
      <c r="L41" s="12" t="s">
        <v>49</v>
      </c>
      <c r="M41" s="12" t="s">
        <v>50</v>
      </c>
      <c r="N41" s="12" t="s">
        <v>51</v>
      </c>
      <c r="O41" s="143" t="s">
        <v>681</v>
      </c>
      <c r="P41" s="143" t="s">
        <v>680</v>
      </c>
      <c r="Q41" s="143">
        <v>30.5</v>
      </c>
      <c r="R41" s="143">
        <v>31.0</v>
      </c>
      <c r="S41" s="130">
        <f t="shared" si="2"/>
        <v>0.5</v>
      </c>
      <c r="T41" s="130">
        <f t="shared" si="3"/>
        <v>30.75</v>
      </c>
      <c r="U41" s="144">
        <f t="shared" ref="U41:V41" si="43">Q41/33*100</f>
        <v>92.42424242</v>
      </c>
      <c r="V41" s="144">
        <f t="shared" si="43"/>
        <v>93.93939394</v>
      </c>
      <c r="W41" s="144">
        <f t="shared" si="5"/>
        <v>93.18181818</v>
      </c>
      <c r="X41" s="143" t="s">
        <v>788</v>
      </c>
      <c r="Y41" s="130"/>
      <c r="Z41" s="130"/>
      <c r="AA41" s="130"/>
    </row>
    <row r="42">
      <c r="A42" s="25" t="s">
        <v>456</v>
      </c>
      <c r="B42" s="16" t="s">
        <v>457</v>
      </c>
      <c r="C42" s="16"/>
      <c r="D42" s="16" t="s">
        <v>458</v>
      </c>
      <c r="E42" s="16" t="s">
        <v>459</v>
      </c>
      <c r="F42" s="16" t="s">
        <v>460</v>
      </c>
      <c r="G42" s="16" t="s">
        <v>461</v>
      </c>
      <c r="H42" s="16" t="s">
        <v>176</v>
      </c>
      <c r="I42" s="145" t="s">
        <v>122</v>
      </c>
      <c r="J42" s="146">
        <v>0.0</v>
      </c>
      <c r="K42" s="147" t="s">
        <v>464</v>
      </c>
      <c r="L42" s="7" t="s">
        <v>49</v>
      </c>
      <c r="M42" s="7" t="s">
        <v>50</v>
      </c>
      <c r="N42" s="7" t="s">
        <v>65</v>
      </c>
      <c r="O42" s="143" t="s">
        <v>680</v>
      </c>
      <c r="P42" s="143" t="s">
        <v>681</v>
      </c>
      <c r="Q42" s="143">
        <v>30.0</v>
      </c>
      <c r="R42" s="143">
        <v>27.0</v>
      </c>
      <c r="S42" s="130">
        <f t="shared" si="2"/>
        <v>3</v>
      </c>
      <c r="T42" s="130">
        <f t="shared" si="3"/>
        <v>28.5</v>
      </c>
      <c r="U42" s="144">
        <f t="shared" ref="U42:V42" si="44">Q42/33*100</f>
        <v>90.90909091</v>
      </c>
      <c r="V42" s="144">
        <f t="shared" si="44"/>
        <v>81.81818182</v>
      </c>
      <c r="W42" s="144">
        <f t="shared" si="5"/>
        <v>86.36363636</v>
      </c>
      <c r="X42" s="143" t="s">
        <v>788</v>
      </c>
      <c r="Y42" s="130"/>
      <c r="Z42" s="130"/>
      <c r="AA42" s="130"/>
    </row>
    <row r="43">
      <c r="A43" s="11" t="s">
        <v>465</v>
      </c>
      <c r="B43" s="12" t="s">
        <v>473</v>
      </c>
      <c r="C43" s="12" t="s">
        <v>474</v>
      </c>
      <c r="D43" s="11" t="s">
        <v>475</v>
      </c>
      <c r="E43" s="12" t="s">
        <v>476</v>
      </c>
      <c r="F43" s="12" t="s">
        <v>477</v>
      </c>
      <c r="G43" s="12" t="s">
        <v>187</v>
      </c>
      <c r="H43" s="12" t="s">
        <v>121</v>
      </c>
      <c r="I43" s="13" t="s">
        <v>122</v>
      </c>
      <c r="J43" s="14">
        <v>0.0</v>
      </c>
      <c r="K43" s="15" t="s">
        <v>481</v>
      </c>
      <c r="L43" s="7" t="s">
        <v>49</v>
      </c>
      <c r="M43" s="7" t="s">
        <v>79</v>
      </c>
      <c r="N43" s="7" t="s">
        <v>65</v>
      </c>
      <c r="O43" s="143" t="s">
        <v>680</v>
      </c>
      <c r="P43" s="143" t="s">
        <v>680</v>
      </c>
      <c r="Q43" s="143">
        <v>33.0</v>
      </c>
      <c r="R43" s="143">
        <v>31.3</v>
      </c>
      <c r="S43" s="130">
        <f t="shared" si="2"/>
        <v>1.7</v>
      </c>
      <c r="T43" s="130">
        <f t="shared" si="3"/>
        <v>32.15</v>
      </c>
      <c r="U43" s="144">
        <f t="shared" ref="U43:V43" si="45">Q43/33*100</f>
        <v>100</v>
      </c>
      <c r="V43" s="144">
        <f t="shared" si="45"/>
        <v>94.84848485</v>
      </c>
      <c r="W43" s="144">
        <f t="shared" si="5"/>
        <v>97.42424242</v>
      </c>
      <c r="X43" s="143" t="s">
        <v>788</v>
      </c>
      <c r="Y43" s="130"/>
      <c r="Z43" s="130"/>
      <c r="AA43" s="130"/>
    </row>
    <row r="44">
      <c r="A44" s="11" t="s">
        <v>465</v>
      </c>
      <c r="B44" s="12" t="s">
        <v>466</v>
      </c>
      <c r="C44" s="12"/>
      <c r="D44" s="12" t="s">
        <v>467</v>
      </c>
      <c r="E44" s="12" t="s">
        <v>468</v>
      </c>
      <c r="F44" s="12" t="s">
        <v>174</v>
      </c>
      <c r="G44" s="12" t="s">
        <v>469</v>
      </c>
      <c r="H44" s="12" t="s">
        <v>176</v>
      </c>
      <c r="I44" s="13" t="s">
        <v>133</v>
      </c>
      <c r="J44" s="14">
        <v>3.73</v>
      </c>
      <c r="K44" s="15" t="s">
        <v>472</v>
      </c>
      <c r="L44" s="12" t="s">
        <v>49</v>
      </c>
      <c r="M44" s="12" t="s">
        <v>277</v>
      </c>
      <c r="N44" s="12" t="s">
        <v>65</v>
      </c>
      <c r="O44" s="143" t="s">
        <v>681</v>
      </c>
      <c r="P44" s="143" t="s">
        <v>681</v>
      </c>
      <c r="Q44" s="143">
        <v>27.0</v>
      </c>
      <c r="R44" s="143">
        <v>24.0</v>
      </c>
      <c r="S44" s="130">
        <f t="shared" si="2"/>
        <v>3</v>
      </c>
      <c r="T44" s="130">
        <f t="shared" si="3"/>
        <v>25.5</v>
      </c>
      <c r="U44" s="144">
        <f t="shared" ref="U44:V44" si="46">Q44/33*100</f>
        <v>81.81818182</v>
      </c>
      <c r="V44" s="144">
        <f t="shared" si="46"/>
        <v>72.72727273</v>
      </c>
      <c r="W44" s="144">
        <f t="shared" si="5"/>
        <v>77.27272727</v>
      </c>
      <c r="X44" s="143" t="s">
        <v>788</v>
      </c>
      <c r="Y44" s="130"/>
      <c r="Z44" s="130"/>
      <c r="AA44" s="130"/>
    </row>
    <row r="45">
      <c r="A45" s="11" t="s">
        <v>474</v>
      </c>
      <c r="B45" s="12" t="s">
        <v>482</v>
      </c>
      <c r="C45" s="12"/>
      <c r="D45" s="12" t="s">
        <v>483</v>
      </c>
      <c r="E45" s="12" t="s">
        <v>484</v>
      </c>
      <c r="F45" s="12" t="s">
        <v>485</v>
      </c>
      <c r="G45" s="12" t="s">
        <v>97</v>
      </c>
      <c r="H45" s="12" t="s">
        <v>121</v>
      </c>
      <c r="I45" s="13" t="s">
        <v>133</v>
      </c>
      <c r="J45" s="14">
        <v>4.0</v>
      </c>
      <c r="K45" s="15" t="s">
        <v>488</v>
      </c>
      <c r="L45" s="12" t="s">
        <v>49</v>
      </c>
      <c r="M45" s="12" t="s">
        <v>50</v>
      </c>
      <c r="N45" s="12" t="s">
        <v>65</v>
      </c>
      <c r="O45" s="143" t="s">
        <v>681</v>
      </c>
      <c r="P45" s="143" t="s">
        <v>681</v>
      </c>
      <c r="Q45" s="143">
        <v>33.0</v>
      </c>
      <c r="R45" s="143">
        <v>30.0</v>
      </c>
      <c r="S45" s="130">
        <f t="shared" si="2"/>
        <v>3</v>
      </c>
      <c r="T45" s="130">
        <f t="shared" si="3"/>
        <v>31.5</v>
      </c>
      <c r="U45" s="144">
        <f t="shared" ref="U45:V45" si="47">Q45/33*100</f>
        <v>100</v>
      </c>
      <c r="V45" s="144">
        <f t="shared" si="47"/>
        <v>90.90909091</v>
      </c>
      <c r="W45" s="144">
        <f t="shared" si="5"/>
        <v>95.45454545</v>
      </c>
      <c r="X45" s="143" t="s">
        <v>788</v>
      </c>
      <c r="Y45" s="130"/>
      <c r="Z45" s="130"/>
      <c r="AA45" s="130"/>
    </row>
    <row r="46">
      <c r="A46" s="25" t="s">
        <v>489</v>
      </c>
      <c r="B46" s="16" t="s">
        <v>490</v>
      </c>
      <c r="C46" s="16"/>
      <c r="D46" s="16" t="s">
        <v>491</v>
      </c>
      <c r="E46" s="16" t="s">
        <v>492</v>
      </c>
      <c r="F46" s="16" t="s">
        <v>174</v>
      </c>
      <c r="G46" s="16" t="s">
        <v>493</v>
      </c>
      <c r="H46" s="16" t="s">
        <v>121</v>
      </c>
      <c r="I46" s="145" t="s">
        <v>122</v>
      </c>
      <c r="J46" s="146">
        <v>0.0</v>
      </c>
      <c r="K46" s="147" t="s">
        <v>496</v>
      </c>
      <c r="L46" s="7" t="s">
        <v>49</v>
      </c>
      <c r="M46" s="7" t="s">
        <v>50</v>
      </c>
      <c r="N46" s="7" t="s">
        <v>51</v>
      </c>
      <c r="O46" s="143" t="s">
        <v>681</v>
      </c>
      <c r="P46" s="143" t="s">
        <v>681</v>
      </c>
      <c r="Q46" s="143">
        <v>24.0</v>
      </c>
      <c r="R46" s="143">
        <v>29.0</v>
      </c>
      <c r="S46" s="130">
        <f t="shared" si="2"/>
        <v>5</v>
      </c>
      <c r="T46" s="130">
        <f t="shared" si="3"/>
        <v>26.5</v>
      </c>
      <c r="U46" s="144">
        <f t="shared" ref="U46:V46" si="48">Q46/33*100</f>
        <v>72.72727273</v>
      </c>
      <c r="V46" s="144">
        <f t="shared" si="48"/>
        <v>87.87878788</v>
      </c>
      <c r="W46" s="144">
        <f t="shared" si="5"/>
        <v>80.3030303</v>
      </c>
      <c r="X46" s="143" t="s">
        <v>788</v>
      </c>
      <c r="Y46" s="143" t="s">
        <v>795</v>
      </c>
      <c r="Z46" s="130"/>
      <c r="AA46" s="130"/>
    </row>
    <row r="47">
      <c r="A47" s="11" t="s">
        <v>497</v>
      </c>
      <c r="B47" s="12" t="s">
        <v>498</v>
      </c>
      <c r="C47" s="12"/>
      <c r="D47" s="12" t="s">
        <v>499</v>
      </c>
      <c r="E47" s="12" t="s">
        <v>500</v>
      </c>
      <c r="F47" s="12" t="s">
        <v>501</v>
      </c>
      <c r="G47" s="12" t="s">
        <v>199</v>
      </c>
      <c r="H47" s="12" t="s">
        <v>502</v>
      </c>
      <c r="I47" s="13" t="s">
        <v>122</v>
      </c>
      <c r="J47" s="14">
        <v>0.0</v>
      </c>
      <c r="K47" s="15" t="s">
        <v>506</v>
      </c>
      <c r="L47" s="12" t="s">
        <v>49</v>
      </c>
      <c r="M47" s="12" t="s">
        <v>50</v>
      </c>
      <c r="N47" s="12" t="s">
        <v>65</v>
      </c>
      <c r="O47" s="143" t="s">
        <v>680</v>
      </c>
      <c r="P47" s="143" t="s">
        <v>681</v>
      </c>
      <c r="Q47" s="143">
        <v>32.1</v>
      </c>
      <c r="R47" s="143">
        <v>31.0</v>
      </c>
      <c r="S47" s="130">
        <f t="shared" si="2"/>
        <v>1.1</v>
      </c>
      <c r="T47" s="130">
        <f t="shared" si="3"/>
        <v>31.55</v>
      </c>
      <c r="U47" s="144">
        <f t="shared" ref="U47:V47" si="49">Q47/33*100</f>
        <v>97.27272727</v>
      </c>
      <c r="V47" s="144">
        <f t="shared" si="49"/>
        <v>93.93939394</v>
      </c>
      <c r="W47" s="144">
        <f t="shared" si="5"/>
        <v>95.60606061</v>
      </c>
      <c r="X47" s="143" t="s">
        <v>788</v>
      </c>
      <c r="Y47" s="130"/>
      <c r="Z47" s="130"/>
      <c r="AA47" s="130"/>
    </row>
    <row r="48">
      <c r="A48" s="131" t="s">
        <v>497</v>
      </c>
      <c r="B48" s="132" t="s">
        <v>507</v>
      </c>
      <c r="C48" s="132"/>
      <c r="D48" s="132" t="s">
        <v>508</v>
      </c>
      <c r="E48" s="132" t="s">
        <v>509</v>
      </c>
      <c r="F48" s="132" t="s">
        <v>510</v>
      </c>
      <c r="G48" s="132" t="s">
        <v>511</v>
      </c>
      <c r="H48" s="132" t="s">
        <v>43</v>
      </c>
      <c r="I48" s="133" t="s">
        <v>72</v>
      </c>
      <c r="J48" s="134">
        <v>3.4</v>
      </c>
      <c r="K48" s="135" t="s">
        <v>515</v>
      </c>
      <c r="L48" s="136" t="s">
        <v>49</v>
      </c>
      <c r="M48" s="136" t="s">
        <v>159</v>
      </c>
      <c r="N48" s="136" t="s">
        <v>65</v>
      </c>
      <c r="O48" s="1" t="s">
        <v>681</v>
      </c>
      <c r="P48" s="1" t="s">
        <v>680</v>
      </c>
      <c r="Q48" s="1">
        <v>26.0</v>
      </c>
      <c r="R48" s="1">
        <v>33.0</v>
      </c>
      <c r="S48">
        <f t="shared" si="2"/>
        <v>7</v>
      </c>
      <c r="T48">
        <f t="shared" si="3"/>
        <v>29.5</v>
      </c>
      <c r="U48" s="137">
        <f t="shared" ref="U48:V48" si="50">Q48/33*100</f>
        <v>78.78787879</v>
      </c>
      <c r="V48" s="137">
        <f t="shared" si="50"/>
        <v>100</v>
      </c>
      <c r="W48" s="137">
        <f t="shared" si="5"/>
        <v>89.39393939</v>
      </c>
      <c r="X48" s="1" t="s">
        <v>787</v>
      </c>
      <c r="Y48" s="1" t="s">
        <v>796</v>
      </c>
    </row>
    <row r="49">
      <c r="A49" s="11" t="s">
        <v>516</v>
      </c>
      <c r="B49" s="12" t="s">
        <v>517</v>
      </c>
      <c r="C49" s="12"/>
      <c r="D49" s="12" t="s">
        <v>518</v>
      </c>
      <c r="E49" s="12" t="s">
        <v>519</v>
      </c>
      <c r="F49" s="12" t="s">
        <v>520</v>
      </c>
      <c r="G49" s="12" t="s">
        <v>165</v>
      </c>
      <c r="H49" s="12" t="s">
        <v>43</v>
      </c>
      <c r="I49" s="13" t="s">
        <v>122</v>
      </c>
      <c r="J49" s="14">
        <v>0.0</v>
      </c>
      <c r="K49" s="15" t="s">
        <v>523</v>
      </c>
      <c r="L49" s="12" t="s">
        <v>49</v>
      </c>
      <c r="M49" s="12" t="s">
        <v>50</v>
      </c>
      <c r="N49" s="12" t="s">
        <v>65</v>
      </c>
      <c r="O49" s="143" t="s">
        <v>681</v>
      </c>
      <c r="P49" s="143" t="s">
        <v>680</v>
      </c>
      <c r="Q49" s="143">
        <v>30.5</v>
      </c>
      <c r="R49" s="143">
        <v>31.0</v>
      </c>
      <c r="S49" s="130">
        <f t="shared" si="2"/>
        <v>0.5</v>
      </c>
      <c r="T49" s="130">
        <f t="shared" si="3"/>
        <v>30.75</v>
      </c>
      <c r="U49" s="144">
        <f t="shared" ref="U49:V49" si="51">Q49/33*100</f>
        <v>92.42424242</v>
      </c>
      <c r="V49" s="144">
        <f t="shared" si="51"/>
        <v>93.93939394</v>
      </c>
      <c r="W49" s="144">
        <f t="shared" si="5"/>
        <v>93.18181818</v>
      </c>
      <c r="X49" s="143" t="s">
        <v>788</v>
      </c>
      <c r="Y49" s="130"/>
      <c r="Z49" s="130"/>
      <c r="AA49" s="130"/>
    </row>
    <row r="50">
      <c r="A50" s="25" t="s">
        <v>524</v>
      </c>
      <c r="B50" s="16" t="s">
        <v>525</v>
      </c>
      <c r="C50" s="16"/>
      <c r="D50" s="16" t="s">
        <v>526</v>
      </c>
      <c r="E50" s="16" t="s">
        <v>527</v>
      </c>
      <c r="F50" s="16" t="s">
        <v>528</v>
      </c>
      <c r="G50" s="16" t="s">
        <v>165</v>
      </c>
      <c r="H50" s="16" t="s">
        <v>176</v>
      </c>
      <c r="I50" s="145" t="s">
        <v>133</v>
      </c>
      <c r="J50" s="146">
        <v>4.0</v>
      </c>
      <c r="K50" s="147" t="s">
        <v>532</v>
      </c>
      <c r="L50" s="7" t="s">
        <v>49</v>
      </c>
      <c r="M50" s="7" t="s">
        <v>50</v>
      </c>
      <c r="N50" s="7" t="s">
        <v>51</v>
      </c>
      <c r="O50" s="143" t="s">
        <v>785</v>
      </c>
      <c r="P50" s="143" t="s">
        <v>681</v>
      </c>
      <c r="Q50" s="143">
        <v>24.5</v>
      </c>
      <c r="R50" s="143">
        <v>32.0</v>
      </c>
      <c r="S50" s="130">
        <f t="shared" si="2"/>
        <v>7.5</v>
      </c>
      <c r="T50" s="130">
        <f t="shared" si="3"/>
        <v>28.25</v>
      </c>
      <c r="U50" s="144">
        <f t="shared" ref="U50:V50" si="52">Q50/33*100</f>
        <v>74.24242424</v>
      </c>
      <c r="V50" s="144">
        <f t="shared" si="52"/>
        <v>96.96969697</v>
      </c>
      <c r="W50" s="144">
        <f t="shared" si="5"/>
        <v>85.60606061</v>
      </c>
      <c r="X50" s="143" t="s">
        <v>788</v>
      </c>
      <c r="Y50" s="130"/>
      <c r="Z50" s="130"/>
      <c r="AA50" s="130"/>
    </row>
    <row r="51">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row>
    <row r="52">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43" t="s">
        <v>788</v>
      </c>
      <c r="Y52" s="143">
        <v>27.0</v>
      </c>
      <c r="Z52" s="130"/>
      <c r="AA52" s="130"/>
    </row>
    <row r="53">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43" t="s">
        <v>797</v>
      </c>
      <c r="Y53" s="143">
        <v>13.0</v>
      </c>
      <c r="Z53" s="130"/>
      <c r="AA53" s="130"/>
    </row>
    <row r="54">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43" t="s">
        <v>787</v>
      </c>
      <c r="Y54" s="143">
        <v>9.0</v>
      </c>
      <c r="Z54" s="130"/>
      <c r="AA54" s="130"/>
    </row>
    <row r="55">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row>
    <row r="56">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row>
    <row r="57">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row>
    <row r="58">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c r="AA58" s="130"/>
    </row>
    <row r="59">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row>
    <row r="60">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row>
    <row r="61">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row>
    <row r="62">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row>
    <row r="63">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row>
    <row r="64">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row>
    <row r="65">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row>
    <row r="66">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row>
    <row r="67">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row>
    <row r="68">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row>
    <row r="69">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row>
    <row r="70">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row>
    <row r="71">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row>
  </sheetData>
  <autoFilter ref="$A$1:$AA$50">
    <sortState ref="A1:AA50">
      <sortCondition ref="A1:A50"/>
      <sortCondition descending="1" ref="W1:W50"/>
    </sortState>
  </autoFilter>
  <customSheetViews>
    <customSheetView guid="{8944C0EC-D614-46FB-9537-B2FE44752412}" filter="1" showAutoFilter="1">
      <autoFilter ref="$A$1:$AA$50"/>
    </customSheetView>
  </customSheetViews>
  <conditionalFormatting sqref="X2:X50">
    <cfRule type="cellIs" dxfId="6" priority="1" operator="equal">
      <formula>"Reject"</formula>
    </cfRule>
  </conditionalFormatting>
  <conditionalFormatting sqref="W2:W50">
    <cfRule type="colorScale" priority="2">
      <colorScale>
        <cfvo type="min"/>
        <cfvo type="formula" val="85.60606061"/>
        <cfvo type="max"/>
        <color rgb="FFFF0000"/>
        <color rgb="FFFFE599"/>
        <color rgb="FF93C47D"/>
      </colorScale>
    </cfRule>
  </conditionalFormatting>
  <conditionalFormatting sqref="X2:X50">
    <cfRule type="cellIs" dxfId="7" priority="3" operator="equal">
      <formula>"Accept"</formula>
    </cfRule>
  </conditionalFormatting>
  <conditionalFormatting sqref="X2:X50">
    <cfRule type="cellIs" dxfId="8" priority="4" operator="equal">
      <formula>"Reject and Reapply"</formula>
    </cfRule>
  </conditionalFormatting>
  <conditionalFormatting sqref="O2:P71">
    <cfRule type="cellIs" dxfId="6" priority="5" operator="equal">
      <formula>"Do Not Recommend"</formula>
    </cfRule>
  </conditionalFormatting>
  <conditionalFormatting sqref="O2:P71">
    <cfRule type="cellIs" dxfId="9" priority="6" operator="equal">
      <formula>"Recommend"</formula>
    </cfRule>
  </conditionalFormatting>
  <conditionalFormatting sqref="O2:P71">
    <cfRule type="cellIs" dxfId="10" priority="7" operator="equal">
      <formula>"Recommend With Hesitation"</formula>
    </cfRule>
  </conditionalFormatting>
  <conditionalFormatting sqref="O2:P71">
    <cfRule type="cellIs" dxfId="7" priority="8" operator="equal">
      <formula>"Strongly Recommend"</formula>
    </cfRule>
  </conditionalFormatting>
  <conditionalFormatting sqref="S2:S50">
    <cfRule type="colorScale" priority="9">
      <colorScale>
        <cfvo type="min"/>
        <cfvo type="max"/>
        <color rgb="FFFFFFFF"/>
        <color rgb="FFE67C73"/>
      </colorScale>
    </cfRule>
  </conditionalFormatting>
  <conditionalFormatting sqref="O1">
    <cfRule type="notContainsBlanks" dxfId="11" priority="10">
      <formula>LEN(TRIM(O1))&gt;0</formula>
    </cfRule>
  </conditionalFormatting>
  <dataValidations>
    <dataValidation type="list" allowBlank="1" sqref="X2:X50">
      <formula1>"Accept,Reject,Reject and Reapply"</formula1>
    </dataValidation>
    <dataValidation type="list" allowBlank="1" sqref="O2:P50">
      <formula1>"Strongly Recommend,Recommend,Recommend with Hesitation,Do Not Recommend"</formula1>
    </dataValidation>
  </dataValidations>
  <hyperlinks>
    <hyperlink r:id="rId1" ref="X1"/>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s>
  <drawing r:id="rId5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596</v>
      </c>
      <c r="G1" s="5"/>
      <c r="H1" s="5"/>
      <c r="I1" s="5"/>
    </row>
    <row r="2" ht="32.25" customHeight="1">
      <c r="A2" s="156" t="s">
        <v>803</v>
      </c>
      <c r="B2" s="157" t="s">
        <v>535</v>
      </c>
      <c r="C2" s="158" t="s">
        <v>804</v>
      </c>
      <c r="D2" s="158" t="s">
        <v>805</v>
      </c>
      <c r="E2" s="158" t="s">
        <v>806</v>
      </c>
      <c r="F2" s="158" t="s">
        <v>807</v>
      </c>
      <c r="G2" s="159"/>
      <c r="H2" s="160"/>
      <c r="I2" s="160"/>
    </row>
    <row r="3" ht="150.0" customHeight="1">
      <c r="A3" s="161"/>
      <c r="B3" s="37"/>
      <c r="C3" s="162" t="s">
        <v>1071</v>
      </c>
      <c r="D3" s="162" t="s">
        <v>1072</v>
      </c>
      <c r="E3" s="162" t="s">
        <v>1073</v>
      </c>
      <c r="F3" s="162" t="s">
        <v>1074</v>
      </c>
      <c r="G3" s="159"/>
      <c r="H3" s="160"/>
      <c r="I3" s="160"/>
    </row>
    <row r="4" ht="30.0" customHeight="1">
      <c r="A4" s="156" t="s">
        <v>812</v>
      </c>
      <c r="B4" s="157" t="s">
        <v>556</v>
      </c>
      <c r="C4" s="158" t="s">
        <v>804</v>
      </c>
      <c r="D4" s="158" t="s">
        <v>805</v>
      </c>
      <c r="E4" s="158" t="s">
        <v>806</v>
      </c>
      <c r="F4" s="158" t="s">
        <v>807</v>
      </c>
      <c r="G4" s="159"/>
      <c r="H4" s="160"/>
      <c r="I4" s="160"/>
    </row>
    <row r="5" ht="150.0" customHeight="1">
      <c r="A5" s="163"/>
      <c r="C5" s="164" t="s">
        <v>1075</v>
      </c>
      <c r="D5" s="164" t="s">
        <v>1076</v>
      </c>
      <c r="E5" s="164" t="s">
        <v>1077</v>
      </c>
      <c r="F5" s="164" t="s">
        <v>1078</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597</v>
      </c>
      <c r="G1" s="5"/>
      <c r="H1" s="5"/>
      <c r="I1" s="5"/>
    </row>
    <row r="2" ht="32.25" customHeight="1">
      <c r="A2" s="156" t="s">
        <v>803</v>
      </c>
      <c r="B2" s="157" t="s">
        <v>892</v>
      </c>
      <c r="C2" s="158" t="s">
        <v>804</v>
      </c>
      <c r="D2" s="158" t="s">
        <v>805</v>
      </c>
      <c r="E2" s="158" t="s">
        <v>806</v>
      </c>
      <c r="F2" s="158" t="s">
        <v>807</v>
      </c>
      <c r="G2" s="159"/>
      <c r="H2" s="160"/>
      <c r="I2" s="160"/>
    </row>
    <row r="3" ht="150.0" customHeight="1">
      <c r="A3" s="161"/>
      <c r="B3" s="37"/>
      <c r="C3" s="162" t="s">
        <v>1079</v>
      </c>
      <c r="D3" s="162" t="s">
        <v>1080</v>
      </c>
      <c r="E3" s="162" t="s">
        <v>1081</v>
      </c>
      <c r="F3" s="162" t="s">
        <v>1082</v>
      </c>
      <c r="G3" s="159"/>
      <c r="H3" s="160"/>
      <c r="I3" s="160"/>
    </row>
    <row r="4" ht="30.0" customHeight="1">
      <c r="A4" s="156" t="s">
        <v>812</v>
      </c>
      <c r="B4" s="157" t="s">
        <v>556</v>
      </c>
      <c r="C4" s="158" t="s">
        <v>804</v>
      </c>
      <c r="D4" s="158" t="s">
        <v>805</v>
      </c>
      <c r="E4" s="158" t="s">
        <v>806</v>
      </c>
      <c r="F4" s="158" t="s">
        <v>807</v>
      </c>
      <c r="G4" s="159"/>
      <c r="H4" s="160"/>
      <c r="I4" s="160"/>
    </row>
    <row r="5" ht="150.0" customHeight="1">
      <c r="A5" s="163"/>
      <c r="C5" s="164" t="s">
        <v>1083</v>
      </c>
      <c r="D5" s="164" t="s">
        <v>1084</v>
      </c>
      <c r="E5" s="164" t="s">
        <v>1085</v>
      </c>
      <c r="F5" s="164" t="s">
        <v>1086</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598</v>
      </c>
      <c r="G1" s="5"/>
      <c r="H1" s="5"/>
      <c r="I1" s="5"/>
    </row>
    <row r="2" ht="32.25" customHeight="1">
      <c r="A2" s="156" t="s">
        <v>803</v>
      </c>
      <c r="B2" s="157" t="s">
        <v>962</v>
      </c>
      <c r="C2" s="158" t="s">
        <v>804</v>
      </c>
      <c r="D2" s="158" t="s">
        <v>805</v>
      </c>
      <c r="E2" s="158" t="s">
        <v>806</v>
      </c>
      <c r="F2" s="158" t="s">
        <v>807</v>
      </c>
      <c r="G2" s="159"/>
      <c r="H2" s="160"/>
      <c r="I2" s="160"/>
    </row>
    <row r="3" ht="150.0" customHeight="1">
      <c r="A3" s="161"/>
      <c r="B3" s="37"/>
      <c r="C3" s="162" t="s">
        <v>661</v>
      </c>
      <c r="D3" s="162" t="s">
        <v>661</v>
      </c>
      <c r="E3" s="162" t="s">
        <v>661</v>
      </c>
      <c r="F3" s="162" t="s">
        <v>661</v>
      </c>
      <c r="G3" s="159"/>
      <c r="H3" s="160"/>
      <c r="I3" s="160"/>
    </row>
    <row r="4" ht="30.0" customHeight="1">
      <c r="A4" s="156" t="s">
        <v>812</v>
      </c>
      <c r="B4" s="157"/>
      <c r="C4" s="158" t="s">
        <v>804</v>
      </c>
      <c r="D4" s="158" t="s">
        <v>805</v>
      </c>
      <c r="E4" s="158" t="s">
        <v>806</v>
      </c>
      <c r="F4" s="158" t="s">
        <v>807</v>
      </c>
      <c r="G4" s="159"/>
      <c r="H4" s="160"/>
      <c r="I4" s="160"/>
    </row>
    <row r="5" ht="150.0" customHeight="1">
      <c r="A5" s="163"/>
      <c r="C5" s="164"/>
      <c r="D5" s="164"/>
      <c r="E5" s="164"/>
      <c r="F5" s="164"/>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599</v>
      </c>
      <c r="G1" s="5"/>
      <c r="H1" s="5"/>
      <c r="I1" s="5"/>
    </row>
    <row r="2" ht="32.25" customHeight="1">
      <c r="A2" s="156" t="s">
        <v>803</v>
      </c>
      <c r="B2" s="157" t="s">
        <v>1087</v>
      </c>
      <c r="C2" s="158" t="s">
        <v>804</v>
      </c>
      <c r="D2" s="158" t="s">
        <v>805</v>
      </c>
      <c r="E2" s="158" t="s">
        <v>806</v>
      </c>
      <c r="F2" s="158" t="s">
        <v>807</v>
      </c>
      <c r="G2" s="159"/>
      <c r="H2" s="160"/>
      <c r="I2" s="160"/>
    </row>
    <row r="3" ht="150.0" customHeight="1">
      <c r="A3" s="161"/>
      <c r="B3" s="37"/>
      <c r="C3" s="162" t="s">
        <v>1088</v>
      </c>
      <c r="D3" s="162" t="s">
        <v>1089</v>
      </c>
      <c r="E3" s="162" t="s">
        <v>1090</v>
      </c>
      <c r="F3" s="162" t="s">
        <v>1091</v>
      </c>
      <c r="G3" s="159"/>
      <c r="H3" s="160"/>
      <c r="I3" s="160"/>
    </row>
    <row r="4" ht="30.0" customHeight="1">
      <c r="A4" s="156" t="s">
        <v>812</v>
      </c>
      <c r="B4" s="157" t="s">
        <v>892</v>
      </c>
      <c r="C4" s="158" t="s">
        <v>804</v>
      </c>
      <c r="D4" s="158" t="s">
        <v>805</v>
      </c>
      <c r="E4" s="158" t="s">
        <v>806</v>
      </c>
      <c r="F4" s="158" t="s">
        <v>807</v>
      </c>
      <c r="G4" s="159"/>
      <c r="H4" s="160"/>
      <c r="I4" s="160"/>
    </row>
    <row r="5" ht="150.0" customHeight="1">
      <c r="A5" s="163"/>
      <c r="C5" s="164" t="s">
        <v>1092</v>
      </c>
      <c r="D5" s="164" t="s">
        <v>1093</v>
      </c>
      <c r="E5" s="164" t="s">
        <v>1094</v>
      </c>
      <c r="F5" s="164" t="s">
        <v>1095</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600</v>
      </c>
      <c r="G1" s="5"/>
      <c r="H1" s="5"/>
      <c r="I1" s="5"/>
    </row>
    <row r="2" ht="32.25" customHeight="1">
      <c r="A2" s="156" t="s">
        <v>803</v>
      </c>
      <c r="B2" s="157" t="s">
        <v>1096</v>
      </c>
      <c r="C2" s="158" t="s">
        <v>804</v>
      </c>
      <c r="D2" s="158" t="s">
        <v>805</v>
      </c>
      <c r="E2" s="158" t="s">
        <v>806</v>
      </c>
      <c r="F2" s="158" t="s">
        <v>807</v>
      </c>
      <c r="G2" s="159"/>
      <c r="H2" s="160"/>
      <c r="I2" s="160"/>
    </row>
    <row r="3" ht="150.0" customHeight="1">
      <c r="A3" s="161"/>
      <c r="B3" s="37"/>
      <c r="C3" s="162" t="s">
        <v>1097</v>
      </c>
      <c r="D3" s="162" t="s">
        <v>1098</v>
      </c>
      <c r="E3" s="162" t="s">
        <v>1099</v>
      </c>
      <c r="F3" s="162" t="s">
        <v>1100</v>
      </c>
      <c r="G3" s="159"/>
      <c r="H3" s="160"/>
      <c r="I3" s="160"/>
    </row>
    <row r="4" ht="30.0" customHeight="1">
      <c r="A4" s="156" t="s">
        <v>812</v>
      </c>
      <c r="B4" s="157" t="s">
        <v>892</v>
      </c>
      <c r="C4" s="158" t="s">
        <v>804</v>
      </c>
      <c r="D4" s="158" t="s">
        <v>805</v>
      </c>
      <c r="E4" s="158" t="s">
        <v>806</v>
      </c>
      <c r="F4" s="158" t="s">
        <v>807</v>
      </c>
      <c r="G4" s="159"/>
      <c r="H4" s="160"/>
      <c r="I4" s="160"/>
    </row>
    <row r="5" ht="150.0" customHeight="1">
      <c r="A5" s="163"/>
      <c r="C5" s="164" t="s">
        <v>1101</v>
      </c>
      <c r="D5" s="164" t="s">
        <v>1102</v>
      </c>
      <c r="E5" s="164" t="s">
        <v>1103</v>
      </c>
      <c r="F5" s="164" t="s">
        <v>1104</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601</v>
      </c>
      <c r="G1" s="5"/>
      <c r="H1" s="5"/>
      <c r="I1" s="5"/>
    </row>
    <row r="2" ht="32.25" customHeight="1">
      <c r="A2" s="156" t="s">
        <v>803</v>
      </c>
      <c r="B2" s="157" t="s">
        <v>1096</v>
      </c>
      <c r="C2" s="158" t="s">
        <v>804</v>
      </c>
      <c r="D2" s="158" t="s">
        <v>805</v>
      </c>
      <c r="E2" s="158" t="s">
        <v>806</v>
      </c>
      <c r="F2" s="158" t="s">
        <v>807</v>
      </c>
      <c r="G2" s="159"/>
      <c r="H2" s="160"/>
      <c r="I2" s="160"/>
    </row>
    <row r="3" ht="150.0" customHeight="1">
      <c r="A3" s="161"/>
      <c r="B3" s="37"/>
      <c r="C3" s="162" t="s">
        <v>1105</v>
      </c>
      <c r="D3" s="162" t="s">
        <v>1106</v>
      </c>
      <c r="E3" s="162" t="s">
        <v>1107</v>
      </c>
      <c r="F3" s="162" t="s">
        <v>1108</v>
      </c>
      <c r="G3" s="159"/>
      <c r="H3" s="160"/>
      <c r="I3" s="160"/>
    </row>
    <row r="4" ht="30.0" customHeight="1">
      <c r="A4" s="156" t="s">
        <v>812</v>
      </c>
      <c r="B4" s="157" t="s">
        <v>545</v>
      </c>
      <c r="C4" s="158" t="s">
        <v>804</v>
      </c>
      <c r="D4" s="158" t="s">
        <v>805</v>
      </c>
      <c r="E4" s="158" t="s">
        <v>806</v>
      </c>
      <c r="F4" s="158" t="s">
        <v>807</v>
      </c>
      <c r="G4" s="159"/>
      <c r="H4" s="160"/>
      <c r="I4" s="160"/>
    </row>
    <row r="5" ht="150.0" customHeight="1">
      <c r="A5" s="163"/>
      <c r="C5" s="164" t="s">
        <v>1109</v>
      </c>
      <c r="D5" s="164" t="s">
        <v>1110</v>
      </c>
      <c r="E5" s="164" t="s">
        <v>1111</v>
      </c>
      <c r="F5" s="164" t="s">
        <v>1112</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602</v>
      </c>
      <c r="G1" s="5"/>
      <c r="H1" s="5"/>
      <c r="I1" s="5"/>
    </row>
    <row r="2" ht="32.25" customHeight="1">
      <c r="A2" s="156" t="s">
        <v>803</v>
      </c>
      <c r="B2" s="157" t="s">
        <v>1096</v>
      </c>
      <c r="C2" s="158" t="s">
        <v>804</v>
      </c>
      <c r="D2" s="158" t="s">
        <v>805</v>
      </c>
      <c r="E2" s="158" t="s">
        <v>806</v>
      </c>
      <c r="F2" s="158" t="s">
        <v>807</v>
      </c>
      <c r="G2" s="159"/>
      <c r="H2" s="160"/>
      <c r="I2" s="160"/>
    </row>
    <row r="3" ht="150.0" customHeight="1">
      <c r="A3" s="161"/>
      <c r="B3" s="37"/>
      <c r="C3" s="162" t="s">
        <v>1113</v>
      </c>
      <c r="D3" s="162" t="s">
        <v>1114</v>
      </c>
      <c r="E3" s="162"/>
      <c r="F3" s="162" t="s">
        <v>1115</v>
      </c>
      <c r="G3" s="159"/>
      <c r="H3" s="160"/>
      <c r="I3" s="160"/>
    </row>
    <row r="4" ht="30.0" customHeight="1">
      <c r="A4" s="156" t="s">
        <v>812</v>
      </c>
      <c r="B4" s="157" t="s">
        <v>1008</v>
      </c>
      <c r="C4" s="158" t="s">
        <v>804</v>
      </c>
      <c r="D4" s="158" t="s">
        <v>805</v>
      </c>
      <c r="E4" s="158" t="s">
        <v>806</v>
      </c>
      <c r="F4" s="158" t="s">
        <v>807</v>
      </c>
      <c r="G4" s="159"/>
      <c r="H4" s="160"/>
      <c r="I4" s="160"/>
    </row>
    <row r="5" ht="150.0" customHeight="1">
      <c r="A5" s="163"/>
      <c r="C5" s="164" t="s">
        <v>1116</v>
      </c>
      <c r="D5" s="164" t="s">
        <v>1117</v>
      </c>
      <c r="E5" s="164" t="s">
        <v>1118</v>
      </c>
      <c r="F5" s="164" t="s">
        <v>1119</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603</v>
      </c>
      <c r="G1" s="5"/>
      <c r="H1" s="5"/>
      <c r="I1" s="5"/>
    </row>
    <row r="2" ht="32.25" customHeight="1">
      <c r="A2" s="156" t="s">
        <v>803</v>
      </c>
      <c r="B2" s="157" t="s">
        <v>1096</v>
      </c>
      <c r="C2" s="158" t="s">
        <v>804</v>
      </c>
      <c r="D2" s="158" t="s">
        <v>805</v>
      </c>
      <c r="E2" s="158" t="s">
        <v>806</v>
      </c>
      <c r="F2" s="158" t="s">
        <v>807</v>
      </c>
      <c r="G2" s="159"/>
      <c r="H2" s="160"/>
      <c r="I2" s="160"/>
    </row>
    <row r="3" ht="150.0" customHeight="1">
      <c r="A3" s="161"/>
      <c r="B3" s="37"/>
      <c r="C3" s="162" t="s">
        <v>1120</v>
      </c>
      <c r="D3" s="162" t="s">
        <v>1121</v>
      </c>
      <c r="E3" s="162" t="s">
        <v>1122</v>
      </c>
      <c r="F3" s="162" t="s">
        <v>1123</v>
      </c>
      <c r="G3" s="159"/>
      <c r="H3" s="160"/>
      <c r="I3" s="160"/>
    </row>
    <row r="4" ht="30.0" customHeight="1">
      <c r="A4" s="156" t="s">
        <v>812</v>
      </c>
      <c r="B4" s="157" t="s">
        <v>537</v>
      </c>
      <c r="C4" s="158" t="s">
        <v>804</v>
      </c>
      <c r="D4" s="158" t="s">
        <v>805</v>
      </c>
      <c r="E4" s="158" t="s">
        <v>806</v>
      </c>
      <c r="F4" s="158" t="s">
        <v>807</v>
      </c>
      <c r="G4" s="159"/>
      <c r="H4" s="160"/>
      <c r="I4" s="160"/>
    </row>
    <row r="5" ht="150.0" customHeight="1">
      <c r="A5" s="163"/>
      <c r="C5" s="164" t="s">
        <v>1124</v>
      </c>
      <c r="D5" s="164" t="s">
        <v>1125</v>
      </c>
      <c r="E5" s="164" t="s">
        <v>1126</v>
      </c>
      <c r="F5" s="164" t="s">
        <v>1127</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604</v>
      </c>
      <c r="G1" s="5"/>
      <c r="H1" s="5"/>
      <c r="I1" s="5"/>
    </row>
    <row r="2" ht="32.25" customHeight="1">
      <c r="A2" s="156" t="s">
        <v>803</v>
      </c>
      <c r="B2" s="157" t="s">
        <v>1128</v>
      </c>
      <c r="C2" s="158" t="s">
        <v>804</v>
      </c>
      <c r="D2" s="158" t="s">
        <v>805</v>
      </c>
      <c r="E2" s="158" t="s">
        <v>806</v>
      </c>
      <c r="F2" s="158" t="s">
        <v>807</v>
      </c>
      <c r="G2" s="159"/>
      <c r="H2" s="160"/>
      <c r="I2" s="160"/>
    </row>
    <row r="3" ht="150.0" customHeight="1">
      <c r="A3" s="161"/>
      <c r="B3" s="37"/>
      <c r="C3" s="162" t="s">
        <v>1129</v>
      </c>
      <c r="D3" s="162" t="s">
        <v>1130</v>
      </c>
      <c r="E3" s="162" t="s">
        <v>1131</v>
      </c>
      <c r="F3" s="162" t="s">
        <v>1132</v>
      </c>
      <c r="G3" s="159"/>
      <c r="H3" s="160"/>
      <c r="I3" s="160"/>
    </row>
    <row r="4" ht="30.0" customHeight="1">
      <c r="A4" s="156" t="s">
        <v>812</v>
      </c>
      <c r="B4" s="157" t="s">
        <v>537</v>
      </c>
      <c r="C4" s="158" t="s">
        <v>804</v>
      </c>
      <c r="D4" s="158" t="s">
        <v>805</v>
      </c>
      <c r="E4" s="158" t="s">
        <v>806</v>
      </c>
      <c r="F4" s="158" t="s">
        <v>807</v>
      </c>
      <c r="G4" s="159"/>
      <c r="H4" s="160"/>
      <c r="I4" s="160"/>
    </row>
    <row r="5" ht="150.0" customHeight="1">
      <c r="A5" s="163"/>
      <c r="C5" s="164" t="s">
        <v>1133</v>
      </c>
      <c r="D5" s="164" t="s">
        <v>1134</v>
      </c>
      <c r="E5" s="164" t="s">
        <v>1135</v>
      </c>
      <c r="F5" s="164" t="s">
        <v>1136</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605</v>
      </c>
      <c r="G1" s="5"/>
      <c r="H1" s="5"/>
      <c r="I1" s="5"/>
    </row>
    <row r="2" ht="32.25" customHeight="1">
      <c r="A2" s="156" t="s">
        <v>803</v>
      </c>
      <c r="B2" s="157" t="s">
        <v>558</v>
      </c>
      <c r="C2" s="158" t="s">
        <v>804</v>
      </c>
      <c r="D2" s="158" t="s">
        <v>805</v>
      </c>
      <c r="E2" s="158" t="s">
        <v>806</v>
      </c>
      <c r="F2" s="158" t="s">
        <v>807</v>
      </c>
      <c r="G2" s="159"/>
      <c r="H2" s="160"/>
      <c r="I2" s="160"/>
    </row>
    <row r="3" ht="150.0" customHeight="1">
      <c r="A3" s="161"/>
      <c r="B3" s="37"/>
      <c r="C3" s="162" t="s">
        <v>1137</v>
      </c>
      <c r="D3" s="162" t="s">
        <v>1138</v>
      </c>
      <c r="E3" s="162" t="s">
        <v>1139</v>
      </c>
      <c r="F3" s="162" t="s">
        <v>1140</v>
      </c>
      <c r="G3" s="159"/>
      <c r="H3" s="160"/>
      <c r="I3" s="160"/>
    </row>
    <row r="4" ht="30.0" customHeight="1">
      <c r="A4" s="156" t="s">
        <v>812</v>
      </c>
      <c r="B4" s="157" t="s">
        <v>1141</v>
      </c>
      <c r="C4" s="158" t="s">
        <v>804</v>
      </c>
      <c r="D4" s="158" t="s">
        <v>805</v>
      </c>
      <c r="E4" s="158" t="s">
        <v>806</v>
      </c>
      <c r="F4" s="158" t="s">
        <v>807</v>
      </c>
      <c r="G4" s="159"/>
      <c r="H4" s="160"/>
      <c r="I4" s="160"/>
    </row>
    <row r="5" ht="150.0" customHeight="1">
      <c r="A5" s="163"/>
      <c r="C5" s="164" t="s">
        <v>1142</v>
      </c>
      <c r="D5" s="164" t="s">
        <v>1143</v>
      </c>
      <c r="E5" s="164" t="s">
        <v>1144</v>
      </c>
      <c r="F5" s="164"/>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F1" s="130"/>
      <c r="G1" s="130"/>
      <c r="H1" s="130"/>
      <c r="N1" s="130"/>
      <c r="O1" s="130"/>
      <c r="P1" s="130"/>
      <c r="Q1" s="130"/>
      <c r="R1" s="130"/>
      <c r="S1" s="130"/>
      <c r="T1" s="130"/>
      <c r="U1" s="130"/>
      <c r="V1" s="130"/>
      <c r="W1" s="130"/>
      <c r="X1" s="130"/>
      <c r="Y1" s="130"/>
      <c r="Z1" s="130"/>
    </row>
    <row r="2">
      <c r="F2" s="130"/>
      <c r="G2" s="130"/>
      <c r="H2" s="130"/>
      <c r="N2" s="130"/>
      <c r="O2" s="130"/>
      <c r="P2" s="130"/>
      <c r="Q2" s="130"/>
      <c r="R2" s="130"/>
      <c r="S2" s="130"/>
      <c r="T2" s="130"/>
      <c r="U2" s="130"/>
      <c r="V2" s="130"/>
      <c r="W2" s="130"/>
      <c r="X2" s="130"/>
      <c r="Y2" s="130"/>
      <c r="Z2" s="130"/>
    </row>
    <row r="3">
      <c r="F3" s="130"/>
      <c r="G3" s="130"/>
      <c r="H3" s="130"/>
      <c r="N3" s="130"/>
      <c r="O3" s="130"/>
      <c r="P3" s="130"/>
      <c r="Q3" s="130"/>
      <c r="R3" s="130"/>
      <c r="S3" s="130"/>
      <c r="T3" s="130"/>
      <c r="U3" s="130"/>
      <c r="V3" s="130"/>
      <c r="W3" s="130"/>
      <c r="X3" s="130"/>
      <c r="Y3" s="130"/>
      <c r="Z3" s="130"/>
    </row>
    <row r="4">
      <c r="F4" s="130"/>
      <c r="G4" s="130"/>
      <c r="H4" s="130"/>
      <c r="N4" s="130"/>
      <c r="O4" s="130"/>
      <c r="P4" s="130"/>
      <c r="Q4" s="130"/>
      <c r="R4" s="130"/>
      <c r="S4" s="130"/>
      <c r="T4" s="130"/>
      <c r="U4" s="130"/>
      <c r="V4" s="130"/>
      <c r="W4" s="130"/>
      <c r="X4" s="130"/>
      <c r="Y4" s="130"/>
      <c r="Z4" s="130"/>
    </row>
    <row r="5">
      <c r="F5" s="130"/>
      <c r="G5" s="130"/>
      <c r="H5" s="130"/>
      <c r="N5" s="130"/>
      <c r="O5" s="130"/>
      <c r="P5" s="130"/>
      <c r="Q5" s="130"/>
      <c r="R5" s="130"/>
      <c r="S5" s="130"/>
      <c r="T5" s="130"/>
      <c r="U5" s="130"/>
      <c r="V5" s="130"/>
      <c r="W5" s="130"/>
      <c r="X5" s="130"/>
      <c r="Y5" s="130"/>
      <c r="Z5" s="130"/>
    </row>
    <row r="6">
      <c r="F6" s="130"/>
      <c r="G6" s="130"/>
      <c r="H6" s="130"/>
      <c r="N6" s="130"/>
      <c r="O6" s="130"/>
      <c r="P6" s="130"/>
      <c r="Q6" s="130"/>
      <c r="R6" s="130"/>
      <c r="S6" s="130"/>
      <c r="T6" s="130"/>
      <c r="U6" s="130"/>
      <c r="V6" s="130"/>
      <c r="W6" s="130"/>
      <c r="X6" s="130"/>
      <c r="Y6" s="130"/>
      <c r="Z6" s="130"/>
    </row>
    <row r="7">
      <c r="F7" s="130"/>
      <c r="G7" s="130"/>
      <c r="H7" s="130"/>
      <c r="N7" s="130"/>
      <c r="O7" s="130"/>
      <c r="P7" s="130"/>
      <c r="Q7" s="130"/>
      <c r="R7" s="130"/>
      <c r="S7" s="130"/>
      <c r="T7" s="130"/>
      <c r="U7" s="130"/>
      <c r="V7" s="130"/>
      <c r="W7" s="130"/>
      <c r="X7" s="130"/>
      <c r="Y7" s="130"/>
      <c r="Z7" s="130"/>
    </row>
    <row r="8">
      <c r="F8" s="130"/>
      <c r="G8" s="130"/>
      <c r="H8" s="130"/>
      <c r="N8" s="130"/>
      <c r="O8" s="130"/>
      <c r="P8" s="130"/>
      <c r="Q8" s="130"/>
      <c r="R8" s="130"/>
      <c r="S8" s="130"/>
      <c r="T8" s="130"/>
      <c r="U8" s="130"/>
      <c r="V8" s="130"/>
      <c r="W8" s="130"/>
      <c r="X8" s="130"/>
      <c r="Y8" s="130"/>
      <c r="Z8" s="130"/>
    </row>
    <row r="9">
      <c r="F9" s="130"/>
      <c r="G9" s="130"/>
      <c r="H9" s="130"/>
      <c r="I9" s="130"/>
      <c r="J9" s="130"/>
      <c r="K9" s="130"/>
      <c r="L9" s="130"/>
      <c r="M9" s="130"/>
      <c r="N9" s="130"/>
      <c r="O9" s="130"/>
      <c r="P9" s="130"/>
      <c r="Q9" s="130"/>
      <c r="R9" s="130"/>
      <c r="S9" s="130"/>
      <c r="T9" s="130"/>
      <c r="U9" s="130"/>
      <c r="V9" s="130"/>
      <c r="W9" s="130"/>
      <c r="X9" s="130"/>
      <c r="Y9" s="130"/>
      <c r="Z9" s="130"/>
    </row>
    <row r="10">
      <c r="F10" s="130"/>
      <c r="G10" s="130"/>
      <c r="H10" s="130"/>
      <c r="I10" s="130"/>
      <c r="J10" s="130"/>
      <c r="K10" s="143" t="s">
        <v>800</v>
      </c>
      <c r="L10" s="130"/>
      <c r="M10" s="130"/>
      <c r="N10" s="130"/>
      <c r="O10" s="130"/>
      <c r="P10" s="130"/>
      <c r="Q10" s="130"/>
      <c r="R10" s="130"/>
      <c r="S10" s="130"/>
      <c r="T10" s="130"/>
      <c r="U10" s="130"/>
      <c r="V10" s="130"/>
      <c r="W10" s="130"/>
      <c r="X10" s="130"/>
      <c r="Y10" s="130"/>
      <c r="Z10" s="130"/>
    </row>
    <row r="11">
      <c r="F11" s="130"/>
      <c r="G11" s="130"/>
      <c r="H11" s="130"/>
      <c r="I11" s="130"/>
      <c r="J11" s="130"/>
      <c r="K11" s="130"/>
      <c r="L11" s="130"/>
      <c r="M11" s="130"/>
      <c r="N11" s="130"/>
      <c r="O11" s="130"/>
      <c r="P11" s="130"/>
      <c r="Q11" s="130"/>
      <c r="R11" s="130"/>
      <c r="S11" s="130"/>
      <c r="T11" s="130"/>
      <c r="U11" s="130"/>
      <c r="V11" s="130"/>
      <c r="W11" s="130"/>
      <c r="X11" s="130"/>
      <c r="Y11" s="130"/>
      <c r="Z11" s="130"/>
    </row>
    <row r="12">
      <c r="F12" s="130"/>
      <c r="G12" s="130"/>
      <c r="H12" s="130"/>
      <c r="I12" s="130"/>
      <c r="J12" s="130"/>
      <c r="K12" s="130"/>
      <c r="L12" s="130"/>
      <c r="M12" s="130"/>
      <c r="N12" s="130"/>
      <c r="O12" s="130"/>
      <c r="P12" s="130"/>
      <c r="Q12" s="130"/>
      <c r="R12" s="130"/>
      <c r="S12" s="130"/>
      <c r="T12" s="130"/>
      <c r="U12" s="130"/>
      <c r="V12" s="130"/>
      <c r="W12" s="130"/>
      <c r="X12" s="130"/>
      <c r="Y12" s="130"/>
      <c r="Z12" s="130"/>
    </row>
    <row r="13">
      <c r="F13" s="130"/>
      <c r="G13" s="130"/>
      <c r="H13" s="130"/>
      <c r="I13" s="130"/>
      <c r="J13" s="130"/>
      <c r="K13" s="130"/>
      <c r="L13" s="130"/>
      <c r="M13" s="130"/>
      <c r="N13" s="130"/>
      <c r="O13" s="130"/>
      <c r="P13" s="130"/>
      <c r="Q13" s="130"/>
      <c r="R13" s="130"/>
      <c r="S13" s="130"/>
      <c r="T13" s="130"/>
      <c r="U13" s="130"/>
      <c r="V13" s="130"/>
      <c r="W13" s="130"/>
      <c r="X13" s="130"/>
      <c r="Y13" s="130"/>
      <c r="Z13" s="130"/>
    </row>
    <row r="14">
      <c r="F14" s="130"/>
      <c r="G14" s="130"/>
      <c r="H14" s="130"/>
      <c r="I14" s="130"/>
      <c r="J14" s="130"/>
      <c r="K14" s="130"/>
      <c r="L14" s="130"/>
      <c r="M14" s="130"/>
      <c r="N14" s="130"/>
      <c r="O14" s="130"/>
      <c r="P14" s="130"/>
      <c r="Q14" s="130"/>
      <c r="R14" s="130"/>
      <c r="S14" s="130"/>
      <c r="T14" s="130"/>
      <c r="U14" s="130"/>
      <c r="V14" s="130"/>
      <c r="W14" s="130"/>
      <c r="X14" s="130"/>
      <c r="Y14" s="130"/>
      <c r="Z14" s="130"/>
    </row>
    <row r="15">
      <c r="F15" s="130"/>
      <c r="G15" s="130"/>
      <c r="H15" s="130"/>
      <c r="N15" s="130"/>
      <c r="O15" s="130"/>
      <c r="P15" s="130"/>
      <c r="Q15" s="130"/>
      <c r="R15" s="130"/>
      <c r="S15" s="130"/>
      <c r="T15" s="130"/>
      <c r="U15" s="130"/>
      <c r="V15" s="130"/>
      <c r="W15" s="130"/>
      <c r="X15" s="130"/>
      <c r="Y15" s="130"/>
      <c r="Z15" s="130"/>
    </row>
    <row r="16">
      <c r="F16" s="130"/>
      <c r="G16" s="130"/>
      <c r="H16" s="130"/>
      <c r="N16" s="130"/>
      <c r="O16" s="130"/>
      <c r="P16" s="130"/>
      <c r="Q16" s="130"/>
      <c r="R16" s="130"/>
      <c r="S16" s="130"/>
      <c r="T16" s="130"/>
      <c r="U16" s="130"/>
      <c r="V16" s="130"/>
      <c r="W16" s="130"/>
      <c r="X16" s="130"/>
      <c r="Y16" s="130"/>
      <c r="Z16" s="130"/>
    </row>
    <row r="17">
      <c r="A17" s="130"/>
      <c r="B17" s="130"/>
      <c r="C17" s="130"/>
      <c r="D17" s="130"/>
      <c r="E17" s="130"/>
      <c r="F17" s="130"/>
      <c r="G17" s="130"/>
      <c r="H17" s="130"/>
      <c r="N17" s="130"/>
      <c r="O17" s="130"/>
      <c r="P17" s="130"/>
      <c r="Q17" s="130"/>
      <c r="R17" s="130"/>
      <c r="S17" s="130"/>
      <c r="T17" s="130"/>
      <c r="U17" s="130"/>
      <c r="V17" s="130"/>
      <c r="W17" s="130"/>
      <c r="X17" s="130"/>
      <c r="Y17" s="130"/>
      <c r="Z17" s="130"/>
    </row>
    <row r="18">
      <c r="A18" s="130"/>
      <c r="B18" s="130"/>
      <c r="C18" s="130"/>
      <c r="D18" s="130"/>
      <c r="E18" s="130"/>
      <c r="F18" s="130"/>
      <c r="G18" s="130"/>
      <c r="H18" s="130"/>
      <c r="N18" s="130"/>
      <c r="O18" s="130"/>
      <c r="P18" s="130"/>
      <c r="Q18" s="130"/>
      <c r="R18" s="130"/>
      <c r="S18" s="130"/>
      <c r="T18" s="130"/>
      <c r="U18" s="130"/>
      <c r="V18" s="130"/>
      <c r="W18" s="130"/>
      <c r="X18" s="130"/>
      <c r="Y18" s="130"/>
      <c r="Z18" s="130"/>
    </row>
    <row r="19">
      <c r="A19" s="130"/>
      <c r="B19" s="130"/>
      <c r="C19" s="130"/>
      <c r="D19" s="130"/>
      <c r="E19" s="130"/>
      <c r="F19" s="130"/>
      <c r="G19" s="130"/>
      <c r="H19" s="130"/>
      <c r="N19" s="130"/>
      <c r="O19" s="130"/>
      <c r="P19" s="130"/>
      <c r="Q19" s="130"/>
      <c r="R19" s="130"/>
      <c r="S19" s="130"/>
      <c r="T19" s="130"/>
      <c r="U19" s="130"/>
      <c r="V19" s="130"/>
      <c r="W19" s="130"/>
      <c r="X19" s="130"/>
      <c r="Y19" s="130"/>
      <c r="Z19" s="130"/>
    </row>
    <row r="20">
      <c r="A20" s="130"/>
      <c r="B20" s="130"/>
      <c r="C20" s="130"/>
      <c r="D20" s="130"/>
      <c r="E20" s="130"/>
      <c r="F20" s="130"/>
      <c r="G20" s="130"/>
      <c r="H20" s="130"/>
      <c r="N20" s="130"/>
      <c r="O20" s="130"/>
      <c r="P20" s="130"/>
      <c r="Q20" s="130"/>
      <c r="R20" s="130"/>
      <c r="S20" s="130"/>
      <c r="T20" s="130"/>
      <c r="U20" s="130"/>
      <c r="V20" s="130"/>
      <c r="W20" s="130"/>
      <c r="X20" s="130"/>
      <c r="Y20" s="130"/>
      <c r="Z20" s="130"/>
    </row>
    <row r="21">
      <c r="F21" s="130"/>
      <c r="G21" s="130"/>
      <c r="H21" s="130"/>
      <c r="I21" s="130"/>
      <c r="J21" s="130"/>
      <c r="K21" s="130"/>
      <c r="L21" s="130"/>
      <c r="M21" s="130"/>
      <c r="N21" s="130"/>
      <c r="O21" s="130"/>
      <c r="P21" s="130"/>
      <c r="Q21" s="130"/>
      <c r="R21" s="130"/>
      <c r="S21" s="130"/>
      <c r="T21" s="130"/>
      <c r="U21" s="130"/>
      <c r="V21" s="130"/>
      <c r="W21" s="130"/>
      <c r="X21" s="130"/>
      <c r="Y21" s="130"/>
      <c r="Z21" s="130"/>
    </row>
    <row r="22">
      <c r="F22" s="130"/>
      <c r="G22" s="130"/>
      <c r="H22" s="130"/>
      <c r="I22" s="130"/>
      <c r="J22" s="130"/>
      <c r="K22" s="130"/>
      <c r="L22" s="130"/>
      <c r="M22" s="130"/>
      <c r="N22" s="130"/>
      <c r="O22" s="130"/>
      <c r="P22" s="130"/>
      <c r="Q22" s="130"/>
      <c r="R22" s="130"/>
      <c r="S22" s="130"/>
      <c r="T22" s="130"/>
      <c r="U22" s="130"/>
      <c r="V22" s="130"/>
      <c r="W22" s="130"/>
      <c r="X22" s="130"/>
      <c r="Y22" s="130"/>
      <c r="Z22" s="130"/>
    </row>
    <row r="23">
      <c r="F23" s="130"/>
      <c r="G23" s="130"/>
      <c r="H23" s="130"/>
      <c r="I23" s="130"/>
      <c r="J23" s="130"/>
      <c r="K23" s="130"/>
      <c r="L23" s="130"/>
      <c r="M23" s="130"/>
      <c r="N23" s="130"/>
      <c r="O23" s="130"/>
      <c r="P23" s="130"/>
      <c r="Q23" s="130"/>
      <c r="R23" s="130"/>
      <c r="S23" s="130"/>
      <c r="T23" s="130"/>
      <c r="U23" s="130"/>
      <c r="V23" s="130"/>
      <c r="W23" s="130"/>
      <c r="X23" s="130"/>
      <c r="Y23" s="130"/>
      <c r="Z23" s="130"/>
    </row>
    <row r="24">
      <c r="F24" s="130"/>
      <c r="G24" s="130"/>
      <c r="H24" s="130"/>
      <c r="I24" s="130"/>
      <c r="J24" s="130"/>
      <c r="K24" s="130"/>
      <c r="L24" s="130"/>
      <c r="M24" s="130"/>
      <c r="N24" s="130"/>
      <c r="O24" s="130"/>
      <c r="P24" s="130"/>
      <c r="Q24" s="130"/>
      <c r="R24" s="130"/>
      <c r="S24" s="130"/>
      <c r="T24" s="130"/>
      <c r="U24" s="130"/>
      <c r="V24" s="130"/>
      <c r="W24" s="130"/>
      <c r="X24" s="130"/>
      <c r="Y24" s="130"/>
      <c r="Z24" s="130"/>
    </row>
    <row r="25">
      <c r="F25" s="130"/>
      <c r="G25" s="130"/>
      <c r="H25" s="130"/>
      <c r="I25" s="130"/>
      <c r="J25" s="130"/>
      <c r="K25" s="130"/>
      <c r="L25" s="130"/>
      <c r="M25" s="130"/>
      <c r="N25" s="130"/>
      <c r="O25" s="130"/>
      <c r="P25" s="130"/>
      <c r="Q25" s="130"/>
      <c r="R25" s="130"/>
      <c r="S25" s="130"/>
      <c r="T25" s="130"/>
      <c r="U25" s="130"/>
      <c r="V25" s="130"/>
      <c r="W25" s="130"/>
      <c r="X25" s="130"/>
      <c r="Y25" s="130"/>
      <c r="Z25" s="130"/>
    </row>
    <row r="26">
      <c r="F26" s="130"/>
      <c r="G26" s="130"/>
      <c r="H26" s="130"/>
      <c r="I26" s="130"/>
      <c r="J26" s="130"/>
      <c r="K26" s="130"/>
      <c r="L26" s="130"/>
      <c r="M26" s="130"/>
      <c r="N26" s="130"/>
      <c r="O26" s="130"/>
      <c r="P26" s="130"/>
      <c r="Q26" s="130"/>
      <c r="R26" s="130"/>
      <c r="S26" s="130"/>
      <c r="T26" s="130"/>
      <c r="U26" s="130"/>
      <c r="V26" s="130"/>
      <c r="W26" s="130"/>
      <c r="X26" s="130"/>
      <c r="Y26" s="130"/>
      <c r="Z26" s="130"/>
    </row>
    <row r="27">
      <c r="F27" s="130"/>
      <c r="G27" s="130"/>
      <c r="H27" s="130"/>
      <c r="I27" s="130"/>
      <c r="J27" s="130"/>
      <c r="K27" s="130"/>
      <c r="L27" s="130"/>
      <c r="M27" s="130"/>
      <c r="N27" s="130"/>
      <c r="O27" s="130"/>
      <c r="P27" s="130"/>
      <c r="Q27" s="130"/>
      <c r="R27" s="130"/>
      <c r="S27" s="130"/>
      <c r="T27" s="130"/>
      <c r="U27" s="130"/>
      <c r="V27" s="130"/>
      <c r="W27" s="130"/>
      <c r="X27" s="130"/>
      <c r="Y27" s="130"/>
      <c r="Z27" s="130"/>
    </row>
    <row r="28">
      <c r="F28" s="130"/>
      <c r="G28" s="130"/>
      <c r="H28" s="130"/>
      <c r="I28" s="130"/>
      <c r="J28" s="130"/>
      <c r="K28" s="130"/>
      <c r="L28" s="130"/>
      <c r="M28" s="130"/>
      <c r="N28" s="130"/>
      <c r="O28" s="130"/>
      <c r="P28" s="130"/>
      <c r="Q28" s="130"/>
      <c r="R28" s="130"/>
      <c r="S28" s="130"/>
      <c r="T28" s="130"/>
      <c r="U28" s="130"/>
      <c r="V28" s="130"/>
      <c r="W28" s="130"/>
      <c r="X28" s="130"/>
      <c r="Y28" s="130"/>
      <c r="Z28" s="130"/>
    </row>
    <row r="29">
      <c r="F29" s="130"/>
      <c r="G29" s="130"/>
      <c r="H29" s="130"/>
      <c r="I29" s="130"/>
      <c r="J29" s="130"/>
      <c r="K29" s="130"/>
      <c r="L29" s="130"/>
      <c r="M29" s="130"/>
      <c r="N29" s="130"/>
      <c r="O29" s="130"/>
      <c r="P29" s="130"/>
      <c r="Q29" s="130"/>
      <c r="R29" s="130"/>
      <c r="S29" s="130"/>
      <c r="T29" s="130"/>
      <c r="U29" s="130"/>
      <c r="V29" s="130"/>
      <c r="W29" s="130"/>
      <c r="X29" s="130"/>
      <c r="Y29" s="130"/>
      <c r="Z29" s="130"/>
    </row>
    <row r="30">
      <c r="F30" s="130"/>
      <c r="G30" s="130"/>
      <c r="H30" s="130"/>
      <c r="I30" s="130"/>
      <c r="J30" s="130"/>
      <c r="K30" s="130"/>
      <c r="L30" s="130"/>
      <c r="M30" s="130"/>
      <c r="N30" s="130"/>
      <c r="O30" s="130"/>
      <c r="P30" s="130"/>
      <c r="Q30" s="130"/>
      <c r="R30" s="130"/>
      <c r="S30" s="130"/>
      <c r="T30" s="130"/>
      <c r="U30" s="130"/>
      <c r="V30" s="130"/>
      <c r="W30" s="130"/>
      <c r="X30" s="130"/>
      <c r="Y30" s="130"/>
      <c r="Z30" s="130"/>
    </row>
    <row r="31">
      <c r="F31" s="130"/>
      <c r="G31" s="130"/>
      <c r="H31" s="130"/>
      <c r="I31" s="130"/>
      <c r="J31" s="130"/>
      <c r="K31" s="130"/>
      <c r="L31" s="130"/>
      <c r="M31" s="130"/>
      <c r="N31" s="130"/>
      <c r="O31" s="130"/>
      <c r="P31" s="130"/>
      <c r="Q31" s="130"/>
      <c r="R31" s="130"/>
      <c r="S31" s="130"/>
      <c r="T31" s="130"/>
      <c r="U31" s="130"/>
      <c r="V31" s="130"/>
      <c r="W31" s="130"/>
      <c r="X31" s="130"/>
      <c r="Y31" s="130"/>
      <c r="Z31" s="130"/>
    </row>
    <row r="32">
      <c r="A32" s="130"/>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row>
    <row r="33">
      <c r="A33" s="130"/>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row>
    <row r="34">
      <c r="A34" s="130"/>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row>
    <row r="35">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row>
    <row r="36">
      <c r="A36" s="130"/>
      <c r="B36" s="130"/>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row>
    <row r="37">
      <c r="A37" s="130"/>
      <c r="B37" s="130"/>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row>
    <row r="38">
      <c r="A38" s="130"/>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row>
    <row r="39">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row>
    <row r="40">
      <c r="A40" s="130"/>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row>
    <row r="41">
      <c r="A41" s="130"/>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row>
    <row r="42">
      <c r="A42" s="130"/>
      <c r="B42" s="130"/>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row>
    <row r="43">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row>
    <row r="44">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row>
    <row r="45">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row>
    <row r="46">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row>
    <row r="47">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row>
    <row r="48">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row>
    <row r="49">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row>
    <row r="50">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row>
    <row r="51">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row>
    <row r="52">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row>
    <row r="53">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row>
    <row r="54">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row>
    <row r="55">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row>
    <row r="56">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row>
    <row r="57">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row>
    <row r="58">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row>
    <row r="59">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row>
    <row r="60">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row>
    <row r="61">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row>
    <row r="62">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row>
    <row r="63">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row>
    <row r="64">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row>
    <row r="65">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row>
    <row r="66">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row>
    <row r="67">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row>
    <row r="68">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row>
    <row r="69">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row>
    <row r="70">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row>
    <row r="71">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row>
    <row r="72">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row>
    <row r="73">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row>
    <row r="74">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row>
    <row r="75">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row>
    <row r="76">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row>
    <row r="77">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row>
    <row r="78">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row>
    <row r="79">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row>
    <row r="80">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row>
    <row r="81">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row>
    <row r="82">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row>
    <row r="83">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row>
    <row r="84">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row>
    <row r="85">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row>
    <row r="86">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row>
    <row r="87">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row>
    <row r="88">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row>
    <row r="89">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row>
    <row r="90">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row>
    <row r="91">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row>
    <row r="92">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row>
    <row r="93">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row>
    <row r="94">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row>
    <row r="95">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row>
    <row r="96">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row>
    <row r="97">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row>
    <row r="98">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row>
    <row r="99">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row>
    <row r="100">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row>
    <row r="101">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row>
    <row r="102">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row>
    <row r="103">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row>
    <row r="104">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row>
    <row r="105">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row>
    <row r="106">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row>
    <row r="107">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row>
    <row r="108">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row>
    <row r="109">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row>
    <row r="110">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row>
    <row r="111">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row>
    <row r="112">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row>
    <row r="113">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row>
    <row r="114">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row>
    <row r="115">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row>
    <row r="116">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row>
    <row r="117">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row>
    <row r="118">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row>
    <row r="119">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row>
    <row r="120">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row>
    <row r="121">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row>
    <row r="122">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row>
    <row r="123">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row>
    <row r="124">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row>
    <row r="125">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row>
    <row r="126">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row>
    <row r="127">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row>
    <row r="128">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row>
    <row r="129">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row>
    <row r="130">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row>
    <row r="131">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row>
    <row r="132">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row>
    <row r="133">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row>
    <row r="134">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row>
    <row r="135">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row>
    <row r="136">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row>
    <row r="137">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row>
    <row r="138">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row>
    <row r="139">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row>
    <row r="140">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row>
    <row r="141">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row>
    <row r="142">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row>
    <row r="143">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row>
    <row r="144">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row>
    <row r="145">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row>
    <row r="146">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row>
    <row r="147">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row>
    <row r="148">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row>
    <row r="149">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row>
    <row r="150">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row>
    <row r="151">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row>
    <row r="152">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row>
    <row r="153">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row>
    <row r="154">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row>
    <row r="155">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row>
    <row r="156">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row>
    <row r="157">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row>
    <row r="158">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row>
    <row r="159">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row>
    <row r="160">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row>
    <row r="161">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row>
    <row r="162">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row>
    <row r="163">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row>
    <row r="164">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row>
    <row r="165">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row>
    <row r="166">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row>
    <row r="167">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row>
    <row r="168">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row>
    <row r="169">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row>
    <row r="170">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row>
    <row r="171">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row>
    <row r="172">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row>
    <row r="173">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row>
    <row r="174">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row>
    <row r="175">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row>
    <row r="176">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row>
    <row r="177">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row>
    <row r="178">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row>
    <row r="179">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row>
    <row r="180">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row>
    <row r="181">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row>
    <row r="182">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row>
    <row r="183">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row>
    <row r="184">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row>
    <row r="185">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row>
    <row r="186">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row>
    <row r="187">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row>
    <row r="188">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row>
    <row r="189">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row>
    <row r="190">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row>
    <row r="191">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row>
    <row r="192">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row>
    <row r="193">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row>
    <row r="194">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row>
    <row r="195">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row>
    <row r="196">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row>
    <row r="197">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row>
    <row r="198">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row>
    <row r="199">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row>
    <row r="200">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row>
    <row r="201">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row>
    <row r="202">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row>
    <row r="203">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row>
    <row r="204">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row>
    <row r="205">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row>
    <row r="206">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row>
    <row r="207">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row>
    <row r="208">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row>
    <row r="209">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row>
    <row r="210">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row>
    <row r="211">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row>
    <row r="212">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row>
    <row r="213">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row>
    <row r="214">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row>
    <row r="215">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row>
    <row r="216">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row>
    <row r="217">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row>
    <row r="218">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row>
    <row r="219">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row>
    <row r="220">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row>
    <row r="221">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row>
    <row r="222">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row>
    <row r="223">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row>
    <row r="224">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row>
    <row r="225">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row>
    <row r="226">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row>
    <row r="227">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row>
    <row r="228">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row>
    <row r="229">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row>
    <row r="230">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row>
    <row r="231">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row>
    <row r="232">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row>
    <row r="233">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row>
    <row r="234">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row>
    <row r="235">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row>
    <row r="236">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row>
    <row r="237">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row>
    <row r="238">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row>
    <row r="239">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row>
    <row r="240">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row>
    <row r="241">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row>
    <row r="242">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row>
    <row r="243">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row>
    <row r="244">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row>
    <row r="245">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row>
    <row r="246">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row>
    <row r="247">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row>
    <row r="248">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row>
    <row r="249">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row>
    <row r="250">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row>
    <row r="251">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row>
    <row r="252">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row>
    <row r="253">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row>
    <row r="254">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row>
    <row r="255">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row>
    <row r="256">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row>
    <row r="257">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row>
    <row r="258">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row>
    <row r="259">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row>
    <row r="260">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row>
    <row r="261">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row>
    <row r="262">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row>
    <row r="263">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row>
    <row r="264">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row>
    <row r="265">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row>
    <row r="266">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row>
    <row r="267">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row>
    <row r="268">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row>
    <row r="269">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row>
    <row r="270">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row>
    <row r="271">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row>
    <row r="272">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row>
    <row r="273">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row>
    <row r="274">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row>
    <row r="275">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row>
    <row r="276">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row>
    <row r="277">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row>
    <row r="278">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row>
    <row r="279">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row>
    <row r="280">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row>
    <row r="281">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row>
    <row r="282">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row>
    <row r="283">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row>
    <row r="284">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row>
    <row r="285">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row>
    <row r="286">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row>
    <row r="287">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row>
    <row r="288">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row>
    <row r="289">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row>
    <row r="290">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row>
    <row r="291">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row>
    <row r="292">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row>
    <row r="293">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row>
    <row r="294">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row>
    <row r="295">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row>
    <row r="296">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row>
    <row r="297">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row>
    <row r="298">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row>
    <row r="299">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row>
    <row r="300">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row>
    <row r="301">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row>
    <row r="302">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row>
    <row r="303">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row>
    <row r="304">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row>
    <row r="305">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row>
    <row r="306">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row>
    <row r="307">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row>
    <row r="308">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row>
    <row r="309">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row>
    <row r="310">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row>
    <row r="31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row>
    <row r="312">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row>
    <row r="313">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row>
    <row r="314">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row>
    <row r="315">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row>
    <row r="316">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row>
    <row r="317">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row>
    <row r="318">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row>
    <row r="319">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row>
    <row r="320">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row>
    <row r="32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row>
    <row r="322">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row>
    <row r="323">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row>
    <row r="324">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row>
    <row r="325">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row>
    <row r="326">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row>
    <row r="327">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row>
    <row r="328">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row>
    <row r="329">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row>
    <row r="330">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row>
    <row r="33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row>
    <row r="332">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row>
    <row r="333">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row>
    <row r="334">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row>
    <row r="335">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row>
    <row r="336">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row>
    <row r="337">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row>
    <row r="338">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row>
    <row r="339">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row>
    <row r="340">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row>
    <row r="34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row>
    <row r="342">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row>
    <row r="343">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row>
    <row r="344">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row>
    <row r="345">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row>
    <row r="346">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row>
    <row r="347">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row>
    <row r="348">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row>
    <row r="349">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row>
    <row r="350">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row>
    <row r="35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row>
    <row r="352">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row>
    <row r="353">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row>
    <row r="354">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row>
    <row r="355">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row>
    <row r="356">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row>
    <row r="357">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row>
    <row r="358">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row>
    <row r="359">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row>
    <row r="360">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row>
    <row r="361">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row>
    <row r="362">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row>
    <row r="363">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row>
    <row r="364">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row>
    <row r="365">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row>
    <row r="366">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row>
    <row r="367">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row>
    <row r="368">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row>
    <row r="369">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row>
    <row r="370">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row>
    <row r="371">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row>
    <row r="372">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row>
    <row r="373">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row>
    <row r="374">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row>
    <row r="375">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row>
    <row r="376">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row>
    <row r="377">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row>
    <row r="378">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row>
    <row r="379">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row>
    <row r="380">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row>
    <row r="381">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row>
    <row r="382">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row>
    <row r="383">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row>
    <row r="384">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row>
    <row r="385">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row>
    <row r="386">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row>
    <row r="387">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row>
    <row r="388">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row>
    <row r="389">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row>
    <row r="390">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row>
    <row r="391">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row>
    <row r="392">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row>
    <row r="393">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row>
    <row r="394">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row>
    <row r="395">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row>
    <row r="396">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row>
    <row r="397">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row>
    <row r="398">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row>
    <row r="399">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row>
    <row r="400">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row>
    <row r="401">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row>
    <row r="402">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row>
    <row r="403">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row>
    <row r="404">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row>
    <row r="405">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row>
    <row r="406">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row>
    <row r="407">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row>
    <row r="408">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row>
    <row r="409">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row>
    <row r="410">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row>
    <row r="411">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row>
    <row r="412">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row>
    <row r="413">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row>
    <row r="414">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row>
    <row r="415">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row>
    <row r="416">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row>
    <row r="417">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row>
    <row r="418">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row>
    <row r="419">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row>
    <row r="420">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row>
    <row r="421">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row>
    <row r="422">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row>
    <row r="423">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row>
    <row r="424">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row>
    <row r="425">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row>
    <row r="426">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row>
    <row r="427">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row>
    <row r="428">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row>
    <row r="429">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row>
    <row r="430">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row>
    <row r="431">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row>
    <row r="432">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row>
    <row r="433">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row>
    <row r="434">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row>
    <row r="435">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row>
    <row r="436">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row>
    <row r="437">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row>
    <row r="438">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row>
    <row r="439">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row>
    <row r="440">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row>
    <row r="441">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row>
    <row r="442">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row>
    <row r="443">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row>
    <row r="444">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row>
    <row r="445">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row>
    <row r="446">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row>
    <row r="447">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row>
    <row r="448">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row>
    <row r="449">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row>
    <row r="450">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row>
    <row r="451">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row>
    <row r="452">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row>
    <row r="453">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row>
    <row r="454">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row>
    <row r="455">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row>
    <row r="456">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row>
    <row r="457">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row>
    <row r="458">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row>
    <row r="459">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row>
    <row r="460">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row>
    <row r="461">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row>
    <row r="462">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row>
    <row r="463">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row>
    <row r="464">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row>
    <row r="465">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row>
    <row r="466">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row>
    <row r="467">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row>
    <row r="468">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row>
    <row r="469">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row>
    <row r="470">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row>
    <row r="471">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row>
    <row r="472">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row>
    <row r="473">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row>
    <row r="474">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row>
    <row r="475">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row>
    <row r="476">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row>
    <row r="477">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row>
    <row r="478">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row>
    <row r="479">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row>
    <row r="480">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row>
    <row r="481">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row>
    <row r="482">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row>
    <row r="483">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row>
    <row r="484">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row>
    <row r="485">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row>
    <row r="486">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row>
    <row r="487">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row>
    <row r="488">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row>
    <row r="489">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row>
    <row r="490">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row>
    <row r="491">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row>
    <row r="492">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row>
    <row r="493">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row>
    <row r="494">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row>
    <row r="495">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row>
    <row r="496">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row>
    <row r="497">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row>
    <row r="498">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row>
    <row r="499">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row>
    <row r="500">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row>
    <row r="501">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row>
    <row r="502">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row>
    <row r="503">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row>
    <row r="504">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row>
    <row r="505">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row>
    <row r="506">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row>
    <row r="507">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row>
    <row r="508">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row>
    <row r="509">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row>
    <row r="510">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row>
    <row r="511">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row>
    <row r="512">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row>
    <row r="513">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row>
    <row r="514">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row>
    <row r="515">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row>
    <row r="516">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row>
    <row r="517">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row>
    <row r="518">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row>
    <row r="519">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row>
    <row r="520">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row>
    <row r="521">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row>
    <row r="522">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row>
    <row r="523">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row>
    <row r="524">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row>
    <row r="525">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row>
    <row r="526">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row>
    <row r="527">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row>
    <row r="528">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row>
    <row r="529">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row>
    <row r="530">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row>
    <row r="531">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row>
    <row r="532">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row>
    <row r="533">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row>
    <row r="534">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row>
    <row r="535">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row>
    <row r="536">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row>
    <row r="537">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row>
    <row r="538">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row>
    <row r="539">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row>
    <row r="540">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row>
    <row r="541">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row>
    <row r="542">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row>
    <row r="543">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row>
    <row r="544">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row>
    <row r="545">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row>
    <row r="546">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row>
    <row r="547">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row>
    <row r="548">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row>
    <row r="549">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row>
    <row r="550">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row>
    <row r="551">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row>
    <row r="552">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row>
    <row r="553">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row>
    <row r="554">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row>
    <row r="555">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row>
    <row r="556">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row>
    <row r="557">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row>
    <row r="558">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row>
    <row r="559">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row>
    <row r="560">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row>
    <row r="561">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row>
    <row r="562">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row>
    <row r="563">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row>
    <row r="564">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row>
    <row r="565">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row>
    <row r="566">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row>
    <row r="567">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row>
    <row r="568">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row>
    <row r="569">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row>
    <row r="570">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row>
    <row r="571">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row>
    <row r="572">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row>
    <row r="573">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row>
    <row r="574">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row>
    <row r="575">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row>
    <row r="576">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row>
    <row r="577">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row>
    <row r="578">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row>
    <row r="579">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row>
    <row r="580">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row>
    <row r="581">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row>
    <row r="582">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row>
    <row r="583">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row>
    <row r="584">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row>
    <row r="585">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row>
    <row r="586">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row>
    <row r="587">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row>
    <row r="588">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row>
    <row r="589">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row>
    <row r="590">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row>
    <row r="591">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row>
    <row r="592">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row>
    <row r="593">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row>
    <row r="594">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row>
    <row r="595">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row>
    <row r="596">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row>
    <row r="597">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row>
    <row r="598">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row>
    <row r="599">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row>
    <row r="600">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row>
    <row r="601">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row>
    <row r="602">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row>
    <row r="603">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row>
    <row r="604">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row>
    <row r="605">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row>
    <row r="606">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row>
    <row r="607">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row>
    <row r="608">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row>
    <row r="609">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row>
    <row r="610">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row>
    <row r="611">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row>
    <row r="612">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row>
    <row r="613">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row>
    <row r="614">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row>
    <row r="615">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row>
    <row r="616">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row>
    <row r="617">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row>
    <row r="618">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row>
    <row r="619">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row>
    <row r="620">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row>
    <row r="621">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row>
    <row r="622">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row>
    <row r="623">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row>
    <row r="624">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row>
    <row r="625">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row>
    <row r="626">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row>
    <row r="627">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row>
    <row r="628">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row>
    <row r="629">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row>
    <row r="630">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row>
    <row r="631">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row>
    <row r="632">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row>
    <row r="633">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row>
    <row r="634">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row>
    <row r="635">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row>
    <row r="636">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row>
    <row r="637">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row>
    <row r="638">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row>
    <row r="639">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row>
    <row r="640">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row>
    <row r="641">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row>
    <row r="642">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row>
    <row r="643">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row>
    <row r="644">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row>
    <row r="645">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row>
    <row r="646">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row>
    <row r="647">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row>
    <row r="648">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row>
    <row r="649">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row>
    <row r="650">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row>
    <row r="651">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row>
    <row r="652">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row>
    <row r="653">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row>
    <row r="654">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row>
    <row r="655">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row>
    <row r="656">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row>
    <row r="657">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row>
    <row r="658">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row>
    <row r="659">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row>
    <row r="660">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row>
    <row r="661">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row>
    <row r="662">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row>
    <row r="663">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row>
    <row r="664">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row>
    <row r="665">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row>
    <row r="666">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row>
    <row r="667">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row>
    <row r="668">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row>
    <row r="669">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row>
    <row r="670">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row>
    <row r="671">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row>
    <row r="672">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row>
    <row r="673">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row>
    <row r="674">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row>
    <row r="675">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row>
    <row r="676">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row>
    <row r="677">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row>
    <row r="678">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row>
    <row r="679">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row>
    <row r="680">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row>
    <row r="681">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row>
    <row r="682">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row>
    <row r="683">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row>
    <row r="684">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row>
    <row r="685">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row>
    <row r="686">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row>
    <row r="687">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row>
    <row r="688">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row>
    <row r="689">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row>
    <row r="690">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row>
    <row r="691">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row>
    <row r="692">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row>
    <row r="693">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row>
    <row r="694">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row>
    <row r="695">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row>
    <row r="696">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row>
    <row r="697">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row>
    <row r="698">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row>
    <row r="699">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row>
    <row r="700">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row>
    <row r="701">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row>
    <row r="702">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row>
    <row r="703">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row>
    <row r="704">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row>
    <row r="705">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row>
    <row r="706">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row>
    <row r="707">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row>
    <row r="708">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row>
    <row r="709">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row>
    <row r="710">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row>
    <row r="711">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row>
    <row r="712">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row>
    <row r="713">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row>
    <row r="714">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row>
    <row r="715">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row>
    <row r="716">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row>
    <row r="717">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row>
    <row r="718">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row>
    <row r="719">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row>
    <row r="720">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row>
    <row r="721">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row>
    <row r="722">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row>
    <row r="723">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row>
    <row r="724">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row>
    <row r="725">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row>
    <row r="726">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row>
    <row r="727">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row>
    <row r="728">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row>
    <row r="729">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row>
    <row r="730">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row>
    <row r="731">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row>
    <row r="732">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row>
    <row r="733">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row>
    <row r="734">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row>
    <row r="735">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row>
    <row r="736">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row>
    <row r="737">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row>
    <row r="738">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row>
    <row r="739">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row>
    <row r="740">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row>
    <row r="741">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row>
    <row r="742">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row>
    <row r="743">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row>
    <row r="744">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row>
    <row r="745">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row>
    <row r="746">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row>
    <row r="747">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row>
    <row r="748">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row>
    <row r="749">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row>
    <row r="750">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row>
    <row r="751">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row>
    <row r="752">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row>
    <row r="753">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row>
    <row r="754">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row>
    <row r="755">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row>
    <row r="756">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row>
    <row r="757">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row>
    <row r="758">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row>
    <row r="759">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row>
    <row r="760">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row>
    <row r="761">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row>
    <row r="762">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row>
    <row r="763">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row>
    <row r="764">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row>
    <row r="765">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row>
    <row r="766">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row>
    <row r="767">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row>
    <row r="768">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row>
    <row r="769">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row>
    <row r="770">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row>
    <row r="771">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row>
    <row r="772">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row>
    <row r="773">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row>
    <row r="774">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row>
    <row r="775">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row>
    <row r="776">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row>
    <row r="777">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row>
    <row r="778">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row>
    <row r="779">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row>
    <row r="780">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row>
    <row r="781">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row>
    <row r="782">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row>
    <row r="783">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row>
    <row r="784">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row>
    <row r="785">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row>
    <row r="786">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row>
    <row r="787">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row>
    <row r="788">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row>
    <row r="789">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row>
    <row r="790">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row>
    <row r="791">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row>
    <row r="792">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row>
    <row r="793">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row>
    <row r="794">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row>
    <row r="795">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row>
    <row r="796">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row>
    <row r="797">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row>
    <row r="798">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row>
    <row r="799">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row>
    <row r="800">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row>
    <row r="801">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row>
    <row r="802">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row>
    <row r="803">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row>
    <row r="804">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row>
    <row r="805">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row>
    <row r="806">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row>
    <row r="807">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row>
    <row r="808">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row>
    <row r="809">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row>
    <row r="810">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row>
    <row r="811">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row>
    <row r="812">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row>
    <row r="813">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row>
    <row r="814">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row>
    <row r="815">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row>
    <row r="816">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row>
    <row r="817">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row>
    <row r="818">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row>
    <row r="819">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row>
    <row r="820">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row>
    <row r="821">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row>
    <row r="822">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row>
    <row r="823">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row>
    <row r="824">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row>
    <row r="825">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row>
    <row r="826">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row>
    <row r="827">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row>
    <row r="828">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row>
    <row r="829">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row>
    <row r="830">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row>
    <row r="831">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row>
    <row r="832">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row>
    <row r="833">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row>
    <row r="834">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row>
    <row r="835">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row>
    <row r="836">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row>
    <row r="837">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row>
    <row r="838">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row>
    <row r="839">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row>
    <row r="840">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row>
    <row r="841">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row>
    <row r="842">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row>
    <row r="843">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row>
    <row r="844">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row>
    <row r="845">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row>
    <row r="846">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row>
    <row r="847">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row>
    <row r="848">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row>
    <row r="849">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row>
    <row r="850">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row>
    <row r="851">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row>
    <row r="852">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row>
    <row r="853">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row>
    <row r="854">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row>
    <row r="855">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row>
    <row r="856">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row>
    <row r="857">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row>
    <row r="858">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row>
    <row r="859">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row>
    <row r="860">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row>
    <row r="861">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row>
    <row r="862">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row>
    <row r="863">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row>
    <row r="864">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row>
    <row r="865">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row>
    <row r="866">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row>
    <row r="867">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row>
    <row r="868">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row>
    <row r="869">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row>
    <row r="870">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row>
    <row r="871">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row>
    <row r="872">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row>
    <row r="873">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row>
    <row r="874">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row>
    <row r="875">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row>
    <row r="876">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row>
    <row r="877">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row>
    <row r="878">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row>
    <row r="879">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row>
    <row r="880">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row>
    <row r="881">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row>
    <row r="882">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row>
    <row r="883">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row>
    <row r="884">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row>
    <row r="885">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row>
    <row r="886">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row>
    <row r="887">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row>
    <row r="888">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row>
    <row r="889">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row>
    <row r="890">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row>
    <row r="891">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row>
    <row r="892">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row>
    <row r="893">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row>
    <row r="894">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row>
    <row r="895">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row>
    <row r="896">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row>
    <row r="897">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row>
    <row r="898">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row>
    <row r="899">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row>
    <row r="900">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row>
    <row r="901">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row>
    <row r="902">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row>
    <row r="903">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row>
    <row r="904">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row>
    <row r="905">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row>
    <row r="906">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row>
    <row r="907">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row>
    <row r="908">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row>
    <row r="909">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row>
    <row r="910">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row>
    <row r="911">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row>
    <row r="912">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row>
    <row r="913">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row>
    <row r="914">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row>
    <row r="915">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row>
    <row r="916">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row>
    <row r="917">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row>
    <row r="918">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row>
    <row r="919">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row>
    <row r="920">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row>
    <row r="921">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row>
    <row r="922">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row>
    <row r="923">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row>
    <row r="924">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row>
    <row r="925">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row>
    <row r="926">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row>
    <row r="927">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row>
    <row r="928">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row>
    <row r="929">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row>
    <row r="930">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row>
    <row r="931">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row>
    <row r="932">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row>
    <row r="933">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row>
    <row r="934">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row>
    <row r="935">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row>
    <row r="936">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row>
    <row r="937">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row>
    <row r="938">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row>
    <row r="939">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row>
    <row r="940">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row>
    <row r="941">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row>
    <row r="942">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row>
    <row r="943">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row>
    <row r="944">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row>
    <row r="945">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row>
    <row r="946">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row>
    <row r="947">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row>
    <row r="948">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row>
    <row r="949">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row>
    <row r="950">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row>
    <row r="951">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row>
    <row r="952">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row>
    <row r="953">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row>
    <row r="954">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row>
    <row r="955">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row>
    <row r="956">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row>
    <row r="957">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row>
    <row r="958">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row>
    <row r="959">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row>
    <row r="960">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row>
    <row r="961">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row>
    <row r="962">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row>
    <row r="963">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row>
    <row r="964">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row>
    <row r="965">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row>
    <row r="966">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row>
    <row r="967">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row>
    <row r="968">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row>
    <row r="969">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row>
    <row r="970">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row>
    <row r="971">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row>
    <row r="972">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row>
    <row r="973">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row>
    <row r="974">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row>
    <row r="975">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row>
    <row r="976">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row>
    <row r="977">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row>
    <row r="978">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row>
    <row r="979">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row>
    <row r="980">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row>
    <row r="981">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row>
    <row r="982">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row>
    <row r="983">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row>
    <row r="984">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row>
    <row r="985">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row>
    <row r="986">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row>
    <row r="987">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row>
    <row r="988">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row>
    <row r="989">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row>
    <row r="990">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row>
    <row r="991">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row>
    <row r="992">
      <c r="A992" s="130"/>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row>
    <row r="993">
      <c r="A993" s="130"/>
      <c r="B993" s="130"/>
      <c r="C993" s="130"/>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row>
    <row r="994">
      <c r="A994" s="130"/>
      <c r="B994" s="130"/>
      <c r="C994" s="130"/>
      <c r="D994" s="130"/>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row>
    <row r="995">
      <c r="A995" s="130"/>
      <c r="B995" s="130"/>
      <c r="C995" s="130"/>
      <c r="D995" s="130"/>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row>
    <row r="996">
      <c r="A996" s="130"/>
      <c r="B996" s="130"/>
      <c r="C996" s="130"/>
      <c r="D996" s="130"/>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row>
    <row r="997">
      <c r="A997" s="130"/>
      <c r="B997" s="130"/>
      <c r="C997" s="130"/>
      <c r="D997" s="130"/>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row>
    <row r="998">
      <c r="A998" s="130"/>
      <c r="B998" s="130"/>
      <c r="C998" s="130"/>
      <c r="D998" s="130"/>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row>
    <row r="999">
      <c r="A999" s="130"/>
      <c r="B999" s="130"/>
      <c r="C999" s="130"/>
      <c r="D999" s="130"/>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row>
    <row r="1000">
      <c r="A1000" s="130"/>
      <c r="B1000" s="130"/>
      <c r="C1000" s="130"/>
      <c r="D1000" s="130"/>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row>
  </sheetData>
  <drawing r:id="rId5"/>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606</v>
      </c>
      <c r="G1" s="5"/>
      <c r="H1" s="5"/>
      <c r="I1" s="5"/>
    </row>
    <row r="2" ht="32.25" customHeight="1">
      <c r="A2" s="156" t="s">
        <v>803</v>
      </c>
      <c r="B2" s="157" t="s">
        <v>1145</v>
      </c>
      <c r="C2" s="158" t="s">
        <v>804</v>
      </c>
      <c r="D2" s="158" t="s">
        <v>805</v>
      </c>
      <c r="E2" s="158" t="s">
        <v>806</v>
      </c>
      <c r="F2" s="158" t="s">
        <v>807</v>
      </c>
      <c r="G2" s="159"/>
      <c r="H2" s="160"/>
      <c r="I2" s="160"/>
    </row>
    <row r="3" ht="150.0" customHeight="1">
      <c r="A3" s="161"/>
      <c r="B3" s="37"/>
      <c r="C3" s="162" t="s">
        <v>1146</v>
      </c>
      <c r="D3" s="162" t="s">
        <v>1147</v>
      </c>
      <c r="E3" s="162" t="s">
        <v>1148</v>
      </c>
      <c r="F3" s="162" t="s">
        <v>1149</v>
      </c>
      <c r="G3" s="159"/>
      <c r="H3" s="160"/>
      <c r="I3" s="160"/>
    </row>
    <row r="4" ht="30.0" customHeight="1">
      <c r="A4" s="156" t="s">
        <v>812</v>
      </c>
      <c r="B4" s="157" t="s">
        <v>1150</v>
      </c>
      <c r="C4" s="158" t="s">
        <v>804</v>
      </c>
      <c r="D4" s="158" t="s">
        <v>805</v>
      </c>
      <c r="E4" s="158" t="s">
        <v>806</v>
      </c>
      <c r="F4" s="158" t="s">
        <v>807</v>
      </c>
      <c r="G4" s="159"/>
      <c r="H4" s="160"/>
      <c r="I4" s="160"/>
    </row>
    <row r="5" ht="150.0" customHeight="1">
      <c r="A5" s="163"/>
      <c r="C5" s="164" t="s">
        <v>1151</v>
      </c>
      <c r="D5" s="164"/>
      <c r="E5" s="164" t="s">
        <v>1152</v>
      </c>
      <c r="F5" s="164" t="s">
        <v>1153</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390</v>
      </c>
      <c r="G1" s="5"/>
      <c r="H1" s="5"/>
      <c r="I1" s="5"/>
    </row>
    <row r="2" ht="32.25" customHeight="1">
      <c r="A2" s="156" t="s">
        <v>803</v>
      </c>
      <c r="B2" s="157" t="s">
        <v>1145</v>
      </c>
      <c r="C2" s="158" t="s">
        <v>804</v>
      </c>
      <c r="D2" s="158" t="s">
        <v>805</v>
      </c>
      <c r="E2" s="158" t="s">
        <v>806</v>
      </c>
      <c r="F2" s="158" t="s">
        <v>807</v>
      </c>
      <c r="G2" s="159"/>
      <c r="H2" s="160"/>
      <c r="I2" s="160"/>
    </row>
    <row r="3" ht="150.0" customHeight="1">
      <c r="A3" s="161"/>
      <c r="B3" s="37"/>
      <c r="C3" s="162"/>
      <c r="D3" s="162"/>
      <c r="E3" s="162"/>
      <c r="F3" s="162"/>
      <c r="G3" s="159"/>
      <c r="H3" s="160"/>
      <c r="I3" s="160"/>
    </row>
    <row r="4" ht="30.0" customHeight="1">
      <c r="A4" s="156" t="s">
        <v>812</v>
      </c>
      <c r="B4" s="157"/>
      <c r="C4" s="158" t="s">
        <v>804</v>
      </c>
      <c r="D4" s="158" t="s">
        <v>805</v>
      </c>
      <c r="E4" s="158" t="s">
        <v>806</v>
      </c>
      <c r="F4" s="158" t="s">
        <v>807</v>
      </c>
      <c r="G4" s="159"/>
      <c r="H4" s="160"/>
      <c r="I4" s="160"/>
    </row>
    <row r="5" ht="150.0" customHeight="1">
      <c r="A5" s="163"/>
      <c r="C5" s="164"/>
      <c r="D5" s="164"/>
      <c r="E5" s="164"/>
      <c r="F5" s="164"/>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608</v>
      </c>
      <c r="G1" s="5"/>
      <c r="H1" s="5"/>
      <c r="I1" s="5"/>
    </row>
    <row r="2" ht="32.25" customHeight="1">
      <c r="A2" s="156" t="s">
        <v>803</v>
      </c>
      <c r="B2" s="157" t="s">
        <v>1145</v>
      </c>
      <c r="C2" s="158" t="s">
        <v>804</v>
      </c>
      <c r="D2" s="158" t="s">
        <v>805</v>
      </c>
      <c r="E2" s="158" t="s">
        <v>806</v>
      </c>
      <c r="F2" s="158" t="s">
        <v>807</v>
      </c>
      <c r="G2" s="159"/>
      <c r="H2" s="160"/>
      <c r="I2" s="160"/>
    </row>
    <row r="3" ht="150.0" customHeight="1">
      <c r="A3" s="161"/>
      <c r="B3" s="37"/>
      <c r="C3" s="162" t="s">
        <v>1154</v>
      </c>
      <c r="D3" s="162" t="s">
        <v>1155</v>
      </c>
      <c r="E3" s="162" t="s">
        <v>1156</v>
      </c>
      <c r="F3" s="162" t="s">
        <v>1157</v>
      </c>
      <c r="G3" s="159"/>
      <c r="H3" s="160"/>
      <c r="I3" s="160"/>
    </row>
    <row r="4" ht="30.0" customHeight="1">
      <c r="A4" s="156" t="s">
        <v>812</v>
      </c>
      <c r="B4" s="157" t="s">
        <v>558</v>
      </c>
      <c r="C4" s="158" t="s">
        <v>804</v>
      </c>
      <c r="D4" s="158" t="s">
        <v>805</v>
      </c>
      <c r="E4" s="158" t="s">
        <v>806</v>
      </c>
      <c r="F4" s="158" t="s">
        <v>807</v>
      </c>
      <c r="G4" s="159"/>
      <c r="H4" s="160"/>
      <c r="I4" s="160"/>
    </row>
    <row r="5" ht="150.0" customHeight="1">
      <c r="A5" s="163"/>
      <c r="C5" s="164" t="s">
        <v>1158</v>
      </c>
      <c r="D5" s="164" t="s">
        <v>1159</v>
      </c>
      <c r="E5" s="164" t="s">
        <v>1160</v>
      </c>
      <c r="F5" s="164" t="s">
        <v>1161</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609</v>
      </c>
      <c r="G1" s="5"/>
      <c r="H1" s="5"/>
      <c r="I1" s="5"/>
    </row>
    <row r="2" ht="32.25" customHeight="1">
      <c r="A2" s="156" t="s">
        <v>803</v>
      </c>
      <c r="B2" s="157" t="s">
        <v>1145</v>
      </c>
      <c r="C2" s="158" t="s">
        <v>804</v>
      </c>
      <c r="D2" s="158" t="s">
        <v>805</v>
      </c>
      <c r="E2" s="158" t="s">
        <v>806</v>
      </c>
      <c r="F2" s="158" t="s">
        <v>807</v>
      </c>
      <c r="G2" s="159"/>
      <c r="H2" s="160"/>
      <c r="I2" s="160"/>
    </row>
    <row r="3" ht="150.0" customHeight="1">
      <c r="A3" s="161"/>
      <c r="B3" s="37"/>
      <c r="C3" s="162" t="s">
        <v>1162</v>
      </c>
      <c r="D3" s="162" t="s">
        <v>1163</v>
      </c>
      <c r="E3" s="162" t="s">
        <v>1164</v>
      </c>
      <c r="F3" s="162" t="s">
        <v>1165</v>
      </c>
      <c r="G3" s="159"/>
      <c r="H3" s="160"/>
      <c r="I3" s="160"/>
    </row>
    <row r="4" ht="30.0" customHeight="1">
      <c r="A4" s="156" t="s">
        <v>812</v>
      </c>
      <c r="B4" s="157" t="s">
        <v>558</v>
      </c>
      <c r="C4" s="158" t="s">
        <v>804</v>
      </c>
      <c r="D4" s="158" t="s">
        <v>805</v>
      </c>
      <c r="E4" s="158" t="s">
        <v>806</v>
      </c>
      <c r="F4" s="158" t="s">
        <v>807</v>
      </c>
      <c r="G4" s="159"/>
      <c r="H4" s="160"/>
      <c r="I4" s="160"/>
    </row>
    <row r="5" ht="150.0" customHeight="1">
      <c r="A5" s="163"/>
      <c r="C5" s="164" t="s">
        <v>1166</v>
      </c>
      <c r="D5" s="164" t="s">
        <v>1167</v>
      </c>
      <c r="E5" s="164" t="s">
        <v>1168</v>
      </c>
      <c r="F5" s="164" t="s">
        <v>1169</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802</v>
      </c>
      <c r="G1" s="5"/>
      <c r="H1" s="5"/>
      <c r="I1" s="5"/>
    </row>
    <row r="2" ht="32.25" customHeight="1">
      <c r="A2" s="156" t="s">
        <v>803</v>
      </c>
      <c r="B2" s="157" t="s">
        <v>535</v>
      </c>
      <c r="C2" s="158" t="s">
        <v>804</v>
      </c>
      <c r="D2" s="158" t="s">
        <v>805</v>
      </c>
      <c r="E2" s="158" t="s">
        <v>806</v>
      </c>
      <c r="F2" s="158" t="s">
        <v>807</v>
      </c>
      <c r="G2" s="159"/>
      <c r="H2" s="160"/>
      <c r="I2" s="160"/>
    </row>
    <row r="3" ht="150.0" customHeight="1">
      <c r="A3" s="161"/>
      <c r="B3" s="37"/>
      <c r="C3" s="162" t="s">
        <v>808</v>
      </c>
      <c r="D3" s="162" t="s">
        <v>809</v>
      </c>
      <c r="E3" s="162" t="s">
        <v>810</v>
      </c>
      <c r="F3" s="162" t="s">
        <v>811</v>
      </c>
      <c r="G3" s="159"/>
      <c r="H3" s="160"/>
      <c r="I3" s="160"/>
    </row>
    <row r="4" ht="30.0" customHeight="1">
      <c r="A4" s="156" t="s">
        <v>812</v>
      </c>
      <c r="B4" s="157" t="s">
        <v>536</v>
      </c>
      <c r="C4" s="158" t="s">
        <v>804</v>
      </c>
      <c r="D4" s="158" t="s">
        <v>805</v>
      </c>
      <c r="E4" s="158" t="s">
        <v>806</v>
      </c>
      <c r="F4" s="158" t="s">
        <v>807</v>
      </c>
      <c r="G4" s="159"/>
      <c r="H4" s="160"/>
      <c r="I4" s="160"/>
    </row>
    <row r="5" ht="150.0" customHeight="1">
      <c r="A5" s="163"/>
      <c r="C5" s="164" t="s">
        <v>813</v>
      </c>
      <c r="D5" s="164" t="s">
        <v>814</v>
      </c>
      <c r="E5" s="164" t="s">
        <v>815</v>
      </c>
      <c r="F5" s="164" t="s">
        <v>816</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564</v>
      </c>
      <c r="G1" s="5"/>
      <c r="H1" s="5"/>
      <c r="I1" s="5"/>
    </row>
    <row r="2" ht="32.25" customHeight="1">
      <c r="A2" s="156" t="s">
        <v>803</v>
      </c>
      <c r="B2" s="157" t="s">
        <v>537</v>
      </c>
      <c r="C2" s="158" t="s">
        <v>804</v>
      </c>
      <c r="D2" s="158" t="s">
        <v>805</v>
      </c>
      <c r="E2" s="158" t="s">
        <v>806</v>
      </c>
      <c r="F2" s="158" t="s">
        <v>807</v>
      </c>
      <c r="G2" s="159"/>
      <c r="H2" s="160"/>
      <c r="I2" s="160"/>
    </row>
    <row r="3" ht="150.0" customHeight="1">
      <c r="A3" s="161"/>
      <c r="B3" s="37"/>
      <c r="C3" s="162" t="s">
        <v>817</v>
      </c>
      <c r="D3" s="162" t="s">
        <v>818</v>
      </c>
      <c r="E3" s="162" t="s">
        <v>819</v>
      </c>
      <c r="F3" s="162" t="s">
        <v>820</v>
      </c>
      <c r="G3" s="159"/>
      <c r="H3" s="160"/>
      <c r="I3" s="160"/>
    </row>
    <row r="4" ht="30.0" customHeight="1">
      <c r="A4" s="156" t="s">
        <v>812</v>
      </c>
      <c r="B4" s="157" t="s">
        <v>538</v>
      </c>
      <c r="C4" s="158" t="s">
        <v>804</v>
      </c>
      <c r="D4" s="158" t="s">
        <v>805</v>
      </c>
      <c r="E4" s="158" t="s">
        <v>806</v>
      </c>
      <c r="F4" s="158" t="s">
        <v>807</v>
      </c>
      <c r="G4" s="159"/>
      <c r="H4" s="160"/>
      <c r="I4" s="160"/>
    </row>
    <row r="5" ht="150.0" customHeight="1">
      <c r="A5" s="163"/>
      <c r="C5" s="165" t="s">
        <v>821</v>
      </c>
      <c r="D5" s="165" t="s">
        <v>822</v>
      </c>
      <c r="E5" s="165" t="s">
        <v>823</v>
      </c>
      <c r="F5" s="165" t="s">
        <v>824</v>
      </c>
      <c r="G5" s="160"/>
      <c r="H5" s="160"/>
      <c r="I5" s="160"/>
    </row>
    <row r="6">
      <c r="A6" s="5"/>
      <c r="B6" s="5"/>
      <c r="C6" s="166"/>
      <c r="D6" s="166"/>
      <c r="E6" s="166"/>
      <c r="F6" s="166"/>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563</v>
      </c>
      <c r="G1" s="5"/>
      <c r="H1" s="5"/>
      <c r="I1" s="5"/>
    </row>
    <row r="2" ht="32.25" customHeight="1">
      <c r="A2" s="156" t="s">
        <v>803</v>
      </c>
      <c r="B2" s="157" t="s">
        <v>535</v>
      </c>
      <c r="C2" s="158" t="s">
        <v>804</v>
      </c>
      <c r="D2" s="158" t="s">
        <v>805</v>
      </c>
      <c r="E2" s="158" t="s">
        <v>806</v>
      </c>
      <c r="F2" s="158" t="s">
        <v>807</v>
      </c>
      <c r="G2" s="159"/>
      <c r="H2" s="160"/>
      <c r="I2" s="160"/>
    </row>
    <row r="3" ht="150.0" customHeight="1">
      <c r="A3" s="161"/>
      <c r="B3" s="37"/>
      <c r="C3" s="162" t="s">
        <v>825</v>
      </c>
      <c r="D3" s="162" t="s">
        <v>826</v>
      </c>
      <c r="E3" s="162" t="s">
        <v>827</v>
      </c>
      <c r="F3" s="162" t="s">
        <v>828</v>
      </c>
      <c r="G3" s="159"/>
      <c r="H3" s="160"/>
      <c r="I3" s="160"/>
    </row>
    <row r="4" ht="30.0" customHeight="1">
      <c r="A4" s="156" t="s">
        <v>812</v>
      </c>
      <c r="B4" s="157" t="s">
        <v>536</v>
      </c>
      <c r="C4" s="158" t="s">
        <v>804</v>
      </c>
      <c r="D4" s="158" t="s">
        <v>805</v>
      </c>
      <c r="E4" s="158" t="s">
        <v>806</v>
      </c>
      <c r="F4" s="158" t="s">
        <v>807</v>
      </c>
      <c r="G4" s="159"/>
      <c r="H4" s="160"/>
      <c r="I4" s="160"/>
    </row>
    <row r="5" ht="150.0" customHeight="1">
      <c r="A5" s="163"/>
      <c r="C5" s="164" t="s">
        <v>829</v>
      </c>
      <c r="D5" s="164" t="s">
        <v>830</v>
      </c>
      <c r="E5" s="164" t="s">
        <v>831</v>
      </c>
      <c r="F5" s="164" t="s">
        <v>832</v>
      </c>
      <c r="G5" s="160"/>
      <c r="H5" s="160"/>
      <c r="I5" s="160"/>
    </row>
    <row r="6">
      <c r="A6" s="5"/>
      <c r="B6" s="5"/>
      <c r="C6" s="5"/>
      <c r="D6" s="5"/>
      <c r="E6" s="5"/>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75"/>
    <col customWidth="1" min="3" max="6" width="31.38"/>
  </cols>
  <sheetData>
    <row r="1" ht="37.5" customHeight="1">
      <c r="A1" s="154" t="s">
        <v>801</v>
      </c>
      <c r="C1" s="155" t="s">
        <v>565</v>
      </c>
      <c r="G1" s="5"/>
      <c r="H1" s="5"/>
      <c r="I1" s="5"/>
    </row>
    <row r="2" ht="32.25" customHeight="1">
      <c r="A2" s="156" t="s">
        <v>803</v>
      </c>
      <c r="B2" s="157" t="s">
        <v>833</v>
      </c>
      <c r="C2" s="158" t="s">
        <v>804</v>
      </c>
      <c r="D2" s="158" t="s">
        <v>805</v>
      </c>
      <c r="E2" s="158" t="s">
        <v>806</v>
      </c>
      <c r="F2" s="158" t="s">
        <v>807</v>
      </c>
      <c r="G2" s="159"/>
      <c r="H2" s="160"/>
      <c r="I2" s="160"/>
    </row>
    <row r="3" ht="150.0" customHeight="1">
      <c r="A3" s="161"/>
      <c r="B3" s="37"/>
      <c r="C3" s="162" t="s">
        <v>834</v>
      </c>
      <c r="D3" s="162" t="s">
        <v>835</v>
      </c>
      <c r="E3" s="162" t="s">
        <v>836</v>
      </c>
      <c r="F3" s="162" t="s">
        <v>837</v>
      </c>
      <c r="G3" s="159"/>
      <c r="H3" s="160"/>
      <c r="I3" s="160"/>
    </row>
    <row r="4" ht="30.0" customHeight="1">
      <c r="A4" s="156" t="s">
        <v>812</v>
      </c>
      <c r="B4" s="157" t="s">
        <v>538</v>
      </c>
      <c r="C4" s="158" t="s">
        <v>804</v>
      </c>
      <c r="D4" s="158" t="s">
        <v>805</v>
      </c>
      <c r="E4" s="158" t="s">
        <v>806</v>
      </c>
      <c r="F4" s="158" t="s">
        <v>807</v>
      </c>
      <c r="G4" s="159"/>
      <c r="H4" s="160"/>
      <c r="I4" s="160"/>
    </row>
    <row r="5" ht="150.0" customHeight="1">
      <c r="A5" s="163"/>
      <c r="C5" s="165" t="s">
        <v>838</v>
      </c>
      <c r="D5" s="165" t="s">
        <v>839</v>
      </c>
      <c r="E5" s="165" t="s">
        <v>840</v>
      </c>
      <c r="F5" s="164"/>
      <c r="G5" s="160"/>
      <c r="H5" s="160"/>
      <c r="I5" s="160"/>
    </row>
    <row r="6">
      <c r="A6" s="5"/>
      <c r="B6" s="5"/>
      <c r="C6" s="166"/>
      <c r="D6" s="166"/>
      <c r="E6" s="166"/>
      <c r="F6" s="5"/>
      <c r="G6" s="5"/>
      <c r="H6" s="5"/>
      <c r="I6" s="5"/>
    </row>
    <row r="7">
      <c r="A7" s="5"/>
      <c r="B7" s="5"/>
      <c r="C7" s="5"/>
      <c r="D7" s="5"/>
      <c r="E7" s="5"/>
      <c r="F7" s="5"/>
      <c r="G7" s="5"/>
      <c r="H7" s="5"/>
      <c r="I7" s="5"/>
    </row>
    <row r="8">
      <c r="A8" s="5"/>
      <c r="B8" s="5"/>
      <c r="C8" s="5"/>
      <c r="D8" s="5"/>
      <c r="E8" s="5"/>
      <c r="F8" s="5"/>
      <c r="G8" s="5"/>
      <c r="H8" s="5"/>
      <c r="I8" s="5"/>
    </row>
    <row r="9">
      <c r="A9" s="5"/>
      <c r="B9" s="5"/>
      <c r="C9" s="5"/>
      <c r="D9" s="5"/>
      <c r="E9" s="5"/>
      <c r="F9" s="5"/>
      <c r="G9" s="5"/>
      <c r="H9" s="5"/>
      <c r="I9" s="5"/>
    </row>
    <row r="10">
      <c r="A10" s="5"/>
      <c r="B10" s="5"/>
      <c r="C10" s="5"/>
      <c r="D10" s="5"/>
      <c r="E10" s="5"/>
      <c r="F10" s="5"/>
      <c r="G10" s="5"/>
      <c r="H10" s="5"/>
      <c r="I10" s="5"/>
    </row>
  </sheetData>
  <mergeCells count="4">
    <mergeCell ref="A1:B1"/>
    <mergeCell ref="C1:F1"/>
    <mergeCell ref="A3:B3"/>
    <mergeCell ref="A5:B5"/>
  </mergeCells>
  <drawing r:id="rId1"/>
</worksheet>
</file>