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_v3_test\test files\"/>
    </mc:Choice>
  </mc:AlternateContent>
  <xr:revisionPtr revIDLastSave="0" documentId="13_ncr:1_{E3AD2297-29E5-4D5C-A796-493D27BC1557}" xr6:coauthVersionLast="47" xr6:coauthVersionMax="47" xr10:uidLastSave="{00000000-0000-0000-0000-000000000000}"/>
  <bookViews>
    <workbookView xWindow="-17388" yWindow="2916" windowWidth="17496" windowHeight="10416" xr2:uid="{00000000-000D-0000-FFFF-FFFF00000000}"/>
  </bookViews>
  <sheets>
    <sheet name="statment" sheetId="6" r:id="rId1"/>
    <sheet name="contract" sheetId="7" r:id="rId2"/>
    <sheet name="spo 12.7" sheetId="8" r:id="rId3"/>
    <sheet name="spo 1.8" sheetId="9" r:id="rId4"/>
    <sheet name="spo 19.10 to 24.10" sheetId="10" r:id="rId5"/>
    <sheet name="spo 25.10 to 03.11" sheetId="15" r:id="rId6"/>
    <sheet name="spo 04.11 to 16.11" sheetId="16" r:id="rId7"/>
    <sheet name="spo 17.11 to 23.11" sheetId="17" r:id="rId8"/>
    <sheet name="spo 24.11 to 24.11" sheetId="19" r:id="rId9"/>
    <sheet name="spo 25.11 to 15.02" sheetId="20" r:id="rId10"/>
  </sheets>
  <definedNames>
    <definedName name="_xlnm._FilterDatabase" localSheetId="0" hidden="1">statment!$B$1:$O$90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6" i="6" l="1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M4" i="20"/>
  <c r="L4" i="20"/>
  <c r="J4" i="20"/>
  <c r="I4" i="20"/>
  <c r="H4" i="20"/>
  <c r="G4" i="20"/>
  <c r="E4" i="20"/>
  <c r="D4" i="20"/>
  <c r="M3" i="20"/>
  <c r="L3" i="20"/>
  <c r="J3" i="20"/>
  <c r="I3" i="20"/>
  <c r="H3" i="20"/>
  <c r="G3" i="20"/>
  <c r="E3" i="20"/>
  <c r="D3" i="20"/>
  <c r="M2" i="20"/>
  <c r="L2" i="20"/>
  <c r="J2" i="20"/>
  <c r="I2" i="20"/>
  <c r="H2" i="20"/>
  <c r="G2" i="20"/>
  <c r="E2" i="20"/>
  <c r="D2" i="20"/>
  <c r="O90" i="6"/>
  <c r="O89" i="6"/>
  <c r="O88" i="6"/>
  <c r="B88" i="6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B60" i="6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B32" i="6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O31" i="6"/>
  <c r="M5" i="19"/>
  <c r="L5" i="19"/>
  <c r="J5" i="19"/>
  <c r="I5" i="19"/>
  <c r="H5" i="19"/>
  <c r="G5" i="19"/>
  <c r="E5" i="19"/>
  <c r="D5" i="19"/>
  <c r="M4" i="19"/>
  <c r="L4" i="19"/>
  <c r="J4" i="19"/>
  <c r="I4" i="19"/>
  <c r="H4" i="19"/>
  <c r="G4" i="19"/>
  <c r="E4" i="19"/>
  <c r="D4" i="19"/>
  <c r="M3" i="19"/>
  <c r="L3" i="19"/>
  <c r="J3" i="19"/>
  <c r="I3" i="19"/>
  <c r="H3" i="19"/>
  <c r="G3" i="19"/>
  <c r="E3" i="19"/>
  <c r="D3" i="19"/>
  <c r="M2" i="19"/>
  <c r="L2" i="19"/>
  <c r="J2" i="19"/>
  <c r="I2" i="19"/>
  <c r="H2" i="19"/>
  <c r="G2" i="19"/>
  <c r="E2" i="19"/>
  <c r="D2" i="19"/>
  <c r="M4" i="17"/>
  <c r="L4" i="17"/>
  <c r="J4" i="17"/>
  <c r="I4" i="17"/>
  <c r="H4" i="17"/>
  <c r="G4" i="17"/>
  <c r="E4" i="17"/>
  <c r="D4" i="17"/>
  <c r="M3" i="17"/>
  <c r="L3" i="17"/>
  <c r="J3" i="17"/>
  <c r="I3" i="17"/>
  <c r="H3" i="17"/>
  <c r="G3" i="17"/>
  <c r="E3" i="17"/>
  <c r="D3" i="17"/>
  <c r="M2" i="17"/>
  <c r="L2" i="17"/>
  <c r="J2" i="17"/>
  <c r="I2" i="17"/>
  <c r="H2" i="17"/>
  <c r="G2" i="17"/>
  <c r="E2" i="17"/>
  <c r="D2" i="17"/>
  <c r="D2" i="16" l="1"/>
  <c r="E2" i="16"/>
  <c r="M4" i="16"/>
  <c r="L4" i="16"/>
  <c r="J4" i="16"/>
  <c r="I4" i="16"/>
  <c r="H4" i="16"/>
  <c r="G4" i="16"/>
  <c r="E4" i="16"/>
  <c r="D4" i="16"/>
  <c r="M3" i="16"/>
  <c r="L3" i="16"/>
  <c r="J3" i="16"/>
  <c r="I3" i="16"/>
  <c r="H3" i="16"/>
  <c r="G3" i="16"/>
  <c r="E3" i="16"/>
  <c r="D3" i="16"/>
  <c r="M2" i="16"/>
  <c r="L2" i="16"/>
  <c r="J2" i="16"/>
  <c r="I2" i="16"/>
  <c r="H2" i="16"/>
  <c r="G2" i="16"/>
  <c r="M4" i="15"/>
  <c r="L4" i="15"/>
  <c r="J4" i="15"/>
  <c r="I4" i="15"/>
  <c r="H4" i="15"/>
  <c r="G4" i="15"/>
  <c r="E4" i="15"/>
  <c r="D4" i="15"/>
  <c r="M3" i="15"/>
  <c r="L3" i="15"/>
  <c r="J3" i="15"/>
  <c r="I3" i="15"/>
  <c r="H3" i="15"/>
  <c r="G3" i="15"/>
  <c r="E3" i="15"/>
  <c r="D3" i="15"/>
  <c r="M2" i="15"/>
  <c r="L2" i="15"/>
  <c r="J2" i="15"/>
  <c r="I2" i="15"/>
  <c r="H2" i="15"/>
  <c r="G2" i="15"/>
  <c r="E2" i="15"/>
  <c r="D2" i="15"/>
  <c r="M3" i="10"/>
  <c r="M4" i="10"/>
  <c r="M2" i="10"/>
  <c r="L3" i="10"/>
  <c r="L4" i="10"/>
  <c r="L2" i="10"/>
  <c r="J3" i="10"/>
  <c r="J4" i="10"/>
  <c r="J2" i="10"/>
  <c r="I3" i="10"/>
  <c r="I4" i="10"/>
  <c r="I2" i="10"/>
  <c r="H3" i="10"/>
  <c r="H4" i="10"/>
  <c r="H2" i="10"/>
  <c r="E3" i="10"/>
  <c r="E4" i="10"/>
  <c r="E2" i="10"/>
  <c r="D3" i="10"/>
  <c r="D4" i="10"/>
  <c r="D2" i="10"/>
  <c r="M14" i="7"/>
  <c r="L14" i="7"/>
  <c r="J14" i="7"/>
  <c r="I14" i="7"/>
  <c r="H14" i="7"/>
  <c r="G14" i="7"/>
  <c r="E14" i="7"/>
  <c r="D14" i="7"/>
  <c r="M13" i="7"/>
  <c r="L13" i="7"/>
  <c r="J13" i="7"/>
  <c r="I13" i="7"/>
  <c r="H13" i="7"/>
  <c r="G13" i="7"/>
  <c r="E13" i="7"/>
  <c r="D13" i="7"/>
  <c r="M12" i="7"/>
  <c r="L12" i="7"/>
  <c r="J12" i="7"/>
  <c r="I12" i="7"/>
  <c r="H12" i="7"/>
  <c r="G12" i="7"/>
  <c r="E12" i="7"/>
  <c r="D12" i="7"/>
  <c r="M11" i="7"/>
  <c r="L11" i="7"/>
  <c r="J11" i="7"/>
  <c r="I11" i="7"/>
  <c r="H11" i="7"/>
  <c r="G11" i="7"/>
  <c r="E11" i="7"/>
  <c r="D11" i="7"/>
  <c r="M10" i="7"/>
  <c r="L10" i="7"/>
  <c r="J10" i="7"/>
  <c r="I10" i="7"/>
  <c r="H10" i="7"/>
  <c r="G10" i="7"/>
  <c r="E10" i="7"/>
  <c r="D10" i="7"/>
  <c r="G3" i="10" l="1"/>
  <c r="G4" i="10"/>
  <c r="G2" i="10"/>
  <c r="O3" i="8"/>
  <c r="O4" i="8"/>
  <c r="O2" i="8"/>
  <c r="O3" i="6" l="1"/>
  <c r="O7" i="6"/>
  <c r="O11" i="6"/>
  <c r="O15" i="6"/>
  <c r="O19" i="6"/>
  <c r="O23" i="6"/>
  <c r="O28" i="6"/>
  <c r="O30" i="6"/>
  <c r="O4" i="6"/>
  <c r="O8" i="6"/>
  <c r="O12" i="6"/>
  <c r="O16" i="6"/>
  <c r="O20" i="6"/>
  <c r="O24" i="6"/>
  <c r="O5" i="6"/>
  <c r="O9" i="6"/>
  <c r="O13" i="6"/>
  <c r="O17" i="6"/>
  <c r="O21" i="6"/>
  <c r="O25" i="6"/>
  <c r="O2" i="6"/>
  <c r="O6" i="6"/>
  <c r="O14" i="6"/>
  <c r="O18" i="6"/>
  <c r="O22" i="6"/>
  <c r="O26" i="6"/>
  <c r="O10" i="6"/>
  <c r="O27" i="6"/>
  <c r="O29" i="6"/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</calcChain>
</file>

<file path=xl/sharedStrings.xml><?xml version="1.0" encoding="utf-8"?>
<sst xmlns="http://schemas.openxmlformats.org/spreadsheetml/2006/main" count="248" uniqueCount="28">
  <si>
    <t>Net Amount.</t>
  </si>
  <si>
    <t>14%  Tax.</t>
  </si>
  <si>
    <t>Night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</si>
  <si>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</si>
  <si>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</si>
  <si>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</si>
  <si>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</si>
  <si>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</si>
  <si>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</si>
  <si>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</si>
  <si>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</si>
  <si>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DJ</t>
  </si>
  <si>
    <t>SJ</t>
  </si>
  <si>
    <t>TF</t>
  </si>
  <si>
    <t>DF</t>
  </si>
  <si>
    <t>Serial</t>
  </si>
  <si>
    <t>Rate $</t>
  </si>
  <si>
    <t>Res_date</t>
  </si>
  <si>
    <t>D</t>
  </si>
  <si>
    <t>Booking No.</t>
  </si>
  <si>
    <t>Invoice No.</t>
  </si>
  <si>
    <t>DJ+2CH</t>
  </si>
  <si>
    <t>SGL - STD</t>
  </si>
  <si>
    <t>SGL - DLX</t>
  </si>
  <si>
    <t>DBL - STD</t>
  </si>
  <si>
    <t>DBL- DLX</t>
  </si>
  <si>
    <t>TPL</t>
  </si>
  <si>
    <t>TPL - J.S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</si>
</sst>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_-* #,##0.00\-;_-* &quot;-&quot;??_-;_-@_-"/>
    <numFmt numFmtId="165" formatCode="dd/mm/yyyy;@"/>
    <numFmt numFmtId="166" formatCode="d/mm/yyyy;@"/>
  </numFmts>
  <fonts count="16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b/>
      <u/>
      <sz val="11"/>
      <color rgb="FF000000"/>
      <name val="Arial"/>
      <family val="2"/>
    </font>
    <font>
      <b/>
      <sz val="11"/>
      <color theme="1"/>
      <name val="Times New Roman"/>
      <family val="1"/>
    </font>
    <font>
      <sz val="11"/>
      <color rgb="FF08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6" tint="0.59999389629810485"/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theme="5" tint="0.39997558519241921"/>
        <bgColor rgb="FF92D050"/>
      </patternFill>
    </fill>
  </fills>
  <borders count="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</borders>
  <cellStyleXfs count="42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8" fillId="3" borderId="3" xfId="0" applyNumberFormat="1" applyFont="1" applyFill="1" applyBorder="1" applyAlignment="1">
      <alignment horizontal="center"/>
    </xf>
    <xf numFmtId="0" fontId="8" fillId="4" borderId="3" xfId="0" applyNumberFormat="1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9" fillId="2" borderId="0" xfId="0" applyFont="1" applyFill="1"/>
    <xf numFmtId="0" fontId="2" fillId="0" borderId="0" xfId="0" applyNumberFormat="1" applyFont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8" fillId="6" borderId="3" xfId="0" applyNumberFormat="1" applyFont="1" applyFill="1" applyBorder="1" applyAlignment="1">
      <alignment horizontal="center"/>
    </xf>
    <xf numFmtId="0" fontId="8" fillId="7" borderId="3" xfId="0" applyNumberFormat="1" applyFont="1" applyFill="1" applyBorder="1" applyAlignment="1">
      <alignment horizontal="center"/>
    </xf>
    <xf numFmtId="0" fontId="8" fillId="6" borderId="2" xfId="0" applyNumberFormat="1" applyFont="1" applyFill="1" applyBorder="1" applyAlignment="1">
      <alignment horizontal="center"/>
    </xf>
    <xf numFmtId="0" fontId="8" fillId="7" borderId="2" xfId="0" applyNumberFormat="1" applyFont="1" applyFill="1" applyBorder="1" applyAlignment="1">
      <alignment horizontal="center"/>
    </xf>
    <xf numFmtId="0" fontId="8" fillId="8" borderId="0" xfId="0" applyNumberFormat="1" applyFont="1" applyFill="1" applyBorder="1" applyAlignment="1">
      <alignment horizontal="center"/>
    </xf>
    <xf numFmtId="0" fontId="0" fillId="8" borderId="0" xfId="0" applyFill="1"/>
    <xf numFmtId="1" fontId="5" fillId="9" borderId="4" xfId="0" applyNumberFormat="1" applyFont="1" applyFill="1" applyBorder="1" applyAlignment="1">
      <alignment horizontal="center"/>
    </xf>
    <xf numFmtId="165" fontId="5" fillId="9" borderId="5" xfId="0" applyNumberFormat="1" applyFont="1" applyFill="1" applyBorder="1" applyAlignment="1">
      <alignment horizontal="center"/>
    </xf>
    <xf numFmtId="165" fontId="5" fillId="9" borderId="4" xfId="0" applyNumberFormat="1" applyFont="1" applyFill="1" applyBorder="1" applyAlignment="1">
      <alignment horizontal="center"/>
    </xf>
    <xf numFmtId="164" fontId="6" fillId="9" borderId="4" xfId="0" applyNumberFormat="1" applyFont="1" applyFill="1" applyBorder="1" applyAlignment="1">
      <alignment horizontal="center" vertical="center"/>
    </xf>
    <xf numFmtId="164" fontId="6" fillId="9" borderId="6" xfId="1" applyFont="1" applyFill="1" applyBorder="1" applyAlignment="1">
      <alignment horizontal="center" vertical="center"/>
    </xf>
    <xf numFmtId="1" fontId="5" fillId="9" borderId="5" xfId="0" applyNumberFormat="1" applyFont="1" applyFill="1" applyBorder="1" applyAlignment="1">
      <alignment horizontal="center"/>
    </xf>
    <xf numFmtId="164" fontId="6" fillId="9" borderId="5" xfId="0" applyNumberFormat="1" applyFont="1" applyFill="1" applyBorder="1" applyAlignment="1">
      <alignment horizontal="center" vertical="center"/>
    </xf>
    <xf numFmtId="164" fontId="6" fillId="9" borderId="7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64" fontId="3" fillId="9" borderId="1" xfId="1" applyFont="1" applyFill="1" applyBorder="1" applyAlignment="1">
      <alignment horizontal="center" vertical="center"/>
    </xf>
    <xf numFmtId="166" fontId="0" fillId="9" borderId="0" xfId="0" applyNumberFormat="1" applyFill="1"/>
    <xf numFmtId="166" fontId="1" fillId="9" borderId="0" xfId="0" applyNumberFormat="1" applyFont="1" applyFill="1"/>
    <xf numFmtId="0" fontId="8" fillId="11" borderId="9" xfId="0" applyNumberFormat="1" applyFont="1" applyFill="1" applyBorder="1" applyAlignment="1">
      <alignment horizontal="center"/>
    </xf>
    <xf numFmtId="0" fontId="8" fillId="10" borderId="9" xfId="0" applyNumberFormat="1" applyFont="1" applyFill="1" applyBorder="1" applyAlignment="1">
      <alignment horizontal="center"/>
    </xf>
    <xf numFmtId="0" fontId="8" fillId="14" borderId="9" xfId="0" applyNumberFormat="1" applyFont="1" applyFill="1" applyBorder="1" applyAlignment="1">
      <alignment horizontal="center"/>
    </xf>
    <xf numFmtId="0" fontId="8" fillId="12" borderId="9" xfId="0" applyNumberFormat="1" applyFont="1" applyFill="1" applyBorder="1" applyAlignment="1">
      <alignment horizontal="center"/>
    </xf>
    <xf numFmtId="0" fontId="10" fillId="13" borderId="9" xfId="0" applyFont="1" applyFill="1" applyBorder="1" applyAlignment="1">
      <alignment horizontal="center"/>
    </xf>
    <xf numFmtId="0" fontId="10" fillId="15" borderId="9" xfId="0" applyFont="1" applyFill="1" applyBorder="1" applyAlignment="1">
      <alignment horizontal="center"/>
    </xf>
    <xf numFmtId="0" fontId="11" fillId="0" borderId="8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/>
    </xf>
    <xf numFmtId="0" fontId="11" fillId="11" borderId="8" xfId="0" applyNumberFormat="1" applyFont="1" applyFill="1" applyBorder="1" applyAlignment="1">
      <alignment horizontal="center"/>
    </xf>
    <xf numFmtId="0" fontId="11" fillId="10" borderId="8" xfId="0" applyNumberFormat="1" applyFont="1" applyFill="1" applyBorder="1" applyAlignment="1">
      <alignment horizontal="center"/>
    </xf>
    <xf numFmtId="0" fontId="11" fillId="14" borderId="8" xfId="0" applyNumberFormat="1" applyFont="1" applyFill="1" applyBorder="1" applyAlignment="1">
      <alignment horizontal="center"/>
    </xf>
    <xf numFmtId="0" fontId="11" fillId="12" borderId="8" xfId="0" applyNumberFormat="1" applyFont="1" applyFill="1" applyBorder="1" applyAlignment="1">
      <alignment horizontal="center"/>
    </xf>
    <xf numFmtId="14" fontId="13" fillId="13" borderId="8" xfId="0" applyNumberFormat="1" applyFont="1" applyFill="1" applyBorder="1" applyAlignment="1" applyProtection="1">
      <alignment horizontal="center"/>
      <protection hidden="1"/>
    </xf>
    <xf numFmtId="0" fontId="12" fillId="13" borderId="8" xfId="0" applyFont="1" applyFill="1" applyBorder="1" applyAlignment="1">
      <alignment horizontal="center"/>
    </xf>
    <xf numFmtId="164" fontId="5" fillId="9" borderId="4" xfId="1" applyFont="1" applyFill="1" applyBorder="1" applyAlignment="1"/>
    <xf numFmtId="164" fontId="5" fillId="9" borderId="5" xfId="1" applyFont="1" applyFill="1" applyBorder="1" applyAlignment="1"/>
    <xf numFmtId="164" fontId="10" fillId="9" borderId="4" xfId="1" applyFont="1" applyFill="1" applyBorder="1" applyAlignment="1"/>
    <xf numFmtId="164" fontId="10" fillId="9" borderId="5" xfId="1" applyFont="1" applyFill="1" applyBorder="1" applyAlignment="1"/>
    <xf numFmtId="2" fontId="5" fillId="9" borderId="5" xfId="0" applyNumberFormat="1" applyFont="1" applyFill="1" applyBorder="1" applyAlignment="1"/>
    <xf numFmtId="0" fontId="14" fillId="3" borderId="13" xfId="0" applyNumberFormat="1" applyFont="1" applyFill="1" applyBorder="1" applyAlignment="1">
      <alignment horizontal="center"/>
    </xf>
    <xf numFmtId="0" fontId="14" fillId="16" borderId="13" xfId="0" applyNumberFormat="1" applyFont="1" applyFill="1" applyBorder="1" applyAlignment="1">
      <alignment horizontal="center"/>
    </xf>
    <xf numFmtId="0" fontId="14" fillId="17" borderId="13" xfId="0" applyNumberFormat="1" applyFont="1" applyFill="1" applyBorder="1" applyAlignment="1">
      <alignment horizontal="center"/>
    </xf>
    <xf numFmtId="0" fontId="8" fillId="3" borderId="8" xfId="0" applyNumberFormat="1" applyFont="1" applyFill="1" applyBorder="1" applyAlignment="1">
      <alignment horizontal="center"/>
    </xf>
    <xf numFmtId="0" fontId="8" fillId="16" borderId="8" xfId="0" applyNumberFormat="1" applyFont="1" applyFill="1" applyBorder="1" applyAlignment="1">
      <alignment horizontal="center"/>
    </xf>
    <xf numFmtId="0" fontId="8" fillId="17" borderId="8" xfId="0" applyNumberFormat="1" applyFont="1" applyFill="1" applyBorder="1" applyAlignment="1">
      <alignment horizontal="center"/>
    </xf>
    <xf numFmtId="0" fontId="8" fillId="3" borderId="9" xfId="0" applyNumberFormat="1" applyFont="1" applyFill="1" applyBorder="1" applyAlignment="1">
      <alignment horizontal="center"/>
    </xf>
    <xf numFmtId="0" fontId="8" fillId="16" borderId="9" xfId="0" applyNumberFormat="1" applyFont="1" applyFill="1" applyBorder="1" applyAlignment="1">
      <alignment horizontal="center"/>
    </xf>
    <xf numFmtId="0" fontId="8" fillId="17" borderId="9" xfId="0" applyNumberFormat="1" applyFont="1" applyFill="1" applyBorder="1" applyAlignment="1">
      <alignment horizontal="center"/>
    </xf>
    <xf numFmtId="0" fontId="8" fillId="3" borderId="10" xfId="0" applyNumberFormat="1" applyFont="1" applyFill="1" applyBorder="1" applyAlignment="1">
      <alignment horizontal="center"/>
    </xf>
    <xf numFmtId="0" fontId="8" fillId="3" borderId="14" xfId="0" applyNumberFormat="1" applyFont="1" applyFill="1" applyBorder="1" applyAlignment="1">
      <alignment horizontal="center"/>
    </xf>
    <xf numFmtId="0" fontId="8" fillId="16" borderId="14" xfId="0" applyNumberFormat="1" applyFont="1" applyFill="1" applyBorder="1" applyAlignment="1">
      <alignment horizontal="center"/>
    </xf>
    <xf numFmtId="1" fontId="5" fillId="0" borderId="3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0" fontId="15" fillId="0" borderId="2" xfId="41" applyNumberFormat="1" applyFont="1" applyBorder="1" applyAlignment="1">
      <alignment horizontal="center"/>
    </xf>
    <xf numFmtId="165" fontId="8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/>
    <xf numFmtId="165" fontId="8" fillId="0" borderId="8" xfId="0" applyNumberFormat="1" applyFont="1" applyBorder="1"/>
    <xf numFmtId="165" fontId="8" fillId="0" borderId="9" xfId="0" applyNumberFormat="1" applyFont="1" applyBorder="1"/>
    <xf numFmtId="165" fontId="10" fillId="0" borderId="9" xfId="0" applyNumberFormat="1" applyFont="1" applyBorder="1"/>
    <xf numFmtId="165" fontId="10" fillId="0" borderId="10" xfId="0" applyNumberFormat="1" applyFont="1" applyBorder="1"/>
    <xf numFmtId="165" fontId="0" fillId="0" borderId="0" xfId="0" applyNumberFormat="1"/>
  </cellXfs>
  <cellStyles count="42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" xfId="41" xr:uid="{00000000-0005-0000-0000-000020000000}"/>
    <cellStyle name="Normal 37 2" xfId="29" xr:uid="{00000000-0005-0000-0000-000021000000}"/>
    <cellStyle name="Normal 37 3" xfId="30" xr:uid="{00000000-0005-0000-0000-000022000000}"/>
    <cellStyle name="Normal 37 4" xfId="31" xr:uid="{00000000-0005-0000-0000-000023000000}"/>
    <cellStyle name="Normal 38 2" xfId="32" xr:uid="{00000000-0005-0000-0000-000024000000}"/>
    <cellStyle name="Normal 38 3" xfId="33" xr:uid="{00000000-0005-0000-0000-000025000000}"/>
    <cellStyle name="Normal 38 4" xfId="34" xr:uid="{00000000-0005-0000-0000-000026000000}"/>
    <cellStyle name="Normal 9 2" xfId="35" xr:uid="{00000000-0005-0000-0000-000027000000}"/>
    <cellStyle name="Normal 9 3" xfId="36" xr:uid="{00000000-0005-0000-0000-000028000000}"/>
    <cellStyle name="Normal 9 4" xfId="37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tabSelected="1" topLeftCell="B1" workbookViewId="0">
      <selection activeCell="D13" sqref="D13"/>
    </sheetView>
  </sheetViews>
  <sheetFormatPr defaultRowHeight="13.2"/>
  <cols>
    <col min="1" max="2" width="20.6640625" customWidth="1"/>
    <col min="3" max="3" width="18.44140625" bestFit="1" customWidth="1"/>
    <col min="4" max="13" width="20.6640625" customWidth="1"/>
    <col min="14" max="14" width="25" bestFit="1" customWidth="1"/>
    <col min="15" max="15" width="20.6640625" customWidth="1"/>
  </cols>
  <sheetData>
    <row r="1" spans="1:15" ht="18.600000000000001" thickTop="1" thickBot="1">
      <c r="B1" s="9" t="s">
        <v>15</v>
      </c>
      <c r="C1" s="10" t="s">
        <v>17</v>
      </c>
      <c r="D1" s="28" t="s">
        <v>19</v>
      </c>
      <c r="E1" s="28" t="s">
        <v>20</v>
      </c>
      <c r="F1" s="1" t="s">
        <v>5</v>
      </c>
      <c r="G1" s="1" t="s">
        <v>6</v>
      </c>
      <c r="H1" s="1" t="s">
        <v>7</v>
      </c>
      <c r="I1" s="28" t="s">
        <v>2</v>
      </c>
      <c r="J1" s="28" t="s">
        <v>16</v>
      </c>
      <c r="K1" s="1" t="s">
        <v>8</v>
      </c>
      <c r="L1" s="1" t="s">
        <v>3</v>
      </c>
      <c r="M1" s="1" t="s">
        <v>4</v>
      </c>
      <c r="N1" s="28" t="s">
        <v>1</v>
      </c>
      <c r="O1" s="29" t="s">
        <v>0</v>
      </c>
    </row>
    <row r="2" spans="1:15" ht="16.2" thickTop="1" thickBot="1">
      <c r="A2" s="11"/>
      <c r="B2" s="12">
        <v>1</v>
      </c>
      <c r="C2" s="30">
        <v>45225</v>
      </c>
      <c r="D2" s="63">
        <v>116303567918</v>
      </c>
      <c r="E2" s="12">
        <v>218065</v>
      </c>
      <c r="F2" s="22">
        <v>45226</v>
      </c>
      <c r="G2" s="22">
        <v>45233</v>
      </c>
      <c r="H2" s="22" t="s">
        <v>24</v>
      </c>
      <c r="I2" s="20">
        <v>7</v>
      </c>
      <c r="J2" s="46">
        <v>48</v>
      </c>
      <c r="K2" s="47">
        <v>336</v>
      </c>
      <c r="L2" s="48">
        <v>294.73684210526318</v>
      </c>
      <c r="M2" s="46">
        <v>30.85</v>
      </c>
      <c r="N2" s="23">
        <v>10365.6</v>
      </c>
      <c r="O2" s="24">
        <f t="shared" ref="O2:O30" si="0">+M2/1.14</f>
        <v>27.061403508771935</v>
      </c>
    </row>
    <row r="3" spans="1:15" ht="15.6" thickTop="1">
      <c r="A3" s="11"/>
      <c r="B3" s="8">
        <v>2</v>
      </c>
      <c r="C3" s="31">
        <v>45226</v>
      </c>
      <c r="D3" s="63">
        <v>116323570286</v>
      </c>
      <c r="E3" s="12">
        <v>218209</v>
      </c>
      <c r="F3" s="21">
        <v>45227</v>
      </c>
      <c r="G3" s="21">
        <v>45234</v>
      </c>
      <c r="H3" s="21" t="s">
        <v>22</v>
      </c>
      <c r="I3" s="25">
        <v>7</v>
      </c>
      <c r="J3" s="47">
        <v>38</v>
      </c>
      <c r="K3" s="47">
        <v>266</v>
      </c>
      <c r="L3" s="49">
        <v>233.33333333333334</v>
      </c>
      <c r="M3" s="47">
        <v>30.85</v>
      </c>
      <c r="N3" s="26">
        <v>8206.1</v>
      </c>
      <c r="O3" s="27">
        <f t="shared" si="0"/>
        <v>27.061403508771935</v>
      </c>
    </row>
    <row r="4" spans="1:15" ht="15">
      <c r="A4" s="13"/>
      <c r="B4" s="8">
        <f>+B3+1</f>
        <v>3</v>
      </c>
      <c r="C4" s="30">
        <v>45226</v>
      </c>
      <c r="D4" s="64">
        <v>116353568194</v>
      </c>
      <c r="E4" s="8">
        <v>218511</v>
      </c>
      <c r="F4" s="21">
        <v>45230</v>
      </c>
      <c r="G4" s="21">
        <v>45236</v>
      </c>
      <c r="H4" s="21" t="s">
        <v>24</v>
      </c>
      <c r="I4" s="25">
        <v>6</v>
      </c>
      <c r="J4" s="50">
        <v>48</v>
      </c>
      <c r="K4" s="47">
        <v>288</v>
      </c>
      <c r="L4" s="49">
        <v>252.63157894736844</v>
      </c>
      <c r="M4" s="47">
        <v>30.85</v>
      </c>
      <c r="N4" s="26">
        <v>8884.8000000000011</v>
      </c>
      <c r="O4" s="27">
        <f t="shared" si="0"/>
        <v>27.061403508771935</v>
      </c>
    </row>
    <row r="5" spans="1:15" ht="15">
      <c r="B5" s="8">
        <f>+B4+1</f>
        <v>4</v>
      </c>
      <c r="C5" s="30">
        <v>45226</v>
      </c>
      <c r="D5" s="64">
        <v>116363568188</v>
      </c>
      <c r="E5" s="8">
        <v>218515</v>
      </c>
      <c r="F5" s="21">
        <v>45229</v>
      </c>
      <c r="G5" s="21">
        <v>45236</v>
      </c>
      <c r="H5" s="21" t="s">
        <v>25</v>
      </c>
      <c r="I5" s="25">
        <v>7</v>
      </c>
      <c r="J5" s="50">
        <v>54</v>
      </c>
      <c r="K5" s="47">
        <v>378</v>
      </c>
      <c r="L5" s="49">
        <v>331.5789473684211</v>
      </c>
      <c r="M5" s="47">
        <v>30.85</v>
      </c>
      <c r="N5" s="26">
        <v>11661.300000000001</v>
      </c>
      <c r="O5" s="27">
        <f t="shared" si="0"/>
        <v>27.061403508771935</v>
      </c>
    </row>
    <row r="6" spans="1:15" ht="15">
      <c r="B6" s="8">
        <f>+B5+1</f>
        <v>5</v>
      </c>
      <c r="C6" s="30">
        <v>45232</v>
      </c>
      <c r="D6" s="64">
        <v>116313609114</v>
      </c>
      <c r="E6" s="8">
        <v>218519</v>
      </c>
      <c r="F6" s="21">
        <v>45233</v>
      </c>
      <c r="G6" s="21">
        <v>45236</v>
      </c>
      <c r="H6" s="21" t="s">
        <v>22</v>
      </c>
      <c r="I6" s="25">
        <v>3</v>
      </c>
      <c r="J6" s="50">
        <v>38</v>
      </c>
      <c r="K6" s="47">
        <v>114</v>
      </c>
      <c r="L6" s="49">
        <v>100.00000000000001</v>
      </c>
      <c r="M6" s="47">
        <v>30.85</v>
      </c>
      <c r="N6" s="26">
        <v>3516.9</v>
      </c>
      <c r="O6" s="27">
        <f t="shared" si="0"/>
        <v>27.061403508771935</v>
      </c>
    </row>
    <row r="7" spans="1:15" ht="15">
      <c r="B7" s="8">
        <f t="shared" ref="B7:B30" si="1">+B6+1</f>
        <v>6</v>
      </c>
      <c r="C7" s="30">
        <v>45229</v>
      </c>
      <c r="D7" s="64">
        <v>116373568301</v>
      </c>
      <c r="E7" s="8">
        <v>218538</v>
      </c>
      <c r="F7" s="21">
        <v>45230</v>
      </c>
      <c r="G7" s="21">
        <v>45237</v>
      </c>
      <c r="H7" s="21" t="s">
        <v>22</v>
      </c>
      <c r="I7" s="25">
        <v>7</v>
      </c>
      <c r="J7" s="50">
        <v>38</v>
      </c>
      <c r="K7" s="47">
        <v>266</v>
      </c>
      <c r="L7" s="49">
        <v>233.33333333333334</v>
      </c>
      <c r="M7" s="47">
        <v>30.85</v>
      </c>
      <c r="N7" s="26">
        <v>8206.1</v>
      </c>
      <c r="O7" s="27">
        <f t="shared" si="0"/>
        <v>27.061403508771935</v>
      </c>
    </row>
    <row r="8" spans="1:15" ht="15">
      <c r="B8" s="8">
        <f t="shared" si="1"/>
        <v>7</v>
      </c>
      <c r="C8" s="30">
        <v>45224</v>
      </c>
      <c r="D8" s="64">
        <v>116373567571</v>
      </c>
      <c r="E8" s="8">
        <v>218543</v>
      </c>
      <c r="F8" s="21">
        <v>45230</v>
      </c>
      <c r="G8" s="21">
        <v>45237</v>
      </c>
      <c r="H8" s="21" t="s">
        <v>22</v>
      </c>
      <c r="I8" s="25">
        <v>7</v>
      </c>
      <c r="J8" s="50">
        <v>38</v>
      </c>
      <c r="K8" s="47">
        <v>266</v>
      </c>
      <c r="L8" s="49">
        <v>233.33333333333334</v>
      </c>
      <c r="M8" s="47">
        <v>30.85</v>
      </c>
      <c r="N8" s="26">
        <v>8206.1</v>
      </c>
      <c r="O8" s="27">
        <f t="shared" si="0"/>
        <v>27.061403508771935</v>
      </c>
    </row>
    <row r="9" spans="1:15" ht="15">
      <c r="B9" s="8">
        <f t="shared" si="1"/>
        <v>8</v>
      </c>
      <c r="C9" s="30">
        <v>45228</v>
      </c>
      <c r="D9" s="64">
        <v>115393550868</v>
      </c>
      <c r="E9" s="8">
        <v>218548</v>
      </c>
      <c r="F9" s="21">
        <v>45230</v>
      </c>
      <c r="G9" s="21">
        <v>45237</v>
      </c>
      <c r="H9" s="21" t="s">
        <v>24</v>
      </c>
      <c r="I9" s="25">
        <v>7</v>
      </c>
      <c r="J9" s="50">
        <v>48</v>
      </c>
      <c r="K9" s="47">
        <v>336</v>
      </c>
      <c r="L9" s="49">
        <v>294.73684210526318</v>
      </c>
      <c r="M9" s="47">
        <v>30.85</v>
      </c>
      <c r="N9" s="26">
        <v>10365.6</v>
      </c>
      <c r="O9" s="27">
        <f t="shared" si="0"/>
        <v>27.061403508771935</v>
      </c>
    </row>
    <row r="10" spans="1:15" ht="15">
      <c r="B10" s="8">
        <f t="shared" si="1"/>
        <v>9</v>
      </c>
      <c r="C10" s="30">
        <v>45229</v>
      </c>
      <c r="D10" s="64">
        <v>116353570425</v>
      </c>
      <c r="E10" s="8">
        <v>218550</v>
      </c>
      <c r="F10" s="21">
        <v>45230</v>
      </c>
      <c r="G10" s="21">
        <v>45237</v>
      </c>
      <c r="H10" s="21" t="s">
        <v>25</v>
      </c>
      <c r="I10" s="25">
        <v>7</v>
      </c>
      <c r="J10" s="50">
        <v>54</v>
      </c>
      <c r="K10" s="47">
        <v>378</v>
      </c>
      <c r="L10" s="49">
        <v>331.5789473684211</v>
      </c>
      <c r="M10" s="47">
        <v>30.85</v>
      </c>
      <c r="N10" s="26">
        <v>11661.300000000001</v>
      </c>
      <c r="O10" s="27">
        <f t="shared" si="0"/>
        <v>27.061403508771935</v>
      </c>
    </row>
    <row r="11" spans="1:15" ht="15">
      <c r="B11" s="8">
        <f t="shared" si="1"/>
        <v>10</v>
      </c>
      <c r="C11" s="30">
        <v>45230</v>
      </c>
      <c r="D11" s="64">
        <v>116373608144</v>
      </c>
      <c r="E11" s="8">
        <v>218554</v>
      </c>
      <c r="F11" s="21">
        <v>45232</v>
      </c>
      <c r="G11" s="21">
        <v>45237</v>
      </c>
      <c r="H11" s="21" t="s">
        <v>25</v>
      </c>
      <c r="I11" s="25">
        <v>5</v>
      </c>
      <c r="J11" s="50">
        <v>54</v>
      </c>
      <c r="K11" s="47">
        <v>270</v>
      </c>
      <c r="L11" s="49">
        <v>236.84210526315792</v>
      </c>
      <c r="M11" s="47">
        <v>30.85</v>
      </c>
      <c r="N11" s="26">
        <v>8329.5</v>
      </c>
      <c r="O11" s="27">
        <f t="shared" si="0"/>
        <v>27.061403508771935</v>
      </c>
    </row>
    <row r="12" spans="1:15" ht="15">
      <c r="B12" s="8">
        <f t="shared" si="1"/>
        <v>11</v>
      </c>
      <c r="C12" s="30">
        <v>45225</v>
      </c>
      <c r="D12" s="64">
        <v>116383606233</v>
      </c>
      <c r="E12" s="8">
        <v>218605</v>
      </c>
      <c r="F12" s="21">
        <v>45232</v>
      </c>
      <c r="G12" s="21">
        <v>45239</v>
      </c>
      <c r="H12" s="21" t="s">
        <v>24</v>
      </c>
      <c r="I12" s="25">
        <v>7</v>
      </c>
      <c r="J12" s="50">
        <v>48</v>
      </c>
      <c r="K12" s="47">
        <v>336</v>
      </c>
      <c r="L12" s="49">
        <v>294.73684210526318</v>
      </c>
      <c r="M12" s="47">
        <v>30.85</v>
      </c>
      <c r="N12" s="26">
        <v>10365.6</v>
      </c>
      <c r="O12" s="27">
        <f t="shared" si="0"/>
        <v>27.061403508771935</v>
      </c>
    </row>
    <row r="13" spans="1:15" ht="15">
      <c r="B13" s="8">
        <f t="shared" si="1"/>
        <v>12</v>
      </c>
      <c r="C13" s="30">
        <v>45232</v>
      </c>
      <c r="D13" s="64">
        <v>116333609437</v>
      </c>
      <c r="E13" s="8">
        <v>218609</v>
      </c>
      <c r="F13" s="21">
        <v>45233</v>
      </c>
      <c r="G13" s="21">
        <v>45239</v>
      </c>
      <c r="H13" s="21" t="s">
        <v>24</v>
      </c>
      <c r="I13" s="25">
        <v>6</v>
      </c>
      <c r="J13" s="50">
        <v>48</v>
      </c>
      <c r="K13" s="47">
        <v>288</v>
      </c>
      <c r="L13" s="49">
        <v>252.63157894736844</v>
      </c>
      <c r="M13" s="47">
        <v>30.85</v>
      </c>
      <c r="N13" s="26">
        <v>8884.8000000000011</v>
      </c>
      <c r="O13" s="27">
        <f t="shared" si="0"/>
        <v>27.061403508771935</v>
      </c>
    </row>
    <row r="14" spans="1:15" ht="15">
      <c r="B14" s="8">
        <f t="shared" si="1"/>
        <v>13</v>
      </c>
      <c r="C14" s="30">
        <v>45236</v>
      </c>
      <c r="D14" s="64">
        <v>116343610151</v>
      </c>
      <c r="E14" s="8">
        <v>218615</v>
      </c>
      <c r="F14" s="21">
        <v>45237</v>
      </c>
      <c r="G14" s="21">
        <v>45239</v>
      </c>
      <c r="H14" s="21" t="s">
        <v>22</v>
      </c>
      <c r="I14" s="25">
        <v>2</v>
      </c>
      <c r="J14" s="50">
        <v>35</v>
      </c>
      <c r="K14" s="47">
        <v>70</v>
      </c>
      <c r="L14" s="49">
        <v>61.403508771929829</v>
      </c>
      <c r="M14" s="47">
        <v>30.85</v>
      </c>
      <c r="N14" s="26">
        <v>2159.5</v>
      </c>
      <c r="O14" s="27">
        <f t="shared" si="0"/>
        <v>27.061403508771935</v>
      </c>
    </row>
    <row r="15" spans="1:15" ht="15">
      <c r="B15" s="8">
        <f t="shared" si="1"/>
        <v>14</v>
      </c>
      <c r="C15" s="30">
        <v>45235</v>
      </c>
      <c r="D15" s="64">
        <v>115333600253</v>
      </c>
      <c r="E15" s="8">
        <v>218623</v>
      </c>
      <c r="F15" s="21">
        <v>45235</v>
      </c>
      <c r="G15" s="21">
        <v>45239</v>
      </c>
      <c r="H15" s="21" t="s">
        <v>24</v>
      </c>
      <c r="I15" s="25">
        <v>4</v>
      </c>
      <c r="J15" s="50">
        <v>44</v>
      </c>
      <c r="K15" s="47">
        <v>176</v>
      </c>
      <c r="L15" s="49">
        <v>154.38596491228071</v>
      </c>
      <c r="M15" s="47">
        <v>30.85</v>
      </c>
      <c r="N15" s="26">
        <v>5429.6</v>
      </c>
      <c r="O15" s="27">
        <f t="shared" si="0"/>
        <v>27.061403508771935</v>
      </c>
    </row>
    <row r="16" spans="1:15" ht="15">
      <c r="B16" s="8">
        <f t="shared" si="1"/>
        <v>15</v>
      </c>
      <c r="C16" s="30">
        <v>45225</v>
      </c>
      <c r="D16" s="64">
        <v>116353606476</v>
      </c>
      <c r="E16" s="8">
        <v>218626</v>
      </c>
      <c r="F16" s="21">
        <v>45233</v>
      </c>
      <c r="G16" s="21">
        <v>45239</v>
      </c>
      <c r="H16" s="21" t="s">
        <v>22</v>
      </c>
      <c r="I16" s="25">
        <v>6</v>
      </c>
      <c r="J16" s="50">
        <v>38</v>
      </c>
      <c r="K16" s="47">
        <v>228</v>
      </c>
      <c r="L16" s="49">
        <v>200.00000000000003</v>
      </c>
      <c r="M16" s="47">
        <v>30.85</v>
      </c>
      <c r="N16" s="26">
        <v>7033.8</v>
      </c>
      <c r="O16" s="27">
        <f t="shared" si="0"/>
        <v>27.061403508771935</v>
      </c>
    </row>
    <row r="17" spans="1:15" ht="15">
      <c r="B17" s="8">
        <f t="shared" si="1"/>
        <v>16</v>
      </c>
      <c r="C17" s="30">
        <v>45232</v>
      </c>
      <c r="D17" s="64">
        <v>116323608576</v>
      </c>
      <c r="E17" s="8">
        <v>218630</v>
      </c>
      <c r="F17" s="21">
        <v>45233</v>
      </c>
      <c r="G17" s="21">
        <v>45239</v>
      </c>
      <c r="H17" s="21" t="s">
        <v>24</v>
      </c>
      <c r="I17" s="25">
        <v>6</v>
      </c>
      <c r="J17" s="50">
        <v>48</v>
      </c>
      <c r="K17" s="47">
        <v>288</v>
      </c>
      <c r="L17" s="49">
        <v>252.63157894736844</v>
      </c>
      <c r="M17" s="47">
        <v>30.85</v>
      </c>
      <c r="N17" s="26">
        <v>8884.8000000000011</v>
      </c>
      <c r="O17" s="27">
        <f t="shared" si="0"/>
        <v>27.061403508771935</v>
      </c>
    </row>
    <row r="18" spans="1:15" ht="15">
      <c r="B18" s="8">
        <f t="shared" si="1"/>
        <v>17</v>
      </c>
      <c r="C18" s="30">
        <v>45231</v>
      </c>
      <c r="D18" s="64">
        <v>116333608614</v>
      </c>
      <c r="E18" s="8">
        <v>218649</v>
      </c>
      <c r="F18" s="21">
        <v>45232</v>
      </c>
      <c r="G18" s="21">
        <v>45239</v>
      </c>
      <c r="H18" s="21" t="s">
        <v>22</v>
      </c>
      <c r="I18" s="25">
        <v>7</v>
      </c>
      <c r="J18" s="50">
        <v>38</v>
      </c>
      <c r="K18" s="47">
        <v>266</v>
      </c>
      <c r="L18" s="49">
        <v>233.33333333333334</v>
      </c>
      <c r="M18" s="47">
        <v>30.85</v>
      </c>
      <c r="N18" s="26">
        <v>8206.1</v>
      </c>
      <c r="O18" s="27">
        <f t="shared" si="0"/>
        <v>27.061403508771935</v>
      </c>
    </row>
    <row r="19" spans="1:15" ht="15">
      <c r="B19" s="8">
        <f t="shared" si="1"/>
        <v>18</v>
      </c>
      <c r="C19" s="30">
        <v>45229</v>
      </c>
      <c r="D19" s="64">
        <v>116343607564</v>
      </c>
      <c r="E19" s="8">
        <v>218650</v>
      </c>
      <c r="F19" s="21">
        <v>45232</v>
      </c>
      <c r="G19" s="21">
        <v>45239</v>
      </c>
      <c r="H19" s="21" t="s">
        <v>22</v>
      </c>
      <c r="I19" s="25">
        <v>7</v>
      </c>
      <c r="J19" s="50">
        <v>38</v>
      </c>
      <c r="K19" s="47">
        <v>266</v>
      </c>
      <c r="L19" s="49">
        <v>233.33333333333334</v>
      </c>
      <c r="M19" s="47">
        <v>30.85</v>
      </c>
      <c r="N19" s="26">
        <v>8206.1</v>
      </c>
      <c r="O19" s="27">
        <f t="shared" si="0"/>
        <v>27.061403508771935</v>
      </c>
    </row>
    <row r="20" spans="1:15" ht="15">
      <c r="B20" s="8">
        <f t="shared" si="1"/>
        <v>19</v>
      </c>
      <c r="C20" s="30">
        <v>45232</v>
      </c>
      <c r="D20" s="64">
        <v>115313600299</v>
      </c>
      <c r="E20" s="8">
        <v>218725</v>
      </c>
      <c r="F20" s="21">
        <v>45234</v>
      </c>
      <c r="G20" s="21">
        <v>45240</v>
      </c>
      <c r="H20" s="21" t="s">
        <v>25</v>
      </c>
      <c r="I20" s="25">
        <v>6</v>
      </c>
      <c r="J20" s="50">
        <v>54</v>
      </c>
      <c r="K20" s="47">
        <v>324</v>
      </c>
      <c r="L20" s="49">
        <v>284.21052631578948</v>
      </c>
      <c r="M20" s="47">
        <v>30.85</v>
      </c>
      <c r="N20" s="26">
        <v>9995.4</v>
      </c>
      <c r="O20" s="27">
        <f t="shared" si="0"/>
        <v>27.061403508771935</v>
      </c>
    </row>
    <row r="21" spans="1:15" ht="15">
      <c r="B21" s="8">
        <f t="shared" si="1"/>
        <v>20</v>
      </c>
      <c r="C21" s="30">
        <v>45228</v>
      </c>
      <c r="D21" s="64">
        <v>116343606970</v>
      </c>
      <c r="E21" s="8">
        <v>218743</v>
      </c>
      <c r="F21" s="21">
        <v>45233</v>
      </c>
      <c r="G21" s="21">
        <v>45240</v>
      </c>
      <c r="H21" s="21" t="s">
        <v>22</v>
      </c>
      <c r="I21" s="25">
        <v>7</v>
      </c>
      <c r="J21" s="50">
        <v>38</v>
      </c>
      <c r="K21" s="47">
        <v>266</v>
      </c>
      <c r="L21" s="49">
        <v>233.33333333333334</v>
      </c>
      <c r="M21" s="47">
        <v>30.85</v>
      </c>
      <c r="N21" s="26">
        <v>8206.1</v>
      </c>
      <c r="O21" s="27">
        <f t="shared" si="0"/>
        <v>27.061403508771935</v>
      </c>
    </row>
    <row r="22" spans="1:15" ht="15">
      <c r="B22" s="8">
        <f t="shared" si="1"/>
        <v>21</v>
      </c>
      <c r="C22" s="30">
        <v>45232</v>
      </c>
      <c r="D22" s="64">
        <v>116383609425</v>
      </c>
      <c r="E22" s="8">
        <v>218773</v>
      </c>
      <c r="F22" s="21">
        <v>45235</v>
      </c>
      <c r="G22" s="21">
        <v>45241</v>
      </c>
      <c r="H22" s="21" t="s">
        <v>24</v>
      </c>
      <c r="I22" s="25">
        <v>6</v>
      </c>
      <c r="J22" s="50">
        <v>48</v>
      </c>
      <c r="K22" s="47">
        <v>288</v>
      </c>
      <c r="L22" s="49">
        <v>252.63157894736844</v>
      </c>
      <c r="M22" s="47">
        <v>30.85</v>
      </c>
      <c r="N22" s="26">
        <v>8884.8000000000011</v>
      </c>
      <c r="O22" s="27">
        <f t="shared" si="0"/>
        <v>27.061403508771935</v>
      </c>
    </row>
    <row r="23" spans="1:15" ht="15">
      <c r="B23" s="8">
        <f t="shared" si="1"/>
        <v>22</v>
      </c>
      <c r="C23" s="30">
        <v>45232</v>
      </c>
      <c r="D23" s="64">
        <v>116303609434</v>
      </c>
      <c r="E23" s="8">
        <v>218779</v>
      </c>
      <c r="F23" s="21">
        <v>45235</v>
      </c>
      <c r="G23" s="21">
        <v>45241</v>
      </c>
      <c r="H23" s="21" t="s">
        <v>24</v>
      </c>
      <c r="I23" s="25">
        <v>6</v>
      </c>
      <c r="J23" s="50">
        <v>48</v>
      </c>
      <c r="K23" s="47">
        <v>288</v>
      </c>
      <c r="L23" s="49">
        <v>252.63157894736844</v>
      </c>
      <c r="M23" s="47">
        <v>30.85</v>
      </c>
      <c r="N23" s="26">
        <v>8884.8000000000011</v>
      </c>
      <c r="O23" s="27">
        <f t="shared" si="0"/>
        <v>27.061403508771935</v>
      </c>
    </row>
    <row r="24" spans="1:15" ht="15">
      <c r="B24" s="8">
        <f t="shared" si="1"/>
        <v>23</v>
      </c>
      <c r="C24" s="30">
        <v>45230</v>
      </c>
      <c r="D24" s="64">
        <v>116393608276</v>
      </c>
      <c r="E24" s="8">
        <v>218873</v>
      </c>
      <c r="F24" s="21">
        <v>45235</v>
      </c>
      <c r="G24" s="21">
        <v>45242</v>
      </c>
      <c r="H24" s="21" t="s">
        <v>25</v>
      </c>
      <c r="I24" s="25">
        <v>7</v>
      </c>
      <c r="J24" s="50">
        <v>54</v>
      </c>
      <c r="K24" s="47">
        <v>378</v>
      </c>
      <c r="L24" s="49">
        <v>331.5789473684211</v>
      </c>
      <c r="M24" s="47">
        <v>30.85</v>
      </c>
      <c r="N24" s="26">
        <v>11661.300000000001</v>
      </c>
      <c r="O24" s="27">
        <f t="shared" si="0"/>
        <v>27.061403508771935</v>
      </c>
    </row>
    <row r="25" spans="1:15" ht="15">
      <c r="B25" s="8">
        <f t="shared" si="1"/>
        <v>24</v>
      </c>
      <c r="C25" s="30">
        <v>45227</v>
      </c>
      <c r="D25" s="64">
        <v>115323600252</v>
      </c>
      <c r="E25" s="8">
        <v>218880</v>
      </c>
      <c r="F25" s="21">
        <v>45235</v>
      </c>
      <c r="G25" s="21">
        <v>45242</v>
      </c>
      <c r="H25" s="21" t="s">
        <v>23</v>
      </c>
      <c r="I25" s="25">
        <v>7</v>
      </c>
      <c r="J25" s="50">
        <v>41</v>
      </c>
      <c r="K25" s="47">
        <v>287</v>
      </c>
      <c r="L25" s="49">
        <v>251.7543859649123</v>
      </c>
      <c r="M25" s="47">
        <v>30.85</v>
      </c>
      <c r="N25" s="26">
        <v>8853.9500000000007</v>
      </c>
      <c r="O25" s="27">
        <f t="shared" si="0"/>
        <v>27.061403508771935</v>
      </c>
    </row>
    <row r="26" spans="1:15" ht="15">
      <c r="B26" s="8">
        <f t="shared" si="1"/>
        <v>25</v>
      </c>
      <c r="C26" s="30">
        <v>45229</v>
      </c>
      <c r="D26" s="64">
        <v>116363607559</v>
      </c>
      <c r="E26" s="8">
        <v>218882</v>
      </c>
      <c r="F26" s="21">
        <v>45235</v>
      </c>
      <c r="G26" s="21">
        <v>45242</v>
      </c>
      <c r="H26" s="21" t="s">
        <v>24</v>
      </c>
      <c r="I26" s="25">
        <v>7</v>
      </c>
      <c r="J26" s="50">
        <v>48</v>
      </c>
      <c r="K26" s="47">
        <v>336</v>
      </c>
      <c r="L26" s="49">
        <v>294.73684210526318</v>
      </c>
      <c r="M26" s="47">
        <v>30.85</v>
      </c>
      <c r="N26" s="26">
        <v>10365.6</v>
      </c>
      <c r="O26" s="27">
        <f t="shared" si="0"/>
        <v>27.061403508771935</v>
      </c>
    </row>
    <row r="27" spans="1:15" ht="15">
      <c r="B27" s="8">
        <f t="shared" si="1"/>
        <v>26</v>
      </c>
      <c r="C27" s="30">
        <v>45231</v>
      </c>
      <c r="D27" s="64">
        <v>116313607967</v>
      </c>
      <c r="E27" s="8">
        <v>218894</v>
      </c>
      <c r="F27" s="21">
        <v>45235</v>
      </c>
      <c r="G27" s="21">
        <v>45242</v>
      </c>
      <c r="H27" s="21" t="s">
        <v>24</v>
      </c>
      <c r="I27" s="25">
        <v>7</v>
      </c>
      <c r="J27" s="50">
        <v>48</v>
      </c>
      <c r="K27" s="47">
        <v>336</v>
      </c>
      <c r="L27" s="49">
        <v>294.73684210526318</v>
      </c>
      <c r="M27" s="47">
        <v>30.85</v>
      </c>
      <c r="N27" s="26">
        <v>10365.6</v>
      </c>
      <c r="O27" s="27">
        <f t="shared" si="0"/>
        <v>27.061403508771935</v>
      </c>
    </row>
    <row r="28" spans="1:15" ht="15">
      <c r="B28" s="8">
        <f t="shared" si="1"/>
        <v>27</v>
      </c>
      <c r="C28" s="30">
        <v>45234</v>
      </c>
      <c r="D28" s="64">
        <v>116393610200</v>
      </c>
      <c r="E28" s="8">
        <v>218896</v>
      </c>
      <c r="F28" s="21">
        <v>45235</v>
      </c>
      <c r="G28" s="21">
        <v>45242</v>
      </c>
      <c r="H28" s="21" t="s">
        <v>24</v>
      </c>
      <c r="I28" s="25">
        <v>7</v>
      </c>
      <c r="J28" s="50">
        <v>44</v>
      </c>
      <c r="K28" s="47">
        <v>308</v>
      </c>
      <c r="L28" s="49">
        <v>270.17543859649123</v>
      </c>
      <c r="M28" s="47">
        <v>30.85</v>
      </c>
      <c r="N28" s="26">
        <v>9501.8000000000011</v>
      </c>
      <c r="O28" s="27">
        <f t="shared" si="0"/>
        <v>27.061403508771935</v>
      </c>
    </row>
    <row r="29" spans="1:15" ht="15">
      <c r="B29" s="8">
        <f t="shared" si="1"/>
        <v>28</v>
      </c>
      <c r="C29" s="30">
        <v>45231</v>
      </c>
      <c r="D29" s="64">
        <v>116373608724</v>
      </c>
      <c r="E29" s="8">
        <v>218931</v>
      </c>
      <c r="F29" s="21">
        <v>45232</v>
      </c>
      <c r="G29" s="21">
        <v>45242</v>
      </c>
      <c r="H29" s="21" t="s">
        <v>23</v>
      </c>
      <c r="I29" s="25">
        <v>10</v>
      </c>
      <c r="J29" s="50">
        <v>41</v>
      </c>
      <c r="K29" s="47">
        <v>410</v>
      </c>
      <c r="L29" s="49">
        <v>359.64912280701759</v>
      </c>
      <c r="M29" s="47">
        <v>30.85</v>
      </c>
      <c r="N29" s="26">
        <v>12648.5</v>
      </c>
      <c r="O29" s="27">
        <f t="shared" si="0"/>
        <v>27.061403508771935</v>
      </c>
    </row>
    <row r="30" spans="1:15" ht="15">
      <c r="B30" s="8">
        <f t="shared" si="1"/>
        <v>29</v>
      </c>
      <c r="C30" s="30">
        <v>45241</v>
      </c>
      <c r="D30" s="64">
        <v>116373612127</v>
      </c>
      <c r="E30" s="8">
        <v>218979</v>
      </c>
      <c r="F30" s="21">
        <v>45241</v>
      </c>
      <c r="G30" s="21">
        <v>45242</v>
      </c>
      <c r="H30" s="21" t="s">
        <v>22</v>
      </c>
      <c r="I30" s="25">
        <v>1</v>
      </c>
      <c r="J30" s="50">
        <v>35</v>
      </c>
      <c r="K30" s="47">
        <v>35</v>
      </c>
      <c r="L30" s="49">
        <v>30.701754385964914</v>
      </c>
      <c r="M30" s="47">
        <v>30.85</v>
      </c>
      <c r="N30" s="26">
        <v>1079.75</v>
      </c>
      <c r="O30" s="27">
        <f t="shared" si="0"/>
        <v>27.061403508771935</v>
      </c>
    </row>
    <row r="31" spans="1:15" ht="15">
      <c r="A31" s="11"/>
      <c r="B31" s="8">
        <v>2</v>
      </c>
      <c r="C31" s="31">
        <v>45234</v>
      </c>
      <c r="D31" s="64">
        <v>116313609749</v>
      </c>
      <c r="E31" s="8">
        <v>218994</v>
      </c>
      <c r="F31" s="21">
        <v>45237</v>
      </c>
      <c r="G31" s="21">
        <v>45243</v>
      </c>
      <c r="H31" s="21" t="s">
        <v>24</v>
      </c>
      <c r="I31" s="25">
        <v>6</v>
      </c>
      <c r="J31" s="47">
        <v>44</v>
      </c>
      <c r="K31" s="47">
        <v>264</v>
      </c>
      <c r="L31" s="49">
        <v>231.57894736842107</v>
      </c>
      <c r="M31" s="47">
        <v>30.85</v>
      </c>
      <c r="N31" s="26">
        <v>8144.4000000000005</v>
      </c>
      <c r="O31" s="27">
        <f t="shared" ref="O31:O86" si="2">+M31/1.14</f>
        <v>27.061403508771935</v>
      </c>
    </row>
    <row r="32" spans="1:15" ht="15">
      <c r="A32" s="13"/>
      <c r="B32" s="8">
        <f>+B31+1</f>
        <v>3</v>
      </c>
      <c r="C32" s="30">
        <v>45225</v>
      </c>
      <c r="D32" s="64">
        <v>116383606189</v>
      </c>
      <c r="E32" s="8">
        <v>218995</v>
      </c>
      <c r="F32" s="21">
        <v>45237</v>
      </c>
      <c r="G32" s="21">
        <v>45243</v>
      </c>
      <c r="H32" s="21" t="s">
        <v>24</v>
      </c>
      <c r="I32" s="25">
        <v>6</v>
      </c>
      <c r="J32" s="50">
        <v>48</v>
      </c>
      <c r="K32" s="47">
        <v>288</v>
      </c>
      <c r="L32" s="49">
        <v>252.63157894736844</v>
      </c>
      <c r="M32" s="47">
        <v>30.85</v>
      </c>
      <c r="N32" s="26">
        <v>8884.8000000000011</v>
      </c>
      <c r="O32" s="27">
        <f t="shared" si="2"/>
        <v>27.061403508771935</v>
      </c>
    </row>
    <row r="33" spans="2:15" ht="15">
      <c r="B33" s="8">
        <f>+B32+1</f>
        <v>4</v>
      </c>
      <c r="C33" s="30">
        <v>45235</v>
      </c>
      <c r="D33" s="64">
        <v>116313610448</v>
      </c>
      <c r="E33" s="8">
        <v>219024</v>
      </c>
      <c r="F33" s="21">
        <v>45237</v>
      </c>
      <c r="G33" s="21">
        <v>45244</v>
      </c>
      <c r="H33" s="21" t="s">
        <v>24</v>
      </c>
      <c r="I33" s="25">
        <v>7</v>
      </c>
      <c r="J33" s="50">
        <v>44</v>
      </c>
      <c r="K33" s="47">
        <v>308</v>
      </c>
      <c r="L33" s="49">
        <v>270.17543859649123</v>
      </c>
      <c r="M33" s="47">
        <v>30.85</v>
      </c>
      <c r="N33" s="26">
        <v>9501.8000000000011</v>
      </c>
      <c r="O33" s="27">
        <f t="shared" si="2"/>
        <v>27.061403508771935</v>
      </c>
    </row>
    <row r="34" spans="2:15" ht="15">
      <c r="B34" s="8">
        <f>+B33+1</f>
        <v>5</v>
      </c>
      <c r="C34" s="30">
        <v>45230</v>
      </c>
      <c r="D34" s="64">
        <v>116323607951</v>
      </c>
      <c r="E34" s="8">
        <v>219025</v>
      </c>
      <c r="F34" s="21">
        <v>45237</v>
      </c>
      <c r="G34" s="21">
        <v>45244</v>
      </c>
      <c r="H34" s="21" t="s">
        <v>24</v>
      </c>
      <c r="I34" s="25">
        <v>7</v>
      </c>
      <c r="J34" s="50">
        <v>48</v>
      </c>
      <c r="K34" s="47">
        <v>336</v>
      </c>
      <c r="L34" s="49">
        <v>294.73684210526318</v>
      </c>
      <c r="M34" s="47">
        <v>30.85</v>
      </c>
      <c r="N34" s="26">
        <v>10365.6</v>
      </c>
      <c r="O34" s="27">
        <f t="shared" si="2"/>
        <v>27.061403508771935</v>
      </c>
    </row>
    <row r="35" spans="2:15" ht="15">
      <c r="B35" s="8">
        <f t="shared" ref="B35:B58" si="3">+B34+1</f>
        <v>6</v>
      </c>
      <c r="C35" s="30">
        <v>45235</v>
      </c>
      <c r="D35" s="64">
        <v>116313610448</v>
      </c>
      <c r="E35" s="8">
        <v>219026</v>
      </c>
      <c r="F35" s="21">
        <v>45237</v>
      </c>
      <c r="G35" s="21">
        <v>45244</v>
      </c>
      <c r="H35" s="21" t="s">
        <v>27</v>
      </c>
      <c r="I35" s="25">
        <v>7</v>
      </c>
      <c r="J35" s="50">
        <v>90</v>
      </c>
      <c r="K35" s="47">
        <v>630</v>
      </c>
      <c r="L35" s="49">
        <v>552.63157894736844</v>
      </c>
      <c r="M35" s="47">
        <v>30.85</v>
      </c>
      <c r="N35" s="26">
        <v>19435.5</v>
      </c>
      <c r="O35" s="27">
        <f t="shared" si="2"/>
        <v>27.061403508771935</v>
      </c>
    </row>
    <row r="36" spans="2:15" ht="15">
      <c r="B36" s="8">
        <f t="shared" si="3"/>
        <v>7</v>
      </c>
      <c r="C36" s="30">
        <v>45230</v>
      </c>
      <c r="D36" s="64">
        <v>116363607580</v>
      </c>
      <c r="E36" s="8">
        <v>219027</v>
      </c>
      <c r="F36" s="21">
        <v>45238</v>
      </c>
      <c r="G36" s="21">
        <v>45244</v>
      </c>
      <c r="H36" s="21" t="s">
        <v>22</v>
      </c>
      <c r="I36" s="25">
        <v>6</v>
      </c>
      <c r="J36" s="50">
        <v>38</v>
      </c>
      <c r="K36" s="47">
        <v>228</v>
      </c>
      <c r="L36" s="49">
        <v>200.00000000000003</v>
      </c>
      <c r="M36" s="47">
        <v>30.85</v>
      </c>
      <c r="N36" s="26">
        <v>7033.8</v>
      </c>
      <c r="O36" s="27">
        <f t="shared" si="2"/>
        <v>27.061403508771935</v>
      </c>
    </row>
    <row r="37" spans="2:15" ht="15">
      <c r="B37" s="8">
        <f t="shared" si="3"/>
        <v>8</v>
      </c>
      <c r="C37" s="30">
        <v>45234</v>
      </c>
      <c r="D37" s="64">
        <v>116343609506</v>
      </c>
      <c r="E37" s="8">
        <v>219028</v>
      </c>
      <c r="F37" s="21">
        <v>45238</v>
      </c>
      <c r="G37" s="21">
        <v>45244</v>
      </c>
      <c r="H37" s="21" t="s">
        <v>24</v>
      </c>
      <c r="I37" s="25">
        <v>6</v>
      </c>
      <c r="J37" s="50">
        <v>44</v>
      </c>
      <c r="K37" s="47">
        <v>264</v>
      </c>
      <c r="L37" s="49">
        <v>231.57894736842107</v>
      </c>
      <c r="M37" s="47">
        <v>30.85</v>
      </c>
      <c r="N37" s="26">
        <v>8144.4000000000005</v>
      </c>
      <c r="O37" s="27">
        <f t="shared" si="2"/>
        <v>27.061403508771935</v>
      </c>
    </row>
    <row r="38" spans="2:15" ht="15">
      <c r="B38" s="8">
        <f t="shared" si="3"/>
        <v>9</v>
      </c>
      <c r="C38" s="30">
        <v>45230</v>
      </c>
      <c r="D38" s="64">
        <v>116393607729</v>
      </c>
      <c r="E38" s="8">
        <v>219029</v>
      </c>
      <c r="F38" s="21">
        <v>45237</v>
      </c>
      <c r="G38" s="21">
        <v>45244</v>
      </c>
      <c r="H38" s="21" t="s">
        <v>24</v>
      </c>
      <c r="I38" s="25">
        <v>7</v>
      </c>
      <c r="J38" s="50">
        <v>48</v>
      </c>
      <c r="K38" s="47">
        <v>336</v>
      </c>
      <c r="L38" s="49">
        <v>294.73684210526318</v>
      </c>
      <c r="M38" s="47">
        <v>30.85</v>
      </c>
      <c r="N38" s="26">
        <v>10365.6</v>
      </c>
      <c r="O38" s="27">
        <f t="shared" si="2"/>
        <v>27.061403508771935</v>
      </c>
    </row>
    <row r="39" spans="2:15" ht="15">
      <c r="B39" s="8">
        <f t="shared" si="3"/>
        <v>10</v>
      </c>
      <c r="C39" s="30">
        <v>45234</v>
      </c>
      <c r="D39" s="64">
        <v>116343609506</v>
      </c>
      <c r="E39" s="8">
        <v>219030</v>
      </c>
      <c r="F39" s="21">
        <v>45238</v>
      </c>
      <c r="G39" s="21">
        <v>45244</v>
      </c>
      <c r="H39" s="21" t="s">
        <v>24</v>
      </c>
      <c r="I39" s="25">
        <v>6</v>
      </c>
      <c r="J39" s="50">
        <v>44</v>
      </c>
      <c r="K39" s="47">
        <v>264</v>
      </c>
      <c r="L39" s="49">
        <v>231.57894736842107</v>
      </c>
      <c r="M39" s="47">
        <v>30.85</v>
      </c>
      <c r="N39" s="26">
        <v>8144.4000000000005</v>
      </c>
      <c r="O39" s="27">
        <f t="shared" si="2"/>
        <v>27.061403508771935</v>
      </c>
    </row>
    <row r="40" spans="2:15" ht="15">
      <c r="B40" s="8">
        <f t="shared" si="3"/>
        <v>11</v>
      </c>
      <c r="C40" s="30">
        <v>45232</v>
      </c>
      <c r="D40" s="64">
        <v>116323609887</v>
      </c>
      <c r="E40" s="8">
        <v>219036</v>
      </c>
      <c r="F40" s="21">
        <v>45237</v>
      </c>
      <c r="G40" s="21">
        <v>45244</v>
      </c>
      <c r="H40" s="21" t="s">
        <v>24</v>
      </c>
      <c r="I40" s="25">
        <v>7</v>
      </c>
      <c r="J40" s="50">
        <v>48</v>
      </c>
      <c r="K40" s="47">
        <v>336</v>
      </c>
      <c r="L40" s="49">
        <v>294.73684210526318</v>
      </c>
      <c r="M40" s="47">
        <v>30.85</v>
      </c>
      <c r="N40" s="26">
        <v>10365.6</v>
      </c>
      <c r="O40" s="27">
        <f t="shared" si="2"/>
        <v>27.061403508771935</v>
      </c>
    </row>
    <row r="41" spans="2:15" ht="15">
      <c r="B41" s="8">
        <f t="shared" si="3"/>
        <v>12</v>
      </c>
      <c r="C41" s="30">
        <v>45233</v>
      </c>
      <c r="D41" s="64">
        <v>116333609680</v>
      </c>
      <c r="E41" s="8">
        <v>219042</v>
      </c>
      <c r="F41" s="21">
        <v>45234</v>
      </c>
      <c r="G41" s="21">
        <v>45244</v>
      </c>
      <c r="H41" s="21" t="s">
        <v>24</v>
      </c>
      <c r="I41" s="25">
        <v>10</v>
      </c>
      <c r="J41" s="50">
        <v>48</v>
      </c>
      <c r="K41" s="47">
        <v>480</v>
      </c>
      <c r="L41" s="49">
        <v>421.0526315789474</v>
      </c>
      <c r="M41" s="47">
        <v>30.85</v>
      </c>
      <c r="N41" s="26">
        <v>14808</v>
      </c>
      <c r="O41" s="27">
        <f t="shared" si="2"/>
        <v>27.061403508771935</v>
      </c>
    </row>
    <row r="42" spans="2:15" ht="15">
      <c r="B42" s="8">
        <f t="shared" si="3"/>
        <v>13</v>
      </c>
      <c r="C42" s="30">
        <v>45230</v>
      </c>
      <c r="D42" s="64">
        <v>116363607580</v>
      </c>
      <c r="E42" s="8">
        <v>219043</v>
      </c>
      <c r="F42" s="21">
        <v>45238</v>
      </c>
      <c r="G42" s="21">
        <v>45244</v>
      </c>
      <c r="H42" s="21" t="s">
        <v>24</v>
      </c>
      <c r="I42" s="25">
        <v>6</v>
      </c>
      <c r="J42" s="50">
        <v>48</v>
      </c>
      <c r="K42" s="47">
        <v>288</v>
      </c>
      <c r="L42" s="49">
        <v>252.63157894736844</v>
      </c>
      <c r="M42" s="47">
        <v>30.85</v>
      </c>
      <c r="N42" s="26">
        <v>8884.8000000000011</v>
      </c>
      <c r="O42" s="27">
        <f t="shared" si="2"/>
        <v>27.061403508771935</v>
      </c>
    </row>
    <row r="43" spans="2:15" ht="15">
      <c r="B43" s="8">
        <f t="shared" si="3"/>
        <v>14</v>
      </c>
      <c r="C43" s="30">
        <v>45227</v>
      </c>
      <c r="D43" s="64">
        <v>116313606939</v>
      </c>
      <c r="E43" s="8">
        <v>219044</v>
      </c>
      <c r="F43" s="21">
        <v>45237</v>
      </c>
      <c r="G43" s="21">
        <v>45244</v>
      </c>
      <c r="H43" s="21" t="s">
        <v>22</v>
      </c>
      <c r="I43" s="25">
        <v>7</v>
      </c>
      <c r="J43" s="50">
        <v>38</v>
      </c>
      <c r="K43" s="47">
        <v>266</v>
      </c>
      <c r="L43" s="49">
        <v>233.33333333333334</v>
      </c>
      <c r="M43" s="47">
        <v>30.85</v>
      </c>
      <c r="N43" s="26">
        <v>8206.1</v>
      </c>
      <c r="O43" s="27">
        <f t="shared" si="2"/>
        <v>27.061403508771935</v>
      </c>
    </row>
    <row r="44" spans="2:15" ht="15">
      <c r="B44" s="8">
        <f t="shared" si="3"/>
        <v>15</v>
      </c>
      <c r="C44" s="30">
        <v>45234</v>
      </c>
      <c r="D44" s="64">
        <v>116363610221</v>
      </c>
      <c r="E44" s="8">
        <v>219048</v>
      </c>
      <c r="F44" s="21">
        <v>45237</v>
      </c>
      <c r="G44" s="21">
        <v>45244</v>
      </c>
      <c r="H44" s="21" t="s">
        <v>24</v>
      </c>
      <c r="I44" s="25">
        <v>7</v>
      </c>
      <c r="J44" s="50">
        <v>44</v>
      </c>
      <c r="K44" s="47">
        <v>308</v>
      </c>
      <c r="L44" s="49">
        <v>270.17543859649123</v>
      </c>
      <c r="M44" s="47">
        <v>30.85</v>
      </c>
      <c r="N44" s="26">
        <v>9501.8000000000011</v>
      </c>
      <c r="O44" s="27">
        <f t="shared" si="2"/>
        <v>27.061403508771935</v>
      </c>
    </row>
    <row r="45" spans="2:15" ht="15">
      <c r="B45" s="8">
        <f t="shared" si="3"/>
        <v>16</v>
      </c>
      <c r="C45" s="30">
        <v>45234</v>
      </c>
      <c r="D45" s="64">
        <v>116393609709</v>
      </c>
      <c r="E45" s="8">
        <v>219051</v>
      </c>
      <c r="F45" s="21">
        <v>45237</v>
      </c>
      <c r="G45" s="21">
        <v>45244</v>
      </c>
      <c r="H45" s="21" t="s">
        <v>24</v>
      </c>
      <c r="I45" s="25">
        <v>7</v>
      </c>
      <c r="J45" s="50">
        <v>44</v>
      </c>
      <c r="K45" s="47">
        <v>308</v>
      </c>
      <c r="L45" s="49">
        <v>270.17543859649123</v>
      </c>
      <c r="M45" s="47">
        <v>30.85</v>
      </c>
      <c r="N45" s="26">
        <v>9501.8000000000011</v>
      </c>
      <c r="O45" s="27">
        <f t="shared" si="2"/>
        <v>27.061403508771935</v>
      </c>
    </row>
    <row r="46" spans="2:15" ht="15">
      <c r="B46" s="8">
        <f t="shared" si="3"/>
        <v>17</v>
      </c>
      <c r="C46" s="30">
        <v>45226</v>
      </c>
      <c r="D46" s="64">
        <v>116393606616</v>
      </c>
      <c r="E46" s="8">
        <v>219057</v>
      </c>
      <c r="F46" s="21">
        <v>45236</v>
      </c>
      <c r="G46" s="21">
        <v>45244</v>
      </c>
      <c r="H46" s="21" t="s">
        <v>25</v>
      </c>
      <c r="I46" s="25">
        <v>8</v>
      </c>
      <c r="J46" s="50">
        <v>54</v>
      </c>
      <c r="K46" s="47">
        <v>432</v>
      </c>
      <c r="L46" s="49">
        <v>378.94736842105266</v>
      </c>
      <c r="M46" s="47">
        <v>30.85</v>
      </c>
      <c r="N46" s="26">
        <v>13327.2</v>
      </c>
      <c r="O46" s="27">
        <f t="shared" si="2"/>
        <v>27.061403508771935</v>
      </c>
    </row>
    <row r="47" spans="2:15" ht="15">
      <c r="B47" s="8">
        <f t="shared" si="3"/>
        <v>18</v>
      </c>
      <c r="C47" s="30">
        <v>45224</v>
      </c>
      <c r="D47" s="64">
        <v>116313605765</v>
      </c>
      <c r="E47" s="8">
        <v>219100</v>
      </c>
      <c r="F47" s="21">
        <v>45238</v>
      </c>
      <c r="G47" s="21">
        <v>45245</v>
      </c>
      <c r="H47" s="21" t="s">
        <v>24</v>
      </c>
      <c r="I47" s="25">
        <v>7</v>
      </c>
      <c r="J47" s="50">
        <v>48</v>
      </c>
      <c r="K47" s="47">
        <v>336</v>
      </c>
      <c r="L47" s="49">
        <v>294.73684210526318</v>
      </c>
      <c r="M47" s="47">
        <v>30.85</v>
      </c>
      <c r="N47" s="26">
        <v>10365.6</v>
      </c>
      <c r="O47" s="27">
        <f t="shared" si="2"/>
        <v>27.061403508771935</v>
      </c>
    </row>
    <row r="48" spans="2:15" ht="15">
      <c r="B48" s="8">
        <f t="shared" si="3"/>
        <v>19</v>
      </c>
      <c r="C48" s="30">
        <v>45230</v>
      </c>
      <c r="D48" s="64">
        <v>115393600341</v>
      </c>
      <c r="E48" s="8">
        <v>219107</v>
      </c>
      <c r="F48" s="21">
        <v>45238</v>
      </c>
      <c r="G48" s="21">
        <v>45245</v>
      </c>
      <c r="H48" s="21" t="s">
        <v>24</v>
      </c>
      <c r="I48" s="25">
        <v>7</v>
      </c>
      <c r="J48" s="50">
        <v>48</v>
      </c>
      <c r="K48" s="47">
        <v>336</v>
      </c>
      <c r="L48" s="49">
        <v>294.73684210526318</v>
      </c>
      <c r="M48" s="47">
        <v>30.85</v>
      </c>
      <c r="N48" s="26">
        <v>10365.6</v>
      </c>
      <c r="O48" s="27">
        <f t="shared" si="2"/>
        <v>27.061403508771935</v>
      </c>
    </row>
    <row r="49" spans="1:15" ht="15">
      <c r="B49" s="8">
        <f t="shared" si="3"/>
        <v>20</v>
      </c>
      <c r="C49" s="30">
        <v>45231</v>
      </c>
      <c r="D49" s="64">
        <v>116313608391</v>
      </c>
      <c r="E49" s="8">
        <v>219142</v>
      </c>
      <c r="F49" s="21">
        <v>45237</v>
      </c>
      <c r="G49" s="21">
        <v>45246</v>
      </c>
      <c r="H49" s="21" t="s">
        <v>24</v>
      </c>
      <c r="I49" s="25">
        <v>9</v>
      </c>
      <c r="J49" s="50">
        <v>48</v>
      </c>
      <c r="K49" s="47">
        <v>432</v>
      </c>
      <c r="L49" s="49">
        <v>378.94736842105266</v>
      </c>
      <c r="M49" s="47">
        <v>30.85</v>
      </c>
      <c r="N49" s="26">
        <v>13327.2</v>
      </c>
      <c r="O49" s="27">
        <f t="shared" si="2"/>
        <v>27.061403508771935</v>
      </c>
    </row>
    <row r="50" spans="1:15" ht="15">
      <c r="B50" s="8">
        <f t="shared" si="3"/>
        <v>21</v>
      </c>
      <c r="C50" s="30">
        <v>45237</v>
      </c>
      <c r="D50" s="64">
        <v>116363610979</v>
      </c>
      <c r="E50" s="8">
        <v>219143</v>
      </c>
      <c r="F50" s="21">
        <v>45240</v>
      </c>
      <c r="G50" s="21">
        <v>45246</v>
      </c>
      <c r="H50" s="21" t="s">
        <v>24</v>
      </c>
      <c r="I50" s="25">
        <v>6</v>
      </c>
      <c r="J50" s="50">
        <v>44</v>
      </c>
      <c r="K50" s="47">
        <v>264</v>
      </c>
      <c r="L50" s="49">
        <v>231.57894736842107</v>
      </c>
      <c r="M50" s="47">
        <v>30.85</v>
      </c>
      <c r="N50" s="26">
        <v>8144.4000000000005</v>
      </c>
      <c r="O50" s="27">
        <f t="shared" si="2"/>
        <v>27.061403508771935</v>
      </c>
    </row>
    <row r="51" spans="1:15" ht="15">
      <c r="B51" s="8">
        <f t="shared" si="3"/>
        <v>22</v>
      </c>
      <c r="C51" s="30">
        <v>45227</v>
      </c>
      <c r="D51" s="64">
        <v>116306306716</v>
      </c>
      <c r="E51" s="8">
        <v>219149</v>
      </c>
      <c r="F51" s="21">
        <v>45239</v>
      </c>
      <c r="G51" s="21">
        <v>45246</v>
      </c>
      <c r="H51" s="21" t="s">
        <v>24</v>
      </c>
      <c r="I51" s="25">
        <v>7</v>
      </c>
      <c r="J51" s="50">
        <v>48</v>
      </c>
      <c r="K51" s="47">
        <v>336</v>
      </c>
      <c r="L51" s="49">
        <v>294.73684210526318</v>
      </c>
      <c r="M51" s="47">
        <v>30.85</v>
      </c>
      <c r="N51" s="26">
        <v>10365.6</v>
      </c>
      <c r="O51" s="27">
        <f t="shared" si="2"/>
        <v>27.061403508771935</v>
      </c>
    </row>
    <row r="52" spans="1:15" ht="15">
      <c r="B52" s="8">
        <f t="shared" si="3"/>
        <v>23</v>
      </c>
      <c r="C52" s="30">
        <v>45239</v>
      </c>
      <c r="D52" s="64">
        <v>116383611930</v>
      </c>
      <c r="E52" s="8">
        <v>219152</v>
      </c>
      <c r="F52" s="21">
        <v>45240</v>
      </c>
      <c r="G52" s="21">
        <v>45246</v>
      </c>
      <c r="H52" s="21" t="s">
        <v>22</v>
      </c>
      <c r="I52" s="25">
        <v>6</v>
      </c>
      <c r="J52" s="50">
        <v>35</v>
      </c>
      <c r="K52" s="47">
        <v>210</v>
      </c>
      <c r="L52" s="49">
        <v>184.21052631578948</v>
      </c>
      <c r="M52" s="47">
        <v>30.85</v>
      </c>
      <c r="N52" s="26">
        <v>6478.5</v>
      </c>
      <c r="O52" s="27">
        <f t="shared" si="2"/>
        <v>27.061403508771935</v>
      </c>
    </row>
    <row r="53" spans="1:15" ht="15">
      <c r="B53" s="8">
        <f t="shared" si="3"/>
        <v>24</v>
      </c>
      <c r="C53" s="30">
        <v>45225</v>
      </c>
      <c r="D53" s="64">
        <v>116306306211</v>
      </c>
      <c r="E53" s="8">
        <v>219161</v>
      </c>
      <c r="F53" s="21">
        <v>45239</v>
      </c>
      <c r="G53" s="21">
        <v>45246</v>
      </c>
      <c r="H53" s="21" t="s">
        <v>25</v>
      </c>
      <c r="I53" s="25">
        <v>7</v>
      </c>
      <c r="J53" s="50">
        <v>54</v>
      </c>
      <c r="K53" s="47">
        <v>378</v>
      </c>
      <c r="L53" s="49">
        <v>331.5789473684211</v>
      </c>
      <c r="M53" s="47">
        <v>30.85</v>
      </c>
      <c r="N53" s="26">
        <v>11661.300000000001</v>
      </c>
      <c r="O53" s="27">
        <f t="shared" si="2"/>
        <v>27.061403508771935</v>
      </c>
    </row>
    <row r="54" spans="1:15" ht="15">
      <c r="B54" s="8">
        <f t="shared" si="3"/>
        <v>25</v>
      </c>
      <c r="C54" s="30">
        <v>45237</v>
      </c>
      <c r="D54" s="64">
        <v>116393610538</v>
      </c>
      <c r="E54" s="8">
        <v>219169</v>
      </c>
      <c r="F54" s="21">
        <v>45239</v>
      </c>
      <c r="G54" s="21">
        <v>45246</v>
      </c>
      <c r="H54" s="21" t="s">
        <v>22</v>
      </c>
      <c r="I54" s="25">
        <v>7</v>
      </c>
      <c r="J54" s="50">
        <v>35</v>
      </c>
      <c r="K54" s="47">
        <v>245</v>
      </c>
      <c r="L54" s="49">
        <v>214.91228070175441</v>
      </c>
      <c r="M54" s="47">
        <v>30.85</v>
      </c>
      <c r="N54" s="26">
        <v>7558.25</v>
      </c>
      <c r="O54" s="27">
        <f t="shared" si="2"/>
        <v>27.061403508771935</v>
      </c>
    </row>
    <row r="55" spans="1:15" ht="15">
      <c r="B55" s="8">
        <f t="shared" si="3"/>
        <v>26</v>
      </c>
      <c r="C55" s="30">
        <v>45239</v>
      </c>
      <c r="D55" s="64">
        <v>116393612631</v>
      </c>
      <c r="E55" s="8">
        <v>219186</v>
      </c>
      <c r="F55" s="21">
        <v>45240</v>
      </c>
      <c r="G55" s="21">
        <v>45246</v>
      </c>
      <c r="H55" s="21" t="s">
        <v>24</v>
      </c>
      <c r="I55" s="25">
        <v>6</v>
      </c>
      <c r="J55" s="50">
        <v>44</v>
      </c>
      <c r="K55" s="47">
        <v>264</v>
      </c>
      <c r="L55" s="49">
        <v>231.57894736842107</v>
      </c>
      <c r="M55" s="47">
        <v>30.85</v>
      </c>
      <c r="N55" s="26">
        <v>8144.4000000000005</v>
      </c>
      <c r="O55" s="27">
        <f t="shared" si="2"/>
        <v>27.061403508771935</v>
      </c>
    </row>
    <row r="56" spans="1:15" ht="15">
      <c r="B56" s="8">
        <f t="shared" si="3"/>
        <v>27</v>
      </c>
      <c r="C56" s="30">
        <v>45237</v>
      </c>
      <c r="D56" s="64">
        <v>116333611652</v>
      </c>
      <c r="E56" s="8">
        <v>219190</v>
      </c>
      <c r="F56" s="21">
        <v>45239</v>
      </c>
      <c r="G56" s="21">
        <v>45246</v>
      </c>
      <c r="H56" s="21" t="s">
        <v>24</v>
      </c>
      <c r="I56" s="25">
        <v>7</v>
      </c>
      <c r="J56" s="50">
        <v>44</v>
      </c>
      <c r="K56" s="47">
        <v>308</v>
      </c>
      <c r="L56" s="49">
        <v>270.17543859649123</v>
      </c>
      <c r="M56" s="47">
        <v>30.85</v>
      </c>
      <c r="N56" s="26">
        <v>9501.8000000000011</v>
      </c>
      <c r="O56" s="27">
        <f t="shared" si="2"/>
        <v>27.061403508771935</v>
      </c>
    </row>
    <row r="57" spans="1:15" ht="15">
      <c r="B57" s="8">
        <f t="shared" si="3"/>
        <v>28</v>
      </c>
      <c r="C57" s="30">
        <v>45237</v>
      </c>
      <c r="D57" s="64">
        <v>116333611652</v>
      </c>
      <c r="E57" s="8">
        <v>219191</v>
      </c>
      <c r="F57" s="21">
        <v>45239</v>
      </c>
      <c r="G57" s="21">
        <v>45246</v>
      </c>
      <c r="H57" s="21" t="s">
        <v>24</v>
      </c>
      <c r="I57" s="25">
        <v>7</v>
      </c>
      <c r="J57" s="50">
        <v>44</v>
      </c>
      <c r="K57" s="47">
        <v>308</v>
      </c>
      <c r="L57" s="49">
        <v>270.17543859649123</v>
      </c>
      <c r="M57" s="47">
        <v>30.85</v>
      </c>
      <c r="N57" s="26">
        <v>9501.8000000000011</v>
      </c>
      <c r="O57" s="27">
        <f t="shared" si="2"/>
        <v>27.061403508771935</v>
      </c>
    </row>
    <row r="58" spans="1:15" ht="15">
      <c r="B58" s="8">
        <f t="shared" si="3"/>
        <v>29</v>
      </c>
      <c r="C58" s="30">
        <v>45244</v>
      </c>
      <c r="D58" s="64">
        <v>116313614859</v>
      </c>
      <c r="E58" s="8">
        <v>219207</v>
      </c>
      <c r="F58" s="21">
        <v>45245</v>
      </c>
      <c r="G58" s="21">
        <v>45246</v>
      </c>
      <c r="H58" s="21" t="s">
        <v>24</v>
      </c>
      <c r="I58" s="25">
        <v>1</v>
      </c>
      <c r="J58" s="50">
        <v>44</v>
      </c>
      <c r="K58" s="47">
        <v>44</v>
      </c>
      <c r="L58" s="49">
        <v>38.596491228070178</v>
      </c>
      <c r="M58" s="47">
        <v>30.85</v>
      </c>
      <c r="N58" s="26">
        <v>1357.4</v>
      </c>
      <c r="O58" s="27">
        <f t="shared" si="2"/>
        <v>27.061403508771935</v>
      </c>
    </row>
    <row r="59" spans="1:15" ht="15">
      <c r="A59" s="11"/>
      <c r="B59" s="8">
        <v>2</v>
      </c>
      <c r="C59" s="31">
        <v>45227</v>
      </c>
      <c r="D59" s="64">
        <v>116303606785</v>
      </c>
      <c r="E59" s="8">
        <v>219232</v>
      </c>
      <c r="F59" s="21">
        <v>45241</v>
      </c>
      <c r="G59" s="21">
        <v>45247</v>
      </c>
      <c r="H59" s="21" t="s">
        <v>24</v>
      </c>
      <c r="I59" s="25">
        <v>6</v>
      </c>
      <c r="J59" s="47">
        <v>48</v>
      </c>
      <c r="K59" s="47">
        <v>288</v>
      </c>
      <c r="L59" s="49">
        <v>252.63157894736844</v>
      </c>
      <c r="M59" s="47">
        <v>30.85</v>
      </c>
      <c r="N59" s="26">
        <v>8884.8000000000011</v>
      </c>
      <c r="O59" s="27">
        <f t="shared" si="2"/>
        <v>27.061403508771935</v>
      </c>
    </row>
    <row r="60" spans="1:15" ht="15">
      <c r="A60" s="13"/>
      <c r="B60" s="8">
        <f>+B59+1</f>
        <v>3</v>
      </c>
      <c r="C60" s="30">
        <v>45240</v>
      </c>
      <c r="D60" s="64">
        <v>116333612390</v>
      </c>
      <c r="E60" s="8">
        <v>219259</v>
      </c>
      <c r="F60" s="21">
        <v>45241</v>
      </c>
      <c r="G60" s="21">
        <v>45247</v>
      </c>
      <c r="H60" s="21" t="s">
        <v>25</v>
      </c>
      <c r="I60" s="25">
        <v>6</v>
      </c>
      <c r="J60" s="50">
        <v>50</v>
      </c>
      <c r="K60" s="47">
        <v>300</v>
      </c>
      <c r="L60" s="49">
        <v>263.15789473684214</v>
      </c>
      <c r="M60" s="47">
        <v>30.85</v>
      </c>
      <c r="N60" s="26">
        <v>9255</v>
      </c>
      <c r="O60" s="27">
        <f t="shared" si="2"/>
        <v>27.061403508771935</v>
      </c>
    </row>
    <row r="61" spans="1:15" ht="15">
      <c r="B61" s="8">
        <f>+B60+1</f>
        <v>4</v>
      </c>
      <c r="C61" s="30">
        <v>45230</v>
      </c>
      <c r="D61" s="64">
        <v>116343607991</v>
      </c>
      <c r="E61" s="65">
        <v>219285</v>
      </c>
      <c r="F61" s="21">
        <v>45241</v>
      </c>
      <c r="G61" s="21">
        <v>45248</v>
      </c>
      <c r="H61" s="21" t="s">
        <v>24</v>
      </c>
      <c r="I61" s="25">
        <v>7</v>
      </c>
      <c r="J61" s="50">
        <v>48</v>
      </c>
      <c r="K61" s="47">
        <v>336</v>
      </c>
      <c r="L61" s="49">
        <v>294.73684210526318</v>
      </c>
      <c r="M61" s="47">
        <v>30.85</v>
      </c>
      <c r="N61" s="26">
        <v>10365.6</v>
      </c>
      <c r="O61" s="27">
        <f t="shared" si="2"/>
        <v>27.061403508771935</v>
      </c>
    </row>
    <row r="62" spans="1:15" ht="15">
      <c r="B62" s="8">
        <f>+B61+1</f>
        <v>5</v>
      </c>
      <c r="C62" s="30">
        <v>45226</v>
      </c>
      <c r="D62" s="64">
        <v>116353606704</v>
      </c>
      <c r="E62" s="65">
        <v>219294</v>
      </c>
      <c r="F62" s="21">
        <v>45241</v>
      </c>
      <c r="G62" s="21">
        <v>45248</v>
      </c>
      <c r="H62" s="21" t="s">
        <v>24</v>
      </c>
      <c r="I62" s="25">
        <v>7</v>
      </c>
      <c r="J62" s="50">
        <v>48</v>
      </c>
      <c r="K62" s="47">
        <v>336</v>
      </c>
      <c r="L62" s="49">
        <v>294.73684210526318</v>
      </c>
      <c r="M62" s="47">
        <v>30.85</v>
      </c>
      <c r="N62" s="26">
        <v>10365.6</v>
      </c>
      <c r="O62" s="27">
        <f t="shared" si="2"/>
        <v>27.061403508771935</v>
      </c>
    </row>
    <row r="63" spans="1:15" ht="15">
      <c r="B63" s="8">
        <f t="shared" ref="B63:B86" si="4">+B62+1</f>
        <v>6</v>
      </c>
      <c r="C63" s="30">
        <v>45239</v>
      </c>
      <c r="D63" s="64">
        <v>116313613272</v>
      </c>
      <c r="E63" s="65">
        <v>219300</v>
      </c>
      <c r="F63" s="21">
        <v>45241</v>
      </c>
      <c r="G63" s="21">
        <v>45248</v>
      </c>
      <c r="H63" s="21" t="s">
        <v>22</v>
      </c>
      <c r="I63" s="25">
        <v>7</v>
      </c>
      <c r="J63" s="50">
        <v>35</v>
      </c>
      <c r="K63" s="47">
        <v>245</v>
      </c>
      <c r="L63" s="49">
        <v>214.91228070175441</v>
      </c>
      <c r="M63" s="47">
        <v>30.85</v>
      </c>
      <c r="N63" s="26">
        <v>7558.25</v>
      </c>
      <c r="O63" s="27">
        <f t="shared" si="2"/>
        <v>27.061403508771935</v>
      </c>
    </row>
    <row r="64" spans="1:15" ht="15">
      <c r="B64" s="8">
        <f t="shared" si="4"/>
        <v>7</v>
      </c>
      <c r="C64" s="30">
        <v>45236</v>
      </c>
      <c r="D64" s="64">
        <v>116303610638</v>
      </c>
      <c r="E64" s="65">
        <v>219305</v>
      </c>
      <c r="F64" s="21">
        <v>45241</v>
      </c>
      <c r="G64" s="21">
        <v>45248</v>
      </c>
      <c r="H64" s="21" t="s">
        <v>24</v>
      </c>
      <c r="I64" s="25">
        <v>7</v>
      </c>
      <c r="J64" s="50">
        <v>44</v>
      </c>
      <c r="K64" s="47">
        <v>308</v>
      </c>
      <c r="L64" s="49">
        <v>270.17543859649123</v>
      </c>
      <c r="M64" s="47">
        <v>30.85</v>
      </c>
      <c r="N64" s="26">
        <v>9501.8000000000011</v>
      </c>
      <c r="O64" s="27">
        <f t="shared" si="2"/>
        <v>27.061403508771935</v>
      </c>
    </row>
    <row r="65" spans="2:15" ht="15">
      <c r="B65" s="8">
        <f t="shared" si="4"/>
        <v>8</v>
      </c>
      <c r="C65" s="30">
        <v>45240</v>
      </c>
      <c r="D65" s="64">
        <v>116373612653</v>
      </c>
      <c r="E65" s="65">
        <v>219307</v>
      </c>
      <c r="F65" s="21">
        <v>45242</v>
      </c>
      <c r="G65" s="21">
        <v>45248</v>
      </c>
      <c r="H65" s="21" t="s">
        <v>25</v>
      </c>
      <c r="I65" s="25">
        <v>6</v>
      </c>
      <c r="J65" s="50">
        <v>50</v>
      </c>
      <c r="K65" s="47">
        <v>300</v>
      </c>
      <c r="L65" s="49">
        <v>263.15789473684214</v>
      </c>
      <c r="M65" s="47">
        <v>30.85</v>
      </c>
      <c r="N65" s="26">
        <v>9255</v>
      </c>
      <c r="O65" s="27">
        <f t="shared" si="2"/>
        <v>27.061403508771935</v>
      </c>
    </row>
    <row r="66" spans="2:15" ht="15">
      <c r="B66" s="8">
        <f t="shared" si="4"/>
        <v>9</v>
      </c>
      <c r="C66" s="30">
        <v>45226</v>
      </c>
      <c r="D66" s="64">
        <v>116333606108</v>
      </c>
      <c r="E66" s="65">
        <v>219310</v>
      </c>
      <c r="F66" s="21">
        <v>45244</v>
      </c>
      <c r="G66" s="21">
        <v>45248</v>
      </c>
      <c r="H66" s="21" t="s">
        <v>22</v>
      </c>
      <c r="I66" s="25">
        <v>4</v>
      </c>
      <c r="J66" s="50">
        <v>38</v>
      </c>
      <c r="K66" s="47">
        <v>152</v>
      </c>
      <c r="L66" s="49">
        <v>133.33333333333334</v>
      </c>
      <c r="M66" s="47">
        <v>30.85</v>
      </c>
      <c r="N66" s="26">
        <v>4689.2</v>
      </c>
      <c r="O66" s="27">
        <f t="shared" si="2"/>
        <v>27.061403508771935</v>
      </c>
    </row>
    <row r="67" spans="2:15" ht="15">
      <c r="B67" s="8">
        <f t="shared" si="4"/>
        <v>10</v>
      </c>
      <c r="C67" s="30">
        <v>45237</v>
      </c>
      <c r="D67" s="64">
        <v>116353610138</v>
      </c>
      <c r="E67" s="65">
        <v>219314</v>
      </c>
      <c r="F67" s="21">
        <v>45239</v>
      </c>
      <c r="G67" s="21">
        <v>45248</v>
      </c>
      <c r="H67" s="21" t="s">
        <v>24</v>
      </c>
      <c r="I67" s="25">
        <v>9</v>
      </c>
      <c r="J67" s="50">
        <v>44</v>
      </c>
      <c r="K67" s="47">
        <v>396</v>
      </c>
      <c r="L67" s="49">
        <v>347.36842105263162</v>
      </c>
      <c r="M67" s="47">
        <v>30.85</v>
      </c>
      <c r="N67" s="26">
        <v>12216.6</v>
      </c>
      <c r="O67" s="27">
        <f t="shared" si="2"/>
        <v>27.061403508771935</v>
      </c>
    </row>
    <row r="68" spans="2:15" ht="15">
      <c r="B68" s="8">
        <f t="shared" si="4"/>
        <v>11</v>
      </c>
      <c r="C68" s="30">
        <v>45227</v>
      </c>
      <c r="D68" s="64">
        <v>116323606909</v>
      </c>
      <c r="E68" s="65">
        <v>219315</v>
      </c>
      <c r="F68" s="21">
        <v>45242</v>
      </c>
      <c r="G68" s="21">
        <v>45248</v>
      </c>
      <c r="H68" s="21" t="s">
        <v>24</v>
      </c>
      <c r="I68" s="25">
        <v>6</v>
      </c>
      <c r="J68" s="50">
        <v>48</v>
      </c>
      <c r="K68" s="47">
        <v>288</v>
      </c>
      <c r="L68" s="49">
        <v>252.63157894736844</v>
      </c>
      <c r="M68" s="47">
        <v>30.85</v>
      </c>
      <c r="N68" s="26">
        <v>8884.8000000000011</v>
      </c>
      <c r="O68" s="27">
        <f t="shared" si="2"/>
        <v>27.061403508771935</v>
      </c>
    </row>
    <row r="69" spans="2:15" ht="15">
      <c r="B69" s="8">
        <f t="shared" si="4"/>
        <v>12</v>
      </c>
      <c r="C69" s="30">
        <v>45239</v>
      </c>
      <c r="D69" s="64">
        <v>116363611785</v>
      </c>
      <c r="E69" s="65">
        <v>219329</v>
      </c>
      <c r="F69" s="21">
        <v>45241</v>
      </c>
      <c r="G69" s="21">
        <v>45248</v>
      </c>
      <c r="H69" s="21" t="s">
        <v>25</v>
      </c>
      <c r="I69" s="25">
        <v>7</v>
      </c>
      <c r="J69" s="50">
        <v>50</v>
      </c>
      <c r="K69" s="47">
        <v>350</v>
      </c>
      <c r="L69" s="49">
        <v>307.01754385964915</v>
      </c>
      <c r="M69" s="47">
        <v>30.85</v>
      </c>
      <c r="N69" s="26">
        <v>10797.5</v>
      </c>
      <c r="O69" s="27">
        <f t="shared" si="2"/>
        <v>27.061403508771935</v>
      </c>
    </row>
    <row r="70" spans="2:15" ht="15">
      <c r="B70" s="8">
        <f t="shared" si="4"/>
        <v>13</v>
      </c>
      <c r="C70" s="30">
        <v>45238</v>
      </c>
      <c r="D70" s="64">
        <v>116393610347</v>
      </c>
      <c r="E70" s="65">
        <v>219343</v>
      </c>
      <c r="F70" s="21">
        <v>45241</v>
      </c>
      <c r="G70" s="21">
        <v>45248</v>
      </c>
      <c r="H70" s="21" t="s">
        <v>23</v>
      </c>
      <c r="I70" s="25">
        <v>7</v>
      </c>
      <c r="J70" s="50">
        <v>38</v>
      </c>
      <c r="K70" s="47">
        <v>266</v>
      </c>
      <c r="L70" s="49">
        <v>233.33333333333334</v>
      </c>
      <c r="M70" s="47">
        <v>30.85</v>
      </c>
      <c r="N70" s="26">
        <v>8206.1</v>
      </c>
      <c r="O70" s="27">
        <f t="shared" si="2"/>
        <v>27.061403508771935</v>
      </c>
    </row>
    <row r="71" spans="2:15" ht="15">
      <c r="B71" s="8">
        <f t="shared" si="4"/>
        <v>14</v>
      </c>
      <c r="C71" s="30">
        <v>45241</v>
      </c>
      <c r="D71" s="64">
        <v>116383614627</v>
      </c>
      <c r="E71" s="8">
        <v>219392</v>
      </c>
      <c r="F71" s="21">
        <v>45242</v>
      </c>
      <c r="G71" s="21">
        <v>45249</v>
      </c>
      <c r="H71" s="21" t="s">
        <v>22</v>
      </c>
      <c r="I71" s="25">
        <v>7</v>
      </c>
      <c r="J71" s="50">
        <v>35</v>
      </c>
      <c r="K71" s="47">
        <v>245</v>
      </c>
      <c r="L71" s="49">
        <v>214.91228070175441</v>
      </c>
      <c r="M71" s="47">
        <v>30.85</v>
      </c>
      <c r="N71" s="26">
        <v>7558.25</v>
      </c>
      <c r="O71" s="27">
        <f t="shared" si="2"/>
        <v>27.061403508771935</v>
      </c>
    </row>
    <row r="72" spans="2:15" ht="15">
      <c r="B72" s="8">
        <f t="shared" si="4"/>
        <v>15</v>
      </c>
      <c r="C72" s="30">
        <v>45229</v>
      </c>
      <c r="D72" s="64">
        <v>116353607268</v>
      </c>
      <c r="E72" s="8">
        <v>219417</v>
      </c>
      <c r="F72" s="21">
        <v>45242</v>
      </c>
      <c r="G72" s="21">
        <v>45249</v>
      </c>
      <c r="H72" s="21" t="s">
        <v>24</v>
      </c>
      <c r="I72" s="25">
        <v>7</v>
      </c>
      <c r="J72" s="50">
        <v>48</v>
      </c>
      <c r="K72" s="47">
        <v>336</v>
      </c>
      <c r="L72" s="49">
        <v>294.73684210526318</v>
      </c>
      <c r="M72" s="47">
        <v>30.85</v>
      </c>
      <c r="N72" s="26">
        <v>10365.6</v>
      </c>
      <c r="O72" s="27">
        <f t="shared" si="2"/>
        <v>27.061403508771935</v>
      </c>
    </row>
    <row r="73" spans="2:15" ht="15">
      <c r="B73" s="8">
        <f t="shared" si="4"/>
        <v>16</v>
      </c>
      <c r="C73" s="30">
        <v>45239</v>
      </c>
      <c r="D73" s="64">
        <v>115353600637</v>
      </c>
      <c r="E73" s="8">
        <v>219494</v>
      </c>
      <c r="F73" s="21">
        <v>45242</v>
      </c>
      <c r="G73" s="21">
        <v>45249</v>
      </c>
      <c r="H73" s="21" t="s">
        <v>23</v>
      </c>
      <c r="I73" s="25">
        <v>7</v>
      </c>
      <c r="J73" s="50">
        <v>38</v>
      </c>
      <c r="K73" s="47">
        <v>266</v>
      </c>
      <c r="L73" s="49">
        <v>233.33333333333334</v>
      </c>
      <c r="M73" s="47">
        <v>30.85</v>
      </c>
      <c r="N73" s="26">
        <v>8206.1</v>
      </c>
      <c r="O73" s="27">
        <f t="shared" si="2"/>
        <v>27.061403508771935</v>
      </c>
    </row>
    <row r="74" spans="2:15" ht="15">
      <c r="B74" s="8">
        <f t="shared" si="4"/>
        <v>17</v>
      </c>
      <c r="C74" s="30">
        <v>45231</v>
      </c>
      <c r="D74" s="64">
        <v>116353608098</v>
      </c>
      <c r="E74" s="8">
        <v>219589</v>
      </c>
      <c r="F74" s="21">
        <v>45243</v>
      </c>
      <c r="G74" s="21">
        <v>45250</v>
      </c>
      <c r="H74" s="21" t="s">
        <v>24</v>
      </c>
      <c r="I74" s="25">
        <v>7</v>
      </c>
      <c r="J74" s="50">
        <v>48</v>
      </c>
      <c r="K74" s="47">
        <v>336</v>
      </c>
      <c r="L74" s="49">
        <v>294.73684210526318</v>
      </c>
      <c r="M74" s="47">
        <v>30.85</v>
      </c>
      <c r="N74" s="26">
        <v>10365.6</v>
      </c>
      <c r="O74" s="27">
        <f t="shared" si="2"/>
        <v>27.061403508771935</v>
      </c>
    </row>
    <row r="75" spans="2:15" ht="15">
      <c r="B75" s="8">
        <f t="shared" si="4"/>
        <v>18</v>
      </c>
      <c r="C75" s="30">
        <v>45239</v>
      </c>
      <c r="D75" s="64">
        <v>116313612008</v>
      </c>
      <c r="E75" s="8">
        <v>219590</v>
      </c>
      <c r="F75" s="21">
        <v>45243</v>
      </c>
      <c r="G75" s="21">
        <v>45250</v>
      </c>
      <c r="H75" s="21" t="s">
        <v>24</v>
      </c>
      <c r="I75" s="25">
        <v>7</v>
      </c>
      <c r="J75" s="50">
        <v>44</v>
      </c>
      <c r="K75" s="47">
        <v>308</v>
      </c>
      <c r="L75" s="49">
        <v>270.17543859649123</v>
      </c>
      <c r="M75" s="47">
        <v>30.85</v>
      </c>
      <c r="N75" s="26">
        <v>9501.8000000000011</v>
      </c>
      <c r="O75" s="27">
        <f t="shared" si="2"/>
        <v>27.061403508771935</v>
      </c>
    </row>
    <row r="76" spans="2:15" ht="15">
      <c r="B76" s="8">
        <f t="shared" si="4"/>
        <v>19</v>
      </c>
      <c r="C76" s="30">
        <v>45239</v>
      </c>
      <c r="D76" s="64">
        <v>116383612456</v>
      </c>
      <c r="E76" s="8">
        <v>219593</v>
      </c>
      <c r="F76" s="21">
        <v>45244</v>
      </c>
      <c r="G76" s="21">
        <v>45250</v>
      </c>
      <c r="H76" s="21" t="s">
        <v>22</v>
      </c>
      <c r="I76" s="25">
        <v>6</v>
      </c>
      <c r="J76" s="50">
        <v>35</v>
      </c>
      <c r="K76" s="47">
        <v>210</v>
      </c>
      <c r="L76" s="49">
        <v>184.21052631578948</v>
      </c>
      <c r="M76" s="47">
        <v>30.85</v>
      </c>
      <c r="N76" s="26">
        <v>6478.5</v>
      </c>
      <c r="O76" s="27">
        <f t="shared" si="2"/>
        <v>27.061403508771935</v>
      </c>
    </row>
    <row r="77" spans="2:15" ht="15">
      <c r="B77" s="8">
        <f t="shared" si="4"/>
        <v>20</v>
      </c>
      <c r="C77" s="30">
        <v>45225</v>
      </c>
      <c r="D77" s="64">
        <v>116393605367</v>
      </c>
      <c r="E77" s="8">
        <v>219603</v>
      </c>
      <c r="F77" s="21">
        <v>45236</v>
      </c>
      <c r="G77" s="21">
        <v>45250</v>
      </c>
      <c r="H77" s="21" t="s">
        <v>24</v>
      </c>
      <c r="I77" s="25">
        <v>14</v>
      </c>
      <c r="J77" s="50">
        <v>48</v>
      </c>
      <c r="K77" s="47">
        <v>672</v>
      </c>
      <c r="L77" s="49">
        <v>589.47368421052636</v>
      </c>
      <c r="M77" s="47">
        <v>30.85</v>
      </c>
      <c r="N77" s="26">
        <v>20731.2</v>
      </c>
      <c r="O77" s="27">
        <f t="shared" si="2"/>
        <v>27.061403508771935</v>
      </c>
    </row>
    <row r="78" spans="2:15" ht="15">
      <c r="B78" s="8">
        <f t="shared" si="4"/>
        <v>21</v>
      </c>
      <c r="C78" s="30">
        <v>45242</v>
      </c>
      <c r="D78" s="64">
        <v>116363614069</v>
      </c>
      <c r="E78" s="8">
        <v>219620</v>
      </c>
      <c r="F78" s="21">
        <v>45243</v>
      </c>
      <c r="G78" s="21">
        <v>45251</v>
      </c>
      <c r="H78" s="21" t="s">
        <v>24</v>
      </c>
      <c r="I78" s="25">
        <v>8</v>
      </c>
      <c r="J78" s="50">
        <v>44</v>
      </c>
      <c r="K78" s="47">
        <v>352</v>
      </c>
      <c r="L78" s="49">
        <v>308.77192982456143</v>
      </c>
      <c r="M78" s="47">
        <v>30.85</v>
      </c>
      <c r="N78" s="26">
        <v>10859.2</v>
      </c>
      <c r="O78" s="27">
        <f t="shared" si="2"/>
        <v>27.061403508771935</v>
      </c>
    </row>
    <row r="79" spans="2:15" ht="15">
      <c r="B79" s="8">
        <f t="shared" si="4"/>
        <v>22</v>
      </c>
      <c r="C79" s="30">
        <v>45234</v>
      </c>
      <c r="D79" s="64">
        <v>116303609878</v>
      </c>
      <c r="E79" s="8">
        <v>219623</v>
      </c>
      <c r="F79" s="21">
        <v>45244</v>
      </c>
      <c r="G79" s="21">
        <v>45251</v>
      </c>
      <c r="H79" s="21" t="s">
        <v>22</v>
      </c>
      <c r="I79" s="25">
        <v>7</v>
      </c>
      <c r="J79" s="50">
        <v>35</v>
      </c>
      <c r="K79" s="47">
        <v>245</v>
      </c>
      <c r="L79" s="49">
        <v>214.91228070175441</v>
      </c>
      <c r="M79" s="47">
        <v>30.85</v>
      </c>
      <c r="N79" s="26">
        <v>7558.25</v>
      </c>
      <c r="O79" s="27">
        <f t="shared" si="2"/>
        <v>27.061403508771935</v>
      </c>
    </row>
    <row r="80" spans="2:15" ht="15">
      <c r="B80" s="8">
        <f t="shared" si="4"/>
        <v>23</v>
      </c>
      <c r="C80" s="30">
        <v>45237</v>
      </c>
      <c r="D80" s="64">
        <v>115333600536</v>
      </c>
      <c r="E80" s="8">
        <v>219627</v>
      </c>
      <c r="F80" s="21">
        <v>45244</v>
      </c>
      <c r="G80" s="21">
        <v>45251</v>
      </c>
      <c r="H80" s="21" t="s">
        <v>22</v>
      </c>
      <c r="I80" s="25">
        <v>7</v>
      </c>
      <c r="J80" s="50">
        <v>35</v>
      </c>
      <c r="K80" s="47">
        <v>245</v>
      </c>
      <c r="L80" s="49">
        <v>214.91228070175441</v>
      </c>
      <c r="M80" s="47">
        <v>30.85</v>
      </c>
      <c r="N80" s="26">
        <v>7558.25</v>
      </c>
      <c r="O80" s="27">
        <f t="shared" si="2"/>
        <v>27.061403508771935</v>
      </c>
    </row>
    <row r="81" spans="1:15" ht="15">
      <c r="B81" s="8">
        <f t="shared" si="4"/>
        <v>24</v>
      </c>
      <c r="C81" s="30">
        <v>45243</v>
      </c>
      <c r="D81" s="64">
        <v>116383614665</v>
      </c>
      <c r="E81" s="8">
        <v>219628</v>
      </c>
      <c r="F81" s="21">
        <v>45246</v>
      </c>
      <c r="G81" s="21">
        <v>45251</v>
      </c>
      <c r="H81" s="21" t="s">
        <v>24</v>
      </c>
      <c r="I81" s="25">
        <v>5</v>
      </c>
      <c r="J81" s="50">
        <v>44</v>
      </c>
      <c r="K81" s="47">
        <v>220</v>
      </c>
      <c r="L81" s="49">
        <v>192.98245614035091</v>
      </c>
      <c r="M81" s="47">
        <v>30.85</v>
      </c>
      <c r="N81" s="26">
        <v>6787</v>
      </c>
      <c r="O81" s="27">
        <f t="shared" si="2"/>
        <v>27.061403508771935</v>
      </c>
    </row>
    <row r="82" spans="1:15" ht="15">
      <c r="B82" s="8">
        <f t="shared" si="4"/>
        <v>25</v>
      </c>
      <c r="C82" s="30">
        <v>45240</v>
      </c>
      <c r="D82" s="64">
        <v>116363614212</v>
      </c>
      <c r="E82" s="8">
        <v>219632</v>
      </c>
      <c r="F82" s="21">
        <v>45244</v>
      </c>
      <c r="G82" s="21">
        <v>45251</v>
      </c>
      <c r="H82" s="21" t="s">
        <v>24</v>
      </c>
      <c r="I82" s="25">
        <v>7</v>
      </c>
      <c r="J82" s="50">
        <v>44</v>
      </c>
      <c r="K82" s="47">
        <v>308</v>
      </c>
      <c r="L82" s="49">
        <v>270.17543859649123</v>
      </c>
      <c r="M82" s="47">
        <v>30.85</v>
      </c>
      <c r="N82" s="26">
        <v>9501.8000000000011</v>
      </c>
      <c r="O82" s="27">
        <f t="shared" si="2"/>
        <v>27.061403508771935</v>
      </c>
    </row>
    <row r="83" spans="1:15" ht="15">
      <c r="B83" s="8">
        <f t="shared" si="4"/>
        <v>26</v>
      </c>
      <c r="C83" s="30">
        <v>45242</v>
      </c>
      <c r="D83" s="64">
        <v>116353613764</v>
      </c>
      <c r="E83" s="8">
        <v>219635</v>
      </c>
      <c r="F83" s="21">
        <v>45244</v>
      </c>
      <c r="G83" s="21">
        <v>45251</v>
      </c>
      <c r="H83" s="21" t="s">
        <v>25</v>
      </c>
      <c r="I83" s="25">
        <v>7</v>
      </c>
      <c r="J83" s="50">
        <v>50</v>
      </c>
      <c r="K83" s="47">
        <v>350</v>
      </c>
      <c r="L83" s="49">
        <v>307.01754385964915</v>
      </c>
      <c r="M83" s="47">
        <v>30.85</v>
      </c>
      <c r="N83" s="26">
        <v>10797.5</v>
      </c>
      <c r="O83" s="27">
        <f t="shared" si="2"/>
        <v>27.061403508771935</v>
      </c>
    </row>
    <row r="84" spans="1:15" ht="15">
      <c r="B84" s="8">
        <f t="shared" si="4"/>
        <v>27</v>
      </c>
      <c r="C84" s="30">
        <v>45240</v>
      </c>
      <c r="D84" s="64">
        <v>116363611907</v>
      </c>
      <c r="E84" s="8">
        <v>219636</v>
      </c>
      <c r="F84" s="21">
        <v>45244</v>
      </c>
      <c r="G84" s="21">
        <v>45251</v>
      </c>
      <c r="H84" s="21" t="s">
        <v>24</v>
      </c>
      <c r="I84" s="25">
        <v>7</v>
      </c>
      <c r="J84" s="50">
        <v>44</v>
      </c>
      <c r="K84" s="47">
        <v>308</v>
      </c>
      <c r="L84" s="49">
        <v>270.17543859649123</v>
      </c>
      <c r="M84" s="47">
        <v>30.85</v>
      </c>
      <c r="N84" s="26">
        <v>9501.8000000000011</v>
      </c>
      <c r="O84" s="27">
        <f t="shared" si="2"/>
        <v>27.061403508771935</v>
      </c>
    </row>
    <row r="85" spans="1:15" ht="15">
      <c r="B85" s="8">
        <f t="shared" si="4"/>
        <v>28</v>
      </c>
      <c r="C85" s="30">
        <v>45228</v>
      </c>
      <c r="D85" s="64">
        <v>116373607079</v>
      </c>
      <c r="E85" s="8">
        <v>219640</v>
      </c>
      <c r="F85" s="21">
        <v>45243</v>
      </c>
      <c r="G85" s="21">
        <v>45251</v>
      </c>
      <c r="H85" s="21" t="s">
        <v>24</v>
      </c>
      <c r="I85" s="25">
        <v>8</v>
      </c>
      <c r="J85" s="50">
        <v>48</v>
      </c>
      <c r="K85" s="47">
        <v>384</v>
      </c>
      <c r="L85" s="49">
        <v>336.84210526315792</v>
      </c>
      <c r="M85" s="47">
        <v>30.85</v>
      </c>
      <c r="N85" s="26">
        <v>11846.400000000001</v>
      </c>
      <c r="O85" s="27">
        <f t="shared" si="2"/>
        <v>27.061403508771935</v>
      </c>
    </row>
    <row r="86" spans="1:15" ht="15">
      <c r="B86" s="8">
        <f t="shared" si="4"/>
        <v>29</v>
      </c>
      <c r="C86" s="30">
        <v>45243</v>
      </c>
      <c r="D86" s="64">
        <v>116353613726</v>
      </c>
      <c r="E86" s="8">
        <v>219667</v>
      </c>
      <c r="F86" s="21">
        <v>45245</v>
      </c>
      <c r="G86" s="21">
        <v>45252</v>
      </c>
      <c r="H86" s="21" t="s">
        <v>25</v>
      </c>
      <c r="I86" s="25">
        <v>7</v>
      </c>
      <c r="J86" s="50">
        <v>50</v>
      </c>
      <c r="K86" s="47">
        <v>350</v>
      </c>
      <c r="L86" s="49">
        <v>307.01754385964915</v>
      </c>
      <c r="M86" s="47">
        <v>30.85</v>
      </c>
      <c r="N86" s="26">
        <v>10797.5</v>
      </c>
      <c r="O86" s="27">
        <f t="shared" si="2"/>
        <v>27.061403508771935</v>
      </c>
    </row>
    <row r="87" spans="1:15" ht="15">
      <c r="A87" s="11"/>
      <c r="B87" s="8">
        <v>2</v>
      </c>
      <c r="C87" s="31">
        <v>45241</v>
      </c>
      <c r="D87" s="64">
        <v>116323613655</v>
      </c>
      <c r="E87" s="8">
        <v>219668</v>
      </c>
      <c r="F87" s="21">
        <v>45245</v>
      </c>
      <c r="G87" s="21">
        <v>45252</v>
      </c>
      <c r="H87" s="21" t="s">
        <v>22</v>
      </c>
      <c r="I87" s="25">
        <v>7</v>
      </c>
      <c r="J87" s="47">
        <v>35</v>
      </c>
      <c r="K87" s="47">
        <v>245</v>
      </c>
      <c r="L87" s="49">
        <v>214.91228070175441</v>
      </c>
      <c r="M87" s="47">
        <v>30.85</v>
      </c>
      <c r="N87" s="26">
        <v>7558.25</v>
      </c>
      <c r="O87" s="27">
        <f t="shared" ref="O87:O116" si="5">+M87/1.14</f>
        <v>27.061403508771935</v>
      </c>
    </row>
    <row r="88" spans="1:15" ht="15">
      <c r="A88" s="13"/>
      <c r="B88" s="8">
        <f t="shared" ref="B88:B93" si="6">+B87+1</f>
        <v>3</v>
      </c>
      <c r="C88" s="30">
        <v>45243</v>
      </c>
      <c r="D88" s="64">
        <v>116363612997</v>
      </c>
      <c r="E88" s="8">
        <v>219674</v>
      </c>
      <c r="F88" s="21">
        <v>45245</v>
      </c>
      <c r="G88" s="21">
        <v>45252</v>
      </c>
      <c r="H88" s="21" t="s">
        <v>24</v>
      </c>
      <c r="I88" s="25">
        <v>7</v>
      </c>
      <c r="J88" s="50">
        <v>44</v>
      </c>
      <c r="K88" s="47">
        <v>308</v>
      </c>
      <c r="L88" s="49">
        <v>270.17543859649123</v>
      </c>
      <c r="M88" s="47">
        <v>30.85</v>
      </c>
      <c r="N88" s="26">
        <v>9501.8000000000011</v>
      </c>
      <c r="O88" s="27">
        <f t="shared" si="5"/>
        <v>27.061403508771935</v>
      </c>
    </row>
    <row r="89" spans="1:15" ht="15">
      <c r="B89" s="8">
        <f t="shared" si="6"/>
        <v>4</v>
      </c>
      <c r="C89" s="30">
        <v>45224</v>
      </c>
      <c r="D89" s="64">
        <v>116303605337</v>
      </c>
      <c r="E89" s="8">
        <v>219680</v>
      </c>
      <c r="F89" s="21">
        <v>45246</v>
      </c>
      <c r="G89" s="21">
        <v>45252</v>
      </c>
      <c r="H89" s="21" t="s">
        <v>24</v>
      </c>
      <c r="I89" s="25">
        <v>6</v>
      </c>
      <c r="J89" s="50">
        <v>48</v>
      </c>
      <c r="K89" s="47">
        <v>288</v>
      </c>
      <c r="L89" s="49">
        <v>252.63157894736844</v>
      </c>
      <c r="M89" s="47">
        <v>30.85</v>
      </c>
      <c r="N89" s="26">
        <v>8884.8000000000011</v>
      </c>
      <c r="O89" s="27">
        <f t="shared" si="5"/>
        <v>27.061403508771935</v>
      </c>
    </row>
    <row r="90" spans="1:15" ht="15">
      <c r="B90" s="8">
        <f t="shared" si="6"/>
        <v>5</v>
      </c>
      <c r="C90" s="30">
        <v>45231</v>
      </c>
      <c r="D90" s="64">
        <v>116333608690</v>
      </c>
      <c r="E90" s="8">
        <v>219681</v>
      </c>
      <c r="F90" s="21">
        <v>45246</v>
      </c>
      <c r="G90" s="21">
        <v>45252</v>
      </c>
      <c r="H90" s="21" t="s">
        <v>24</v>
      </c>
      <c r="I90" s="25">
        <v>6</v>
      </c>
      <c r="J90" s="50">
        <v>48</v>
      </c>
      <c r="K90" s="47">
        <v>288</v>
      </c>
      <c r="L90" s="49">
        <v>252.63157894736844</v>
      </c>
      <c r="M90" s="47">
        <v>30.85</v>
      </c>
      <c r="N90" s="26">
        <v>8884.8000000000011</v>
      </c>
      <c r="O90" s="27">
        <f t="shared" si="5"/>
        <v>27.061403508771935</v>
      </c>
    </row>
    <row r="91" spans="1:15" ht="15">
      <c r="A91" s="13"/>
      <c r="B91" s="8">
        <f t="shared" si="6"/>
        <v>6</v>
      </c>
      <c r="C91" s="30">
        <v>45239</v>
      </c>
      <c r="D91" s="64">
        <v>116393611573</v>
      </c>
      <c r="E91" s="8">
        <v>219690</v>
      </c>
      <c r="F91" s="21">
        <v>45246</v>
      </c>
      <c r="G91" s="21">
        <v>45253</v>
      </c>
      <c r="H91" s="21" t="s">
        <v>24</v>
      </c>
      <c r="I91" s="25">
        <v>7</v>
      </c>
      <c r="J91" s="50">
        <v>44</v>
      </c>
      <c r="K91" s="47">
        <v>308</v>
      </c>
      <c r="L91" s="49">
        <v>270.17543859649123</v>
      </c>
      <c r="M91" s="47">
        <v>30.85</v>
      </c>
      <c r="N91" s="26">
        <v>9501.8000000000011</v>
      </c>
      <c r="O91" s="27">
        <f t="shared" si="5"/>
        <v>27.061403508771935</v>
      </c>
    </row>
    <row r="92" spans="1:15" ht="15">
      <c r="B92" s="8">
        <f t="shared" si="6"/>
        <v>7</v>
      </c>
      <c r="C92" s="30">
        <v>45244</v>
      </c>
      <c r="D92" s="64">
        <v>116323616212</v>
      </c>
      <c r="E92" s="8">
        <v>219695</v>
      </c>
      <c r="F92" s="21">
        <v>45246</v>
      </c>
      <c r="G92" s="21">
        <v>45253</v>
      </c>
      <c r="H92" s="21" t="s">
        <v>22</v>
      </c>
      <c r="I92" s="25">
        <v>7</v>
      </c>
      <c r="J92" s="50">
        <v>35</v>
      </c>
      <c r="K92" s="47">
        <v>245</v>
      </c>
      <c r="L92" s="49">
        <v>214.91228070175441</v>
      </c>
      <c r="M92" s="47">
        <v>30.85</v>
      </c>
      <c r="N92" s="26">
        <v>7558.25</v>
      </c>
      <c r="O92" s="27">
        <f t="shared" si="5"/>
        <v>27.061403508771935</v>
      </c>
    </row>
    <row r="93" spans="1:15" ht="15">
      <c r="B93" s="8">
        <f t="shared" si="6"/>
        <v>8</v>
      </c>
      <c r="C93" s="30">
        <v>45229</v>
      </c>
      <c r="D93" s="64">
        <v>116303607614</v>
      </c>
      <c r="E93" s="8">
        <v>219699</v>
      </c>
      <c r="F93" s="21">
        <v>45245</v>
      </c>
      <c r="G93" s="21">
        <v>45253</v>
      </c>
      <c r="H93" s="21" t="s">
        <v>24</v>
      </c>
      <c r="I93" s="25">
        <v>8</v>
      </c>
      <c r="J93" s="50">
        <v>48</v>
      </c>
      <c r="K93" s="47">
        <v>384</v>
      </c>
      <c r="L93" s="49">
        <v>336.84210526315792</v>
      </c>
      <c r="M93" s="47">
        <v>30.85</v>
      </c>
      <c r="N93" s="26">
        <v>11846.400000000001</v>
      </c>
      <c r="O93" s="27">
        <f t="shared" si="5"/>
        <v>27.061403508771935</v>
      </c>
    </row>
    <row r="94" spans="1:15" ht="15">
      <c r="B94" s="8">
        <f t="shared" ref="B94:B116" si="7">+B93+1</f>
        <v>9</v>
      </c>
      <c r="C94" s="30">
        <v>45245</v>
      </c>
      <c r="D94" s="64">
        <v>116323614386</v>
      </c>
      <c r="E94" s="8">
        <v>219711</v>
      </c>
      <c r="F94" s="21">
        <v>45246</v>
      </c>
      <c r="G94" s="21">
        <v>45253</v>
      </c>
      <c r="H94" s="21" t="s">
        <v>23</v>
      </c>
      <c r="I94" s="25">
        <v>7</v>
      </c>
      <c r="J94" s="50">
        <v>38</v>
      </c>
      <c r="K94" s="47">
        <v>266</v>
      </c>
      <c r="L94" s="49">
        <v>233.33333333333334</v>
      </c>
      <c r="M94" s="47">
        <v>30.85</v>
      </c>
      <c r="N94" s="26">
        <v>8206.1</v>
      </c>
      <c r="O94" s="27">
        <f t="shared" si="5"/>
        <v>27.061403508771935</v>
      </c>
    </row>
    <row r="95" spans="1:15" ht="15">
      <c r="B95" s="8">
        <f t="shared" si="7"/>
        <v>10</v>
      </c>
      <c r="C95" s="30">
        <v>45243</v>
      </c>
      <c r="D95" s="64">
        <v>116363614359</v>
      </c>
      <c r="E95" s="8">
        <v>219715</v>
      </c>
      <c r="F95" s="21">
        <v>45246</v>
      </c>
      <c r="G95" s="21">
        <v>45253</v>
      </c>
      <c r="H95" s="21" t="s">
        <v>24</v>
      </c>
      <c r="I95" s="25">
        <v>7</v>
      </c>
      <c r="J95" s="50">
        <v>44</v>
      </c>
      <c r="K95" s="47">
        <v>308</v>
      </c>
      <c r="L95" s="49">
        <v>270.17543859649123</v>
      </c>
      <c r="M95" s="47">
        <v>30.85</v>
      </c>
      <c r="N95" s="26">
        <v>9501.8000000000011</v>
      </c>
      <c r="O95" s="27">
        <f t="shared" si="5"/>
        <v>27.061403508771935</v>
      </c>
    </row>
    <row r="96" spans="1:15" ht="15">
      <c r="B96" s="8">
        <f t="shared" si="7"/>
        <v>11</v>
      </c>
      <c r="C96" s="30">
        <v>45238</v>
      </c>
      <c r="D96" s="64">
        <v>116343612285</v>
      </c>
      <c r="E96" s="8">
        <v>219717</v>
      </c>
      <c r="F96" s="21">
        <v>45246</v>
      </c>
      <c r="G96" s="21">
        <v>45253</v>
      </c>
      <c r="H96" s="21" t="s">
        <v>24</v>
      </c>
      <c r="I96" s="25">
        <v>7</v>
      </c>
      <c r="J96" s="50">
        <v>44</v>
      </c>
      <c r="K96" s="47">
        <v>308</v>
      </c>
      <c r="L96" s="49">
        <v>270.17543859649123</v>
      </c>
      <c r="M96" s="47">
        <v>30.85</v>
      </c>
      <c r="N96" s="26">
        <v>9501.8000000000011</v>
      </c>
      <c r="O96" s="27">
        <f t="shared" si="5"/>
        <v>27.061403508771935</v>
      </c>
    </row>
    <row r="97" spans="2:15" ht="15">
      <c r="B97" s="8">
        <f t="shared" si="7"/>
        <v>12</v>
      </c>
      <c r="C97" s="30">
        <v>45239</v>
      </c>
      <c r="D97" s="64">
        <v>116393612440</v>
      </c>
      <c r="E97" s="8">
        <v>219757</v>
      </c>
      <c r="F97" s="21">
        <v>45247</v>
      </c>
      <c r="G97" s="21">
        <v>45254</v>
      </c>
      <c r="H97" s="21" t="s">
        <v>22</v>
      </c>
      <c r="I97" s="25">
        <v>7</v>
      </c>
      <c r="J97" s="50">
        <v>35</v>
      </c>
      <c r="K97" s="47">
        <v>245</v>
      </c>
      <c r="L97" s="49">
        <v>214.91228070175441</v>
      </c>
      <c r="M97" s="47">
        <v>30.85</v>
      </c>
      <c r="N97" s="26">
        <v>7558.25</v>
      </c>
      <c r="O97" s="27">
        <f t="shared" si="5"/>
        <v>27.061403508771935</v>
      </c>
    </row>
    <row r="98" spans="2:15" ht="15">
      <c r="B98" s="8">
        <f t="shared" si="7"/>
        <v>13</v>
      </c>
      <c r="C98" s="30">
        <v>45246</v>
      </c>
      <c r="D98" s="64">
        <v>116363616261</v>
      </c>
      <c r="E98" s="8">
        <v>219768</v>
      </c>
      <c r="F98" s="21">
        <v>45247</v>
      </c>
      <c r="G98" s="21">
        <v>45254</v>
      </c>
      <c r="H98" s="21" t="s">
        <v>24</v>
      </c>
      <c r="I98" s="25">
        <v>7</v>
      </c>
      <c r="J98" s="50">
        <v>44</v>
      </c>
      <c r="K98" s="47">
        <v>308</v>
      </c>
      <c r="L98" s="49">
        <v>270.17543859649123</v>
      </c>
      <c r="M98" s="47">
        <v>30.85</v>
      </c>
      <c r="N98" s="26">
        <v>9501.8000000000011</v>
      </c>
      <c r="O98" s="27">
        <f t="shared" si="5"/>
        <v>27.061403508771935</v>
      </c>
    </row>
    <row r="99" spans="2:15" ht="15">
      <c r="B99" s="8">
        <f t="shared" si="7"/>
        <v>14</v>
      </c>
      <c r="C99" s="30">
        <v>45244</v>
      </c>
      <c r="D99" s="64">
        <v>116363616292</v>
      </c>
      <c r="E99" s="8">
        <v>219791</v>
      </c>
      <c r="F99" s="21">
        <v>45247</v>
      </c>
      <c r="G99" s="21">
        <v>45254</v>
      </c>
      <c r="H99" s="21" t="s">
        <v>25</v>
      </c>
      <c r="I99" s="25">
        <v>7</v>
      </c>
      <c r="J99" s="50">
        <v>50</v>
      </c>
      <c r="K99" s="47">
        <v>350</v>
      </c>
      <c r="L99" s="49">
        <v>307.01754385964915</v>
      </c>
      <c r="M99" s="47">
        <v>30.85</v>
      </c>
      <c r="N99" s="26">
        <v>10797.5</v>
      </c>
      <c r="O99" s="27">
        <f t="shared" si="5"/>
        <v>27.061403508771935</v>
      </c>
    </row>
    <row r="100" spans="2:15" ht="15">
      <c r="B100" s="8">
        <f t="shared" si="7"/>
        <v>15</v>
      </c>
      <c r="C100" s="30">
        <v>45244</v>
      </c>
      <c r="D100" s="64">
        <v>116363616292</v>
      </c>
      <c r="E100" s="8">
        <v>219792</v>
      </c>
      <c r="F100" s="21">
        <v>45247</v>
      </c>
      <c r="G100" s="21">
        <v>45254</v>
      </c>
      <c r="H100" s="21" t="s">
        <v>23</v>
      </c>
      <c r="I100" s="25">
        <v>7</v>
      </c>
      <c r="J100" s="50">
        <v>38</v>
      </c>
      <c r="K100" s="47">
        <v>266</v>
      </c>
      <c r="L100" s="49">
        <v>233.33333333333334</v>
      </c>
      <c r="M100" s="47">
        <v>30.85</v>
      </c>
      <c r="N100" s="26">
        <v>8206.1</v>
      </c>
      <c r="O100" s="27">
        <f t="shared" si="5"/>
        <v>27.061403508771935</v>
      </c>
    </row>
    <row r="101" spans="2:15" ht="15">
      <c r="B101" s="8">
        <f t="shared" si="7"/>
        <v>16</v>
      </c>
      <c r="C101" s="30">
        <v>45238</v>
      </c>
      <c r="D101" s="64">
        <v>11635361173</v>
      </c>
      <c r="E101" s="8">
        <v>219793</v>
      </c>
      <c r="F101" s="21">
        <v>45248</v>
      </c>
      <c r="G101" s="21">
        <v>45254</v>
      </c>
      <c r="H101" s="21" t="s">
        <v>24</v>
      </c>
      <c r="I101" s="25">
        <v>6</v>
      </c>
      <c r="J101" s="50">
        <v>44</v>
      </c>
      <c r="K101" s="47">
        <v>264</v>
      </c>
      <c r="L101" s="49">
        <v>231.57894736842107</v>
      </c>
      <c r="M101" s="47">
        <v>30.85</v>
      </c>
      <c r="N101" s="26">
        <v>8144.4000000000005</v>
      </c>
      <c r="O101" s="27">
        <f t="shared" si="5"/>
        <v>27.061403508771935</v>
      </c>
    </row>
    <row r="102" spans="2:15" ht="15">
      <c r="B102" s="8">
        <f t="shared" si="7"/>
        <v>17</v>
      </c>
      <c r="C102" s="30">
        <v>45244</v>
      </c>
      <c r="D102" s="64">
        <v>116363616292</v>
      </c>
      <c r="E102" s="8">
        <v>219796</v>
      </c>
      <c r="F102" s="21">
        <v>45247</v>
      </c>
      <c r="G102" s="21">
        <v>45254</v>
      </c>
      <c r="H102" s="21" t="s">
        <v>25</v>
      </c>
      <c r="I102" s="25">
        <v>7</v>
      </c>
      <c r="J102" s="50">
        <v>50</v>
      </c>
      <c r="K102" s="47">
        <v>350</v>
      </c>
      <c r="L102" s="49">
        <v>307.01754385964915</v>
      </c>
      <c r="M102" s="47">
        <v>30.85</v>
      </c>
      <c r="N102" s="26">
        <v>10797.5</v>
      </c>
      <c r="O102" s="27">
        <f t="shared" si="5"/>
        <v>27.061403508771935</v>
      </c>
    </row>
    <row r="103" spans="2:15" ht="15">
      <c r="B103" s="8">
        <f t="shared" si="7"/>
        <v>18</v>
      </c>
      <c r="C103" s="30">
        <v>45244</v>
      </c>
      <c r="D103" s="64">
        <v>116363616292</v>
      </c>
      <c r="E103" s="8">
        <v>219798</v>
      </c>
      <c r="F103" s="21">
        <v>45247</v>
      </c>
      <c r="G103" s="21">
        <v>45254</v>
      </c>
      <c r="H103" s="21" t="s">
        <v>25</v>
      </c>
      <c r="I103" s="25">
        <v>7</v>
      </c>
      <c r="J103" s="50">
        <v>50</v>
      </c>
      <c r="K103" s="47">
        <v>350</v>
      </c>
      <c r="L103" s="49">
        <v>307.01754385964915</v>
      </c>
      <c r="M103" s="47">
        <v>30.85</v>
      </c>
      <c r="N103" s="26">
        <v>10797.5</v>
      </c>
      <c r="O103" s="27">
        <f t="shared" si="5"/>
        <v>27.061403508771935</v>
      </c>
    </row>
    <row r="104" spans="2:15" ht="15">
      <c r="B104" s="8">
        <f t="shared" si="7"/>
        <v>19</v>
      </c>
      <c r="C104" s="30">
        <v>45247</v>
      </c>
      <c r="D104" s="64">
        <v>116363615929</v>
      </c>
      <c r="E104" s="8">
        <v>219832</v>
      </c>
      <c r="F104" s="21">
        <v>45247</v>
      </c>
      <c r="G104" s="21">
        <v>45254</v>
      </c>
      <c r="H104" s="21" t="s">
        <v>23</v>
      </c>
      <c r="I104" s="25">
        <v>7</v>
      </c>
      <c r="J104" s="50">
        <v>35</v>
      </c>
      <c r="K104" s="47">
        <v>245</v>
      </c>
      <c r="L104" s="49">
        <v>214.91228070175441</v>
      </c>
      <c r="M104" s="47">
        <v>30.85</v>
      </c>
      <c r="N104" s="26">
        <v>7558.25</v>
      </c>
      <c r="O104" s="27">
        <f t="shared" si="5"/>
        <v>27.061403508771935</v>
      </c>
    </row>
    <row r="105" spans="2:15" ht="15">
      <c r="B105" s="8">
        <f t="shared" si="7"/>
        <v>20</v>
      </c>
      <c r="C105" s="30">
        <v>45247</v>
      </c>
      <c r="D105" s="64">
        <v>116393615540</v>
      </c>
      <c r="E105" s="8">
        <v>219862</v>
      </c>
      <c r="F105" s="21">
        <v>45248</v>
      </c>
      <c r="G105" s="21">
        <v>45255</v>
      </c>
      <c r="H105" s="21" t="s">
        <v>24</v>
      </c>
      <c r="I105" s="25">
        <v>7</v>
      </c>
      <c r="J105" s="50">
        <v>40</v>
      </c>
      <c r="K105" s="47">
        <v>280</v>
      </c>
      <c r="L105" s="49">
        <v>245.61403508771932</v>
      </c>
      <c r="M105" s="47">
        <v>30.85</v>
      </c>
      <c r="N105" s="26">
        <v>8638</v>
      </c>
      <c r="O105" s="27">
        <f t="shared" si="5"/>
        <v>27.061403508771935</v>
      </c>
    </row>
    <row r="106" spans="2:15" ht="15">
      <c r="B106" s="8">
        <f t="shared" si="7"/>
        <v>21</v>
      </c>
      <c r="C106" s="30">
        <v>45247</v>
      </c>
      <c r="D106" s="64">
        <v>116353616413</v>
      </c>
      <c r="E106" s="8">
        <v>219868</v>
      </c>
      <c r="F106" s="21">
        <v>45248</v>
      </c>
      <c r="G106" s="21">
        <v>45255</v>
      </c>
      <c r="H106" s="21" t="s">
        <v>25</v>
      </c>
      <c r="I106" s="25">
        <v>7</v>
      </c>
      <c r="J106" s="50">
        <v>46</v>
      </c>
      <c r="K106" s="47">
        <v>322</v>
      </c>
      <c r="L106" s="49">
        <v>282.45614035087721</v>
      </c>
      <c r="M106" s="47">
        <v>30.85</v>
      </c>
      <c r="N106" s="26">
        <v>9933.7000000000007</v>
      </c>
      <c r="O106" s="27">
        <f t="shared" si="5"/>
        <v>27.061403508771935</v>
      </c>
    </row>
    <row r="107" spans="2:15" ht="15">
      <c r="B107" s="8">
        <f t="shared" si="7"/>
        <v>22</v>
      </c>
      <c r="C107" s="30">
        <v>45247</v>
      </c>
      <c r="D107" s="64">
        <v>116353617472</v>
      </c>
      <c r="E107" s="8">
        <v>219921</v>
      </c>
      <c r="F107" s="21">
        <v>45248</v>
      </c>
      <c r="G107" s="21">
        <v>45255</v>
      </c>
      <c r="H107" s="21" t="s">
        <v>24</v>
      </c>
      <c r="I107" s="25">
        <v>7</v>
      </c>
      <c r="J107" s="50">
        <v>40</v>
      </c>
      <c r="K107" s="47">
        <v>280</v>
      </c>
      <c r="L107" s="49">
        <v>245.61403508771932</v>
      </c>
      <c r="M107" s="47">
        <v>30.85</v>
      </c>
      <c r="N107" s="26">
        <v>8638</v>
      </c>
      <c r="O107" s="27">
        <f t="shared" si="5"/>
        <v>27.061403508771935</v>
      </c>
    </row>
    <row r="108" spans="2:15" ht="15">
      <c r="B108" s="8">
        <f t="shared" si="7"/>
        <v>23</v>
      </c>
      <c r="C108" s="30">
        <v>45238</v>
      </c>
      <c r="D108" s="64">
        <v>116353612200</v>
      </c>
      <c r="E108" s="8">
        <v>219930</v>
      </c>
      <c r="F108" s="21">
        <v>45247</v>
      </c>
      <c r="G108" s="21">
        <v>45256</v>
      </c>
      <c r="H108" s="21" t="s">
        <v>24</v>
      </c>
      <c r="I108" s="25">
        <v>9</v>
      </c>
      <c r="J108" s="50">
        <v>44</v>
      </c>
      <c r="K108" s="47">
        <v>396</v>
      </c>
      <c r="L108" s="49">
        <v>347.36842105263162</v>
      </c>
      <c r="M108" s="47">
        <v>30.85</v>
      </c>
      <c r="N108" s="26">
        <v>12216.6</v>
      </c>
      <c r="O108" s="27">
        <f t="shared" si="5"/>
        <v>27.061403508771935</v>
      </c>
    </row>
    <row r="109" spans="2:15" ht="15">
      <c r="B109" s="8">
        <f t="shared" si="7"/>
        <v>24</v>
      </c>
      <c r="C109" s="30">
        <v>45252</v>
      </c>
      <c r="D109" s="64">
        <v>116303616593</v>
      </c>
      <c r="E109" s="8">
        <v>219933</v>
      </c>
      <c r="F109" s="21">
        <v>45254</v>
      </c>
      <c r="G109" s="21">
        <v>45256</v>
      </c>
      <c r="H109" s="21" t="s">
        <v>24</v>
      </c>
      <c r="I109" s="25">
        <v>2</v>
      </c>
      <c r="J109" s="50">
        <v>40</v>
      </c>
      <c r="K109" s="47">
        <v>80</v>
      </c>
      <c r="L109" s="49">
        <v>70.175438596491233</v>
      </c>
      <c r="M109" s="47">
        <v>30.85</v>
      </c>
      <c r="N109" s="26">
        <v>2468</v>
      </c>
      <c r="O109" s="27">
        <f t="shared" si="5"/>
        <v>27.061403508771935</v>
      </c>
    </row>
    <row r="110" spans="2:15" ht="15">
      <c r="B110" s="8">
        <f t="shared" si="7"/>
        <v>25</v>
      </c>
      <c r="C110" s="30">
        <v>45247</v>
      </c>
      <c r="D110" s="64">
        <v>116383616324</v>
      </c>
      <c r="E110" s="8">
        <v>219935</v>
      </c>
      <c r="F110" s="21">
        <v>45249</v>
      </c>
      <c r="G110" s="21">
        <v>45256</v>
      </c>
      <c r="H110" s="21" t="s">
        <v>22</v>
      </c>
      <c r="I110" s="25">
        <v>7</v>
      </c>
      <c r="J110" s="50">
        <v>32</v>
      </c>
      <c r="K110" s="47">
        <v>224</v>
      </c>
      <c r="L110" s="49">
        <v>196.49122807017545</v>
      </c>
      <c r="M110" s="47">
        <v>30.85</v>
      </c>
      <c r="N110" s="26">
        <v>6910.4000000000005</v>
      </c>
      <c r="O110" s="27">
        <f t="shared" si="5"/>
        <v>27.061403508771935</v>
      </c>
    </row>
    <row r="111" spans="2:15" ht="15">
      <c r="B111" s="8">
        <f t="shared" si="7"/>
        <v>26</v>
      </c>
      <c r="C111" s="30">
        <v>45247</v>
      </c>
      <c r="D111" s="64">
        <v>116393617827</v>
      </c>
      <c r="E111" s="8">
        <v>219947</v>
      </c>
      <c r="F111" s="21">
        <v>45249</v>
      </c>
      <c r="G111" s="21">
        <v>45256</v>
      </c>
      <c r="H111" s="21" t="s">
        <v>24</v>
      </c>
      <c r="I111" s="25">
        <v>7</v>
      </c>
      <c r="J111" s="50">
        <v>40</v>
      </c>
      <c r="K111" s="47">
        <v>280</v>
      </c>
      <c r="L111" s="49">
        <v>245.61403508771932</v>
      </c>
      <c r="M111" s="47">
        <v>30.85</v>
      </c>
      <c r="N111" s="26">
        <v>8638</v>
      </c>
      <c r="O111" s="27">
        <f t="shared" si="5"/>
        <v>27.061403508771935</v>
      </c>
    </row>
    <row r="112" spans="2:15" ht="15">
      <c r="B112" s="8">
        <f t="shared" si="7"/>
        <v>27</v>
      </c>
      <c r="C112" s="30">
        <v>45241</v>
      </c>
      <c r="D112" s="64">
        <v>116353613559</v>
      </c>
      <c r="E112" s="8">
        <v>219960</v>
      </c>
      <c r="F112" s="21">
        <v>45249</v>
      </c>
      <c r="G112" s="21">
        <v>45256</v>
      </c>
      <c r="H112" s="21" t="s">
        <v>24</v>
      </c>
      <c r="I112" s="25">
        <v>7</v>
      </c>
      <c r="J112" s="50">
        <v>44</v>
      </c>
      <c r="K112" s="47">
        <v>308</v>
      </c>
      <c r="L112" s="49">
        <v>270.17543859649123</v>
      </c>
      <c r="M112" s="47">
        <v>30.85</v>
      </c>
      <c r="N112" s="26">
        <v>9501.8000000000011</v>
      </c>
      <c r="O112" s="27">
        <f t="shared" si="5"/>
        <v>27.061403508771935</v>
      </c>
    </row>
    <row r="113" spans="2:15" ht="15">
      <c r="B113" s="8">
        <f t="shared" si="7"/>
        <v>28</v>
      </c>
      <c r="C113" s="30">
        <v>45250</v>
      </c>
      <c r="D113" s="64">
        <v>116333616909</v>
      </c>
      <c r="E113" s="8">
        <v>219967</v>
      </c>
      <c r="F113" s="21">
        <v>45251</v>
      </c>
      <c r="G113" s="21">
        <v>45256</v>
      </c>
      <c r="H113" s="21" t="s">
        <v>24</v>
      </c>
      <c r="I113" s="25">
        <v>5</v>
      </c>
      <c r="J113" s="50">
        <v>40</v>
      </c>
      <c r="K113" s="47">
        <v>200</v>
      </c>
      <c r="L113" s="49">
        <v>175.43859649122808</v>
      </c>
      <c r="M113" s="47">
        <v>30.85</v>
      </c>
      <c r="N113" s="26">
        <v>6170</v>
      </c>
      <c r="O113" s="27">
        <f t="shared" si="5"/>
        <v>27.061403508771935</v>
      </c>
    </row>
    <row r="114" spans="2:15" ht="15">
      <c r="B114" s="8">
        <f t="shared" si="7"/>
        <v>29</v>
      </c>
      <c r="C114" s="30">
        <v>45247</v>
      </c>
      <c r="D114" s="64">
        <v>116303614797</v>
      </c>
      <c r="E114" s="8">
        <v>219976</v>
      </c>
      <c r="F114" s="21">
        <v>45249</v>
      </c>
      <c r="G114" s="21">
        <v>45256</v>
      </c>
      <c r="H114" s="21" t="s">
        <v>23</v>
      </c>
      <c r="I114" s="25">
        <v>7</v>
      </c>
      <c r="J114" s="50">
        <v>35</v>
      </c>
      <c r="K114" s="47">
        <v>245</v>
      </c>
      <c r="L114" s="49">
        <v>214.91228070175441</v>
      </c>
      <c r="M114" s="47">
        <v>30.85</v>
      </c>
      <c r="N114" s="26">
        <v>7558.25</v>
      </c>
      <c r="O114" s="27">
        <f t="shared" si="5"/>
        <v>27.061403508771935</v>
      </c>
    </row>
    <row r="115" spans="2:15" ht="15">
      <c r="B115" s="8">
        <f t="shared" si="7"/>
        <v>30</v>
      </c>
      <c r="C115" s="30">
        <v>45244</v>
      </c>
      <c r="D115" s="64">
        <v>116303614155</v>
      </c>
      <c r="E115" s="8">
        <v>219980</v>
      </c>
      <c r="F115" s="21">
        <v>45249</v>
      </c>
      <c r="G115" s="21">
        <v>45256</v>
      </c>
      <c r="H115" s="21" t="s">
        <v>24</v>
      </c>
      <c r="I115" s="25">
        <v>7</v>
      </c>
      <c r="J115" s="50">
        <v>44</v>
      </c>
      <c r="K115" s="47">
        <v>308</v>
      </c>
      <c r="L115" s="49">
        <v>270.17543859649123</v>
      </c>
      <c r="M115" s="47">
        <v>30.85</v>
      </c>
      <c r="N115" s="26">
        <v>9501.8000000000011</v>
      </c>
      <c r="O115" s="27">
        <f t="shared" si="5"/>
        <v>27.061403508771935</v>
      </c>
    </row>
    <row r="116" spans="2:15" ht="15">
      <c r="B116" s="8">
        <f t="shared" si="7"/>
        <v>31</v>
      </c>
      <c r="C116" s="30">
        <v>45244</v>
      </c>
      <c r="D116" s="64">
        <v>116343613930</v>
      </c>
      <c r="E116" s="8">
        <v>219992</v>
      </c>
      <c r="F116" s="21">
        <v>45249</v>
      </c>
      <c r="G116" s="21">
        <v>45256</v>
      </c>
      <c r="H116" s="21" t="s">
        <v>25</v>
      </c>
      <c r="I116" s="25">
        <v>7</v>
      </c>
      <c r="J116" s="50">
        <v>50</v>
      </c>
      <c r="K116" s="47">
        <v>350</v>
      </c>
      <c r="L116" s="49">
        <v>307.01754385964915</v>
      </c>
      <c r="M116" s="47">
        <v>30.85</v>
      </c>
      <c r="N116" s="26">
        <v>10797.5</v>
      </c>
      <c r="O116" s="27">
        <f t="shared" si="5"/>
        <v>27.061403508771935</v>
      </c>
    </row>
  </sheetData>
  <autoFilter ref="B1:O90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"/>
  <sheetViews>
    <sheetView workbookViewId="0">
      <selection activeCell="D16" sqref="D16"/>
    </sheetView>
  </sheetViews>
  <sheetFormatPr defaultRowHeight="13.2"/>
  <cols>
    <col min="1" max="1" width="11.33203125" bestFit="1" customWidth="1"/>
    <col min="2" max="2" width="13.5546875" bestFit="1" customWidth="1"/>
    <col min="3" max="13" width="15.6640625" customWidth="1"/>
  </cols>
  <sheetData>
    <row r="1" spans="1:13" ht="14.4" thickTop="1">
      <c r="A1" s="38" t="s">
        <v>9</v>
      </c>
      <c r="B1" s="39" t="s">
        <v>10</v>
      </c>
      <c r="C1" s="40" t="s">
        <v>22</v>
      </c>
      <c r="D1" s="40" t="s">
        <v>23</v>
      </c>
      <c r="E1" s="40" t="s">
        <v>12</v>
      </c>
      <c r="F1" s="41" t="s">
        <v>18</v>
      </c>
      <c r="G1" s="42" t="s">
        <v>24</v>
      </c>
      <c r="H1" s="42" t="s">
        <v>25</v>
      </c>
      <c r="I1" s="42" t="s">
        <v>11</v>
      </c>
      <c r="J1" s="42" t="s">
        <v>14</v>
      </c>
      <c r="K1" s="43" t="s">
        <v>26</v>
      </c>
      <c r="L1" s="44" t="s">
        <v>27</v>
      </c>
      <c r="M1" s="45" t="s">
        <v>13</v>
      </c>
    </row>
    <row r="2" spans="1:13" ht="13.8">
      <c r="A2" s="69">
        <v>45255</v>
      </c>
      <c r="B2" s="69">
        <v>45288</v>
      </c>
      <c r="C2" s="32">
        <v>32</v>
      </c>
      <c r="D2" s="32">
        <f>+C2+3</f>
        <v>35</v>
      </c>
      <c r="E2" s="32">
        <f>+C2+10</f>
        <v>42</v>
      </c>
      <c r="F2" s="33">
        <v>20</v>
      </c>
      <c r="G2" s="34">
        <f>+F2*2</f>
        <v>40</v>
      </c>
      <c r="H2" s="37">
        <f>+(F2+3)*2</f>
        <v>46</v>
      </c>
      <c r="I2" s="37">
        <f>+(F2+10)*2</f>
        <v>60</v>
      </c>
      <c r="J2" s="37">
        <f>+(F2+15)*2</f>
        <v>70</v>
      </c>
      <c r="K2" s="35">
        <v>18</v>
      </c>
      <c r="L2" s="36">
        <f>+(K2+10)*3</f>
        <v>84</v>
      </c>
      <c r="M2" s="36">
        <f>+(K2+15)*3</f>
        <v>99</v>
      </c>
    </row>
    <row r="3" spans="1:13" ht="13.8">
      <c r="A3" s="69">
        <v>45289</v>
      </c>
      <c r="B3" s="69">
        <v>45295</v>
      </c>
      <c r="C3" s="32">
        <v>48</v>
      </c>
      <c r="D3" s="32">
        <f t="shared" ref="D3:D4" si="0">+C3+3</f>
        <v>51</v>
      </c>
      <c r="E3" s="32">
        <f t="shared" ref="E3:E4" si="1">+C3+10</f>
        <v>58</v>
      </c>
      <c r="F3" s="33">
        <v>30</v>
      </c>
      <c r="G3" s="34">
        <f t="shared" ref="G3:G4" si="2">+F3*2</f>
        <v>60</v>
      </c>
      <c r="H3" s="37">
        <f t="shared" ref="H3:H4" si="3">+(F3+3)*2</f>
        <v>66</v>
      </c>
      <c r="I3" s="37">
        <f t="shared" ref="I3:I4" si="4">+(F3+10)*2</f>
        <v>80</v>
      </c>
      <c r="J3" s="37">
        <f t="shared" ref="J3:J4" si="5">+(F3+15)*2</f>
        <v>90</v>
      </c>
      <c r="K3" s="35">
        <v>28</v>
      </c>
      <c r="L3" s="36">
        <f t="shared" ref="L3:L4" si="6">+(K3+10)*3</f>
        <v>114</v>
      </c>
      <c r="M3" s="36">
        <f t="shared" ref="M3:M4" si="7">+(K3+15)*3</f>
        <v>129</v>
      </c>
    </row>
    <row r="4" spans="1:13" ht="13.8">
      <c r="A4" s="69">
        <v>45296</v>
      </c>
      <c r="B4" s="69">
        <v>45337</v>
      </c>
      <c r="C4" s="32">
        <v>32</v>
      </c>
      <c r="D4" s="32">
        <f t="shared" si="0"/>
        <v>35</v>
      </c>
      <c r="E4" s="32">
        <f t="shared" si="1"/>
        <v>42</v>
      </c>
      <c r="F4" s="33">
        <v>20</v>
      </c>
      <c r="G4" s="34">
        <f t="shared" si="2"/>
        <v>40</v>
      </c>
      <c r="H4" s="37">
        <f t="shared" si="3"/>
        <v>46</v>
      </c>
      <c r="I4" s="37">
        <f t="shared" si="4"/>
        <v>60</v>
      </c>
      <c r="J4" s="37">
        <f t="shared" si="5"/>
        <v>70</v>
      </c>
      <c r="K4" s="35">
        <v>18</v>
      </c>
      <c r="L4" s="36">
        <f t="shared" si="6"/>
        <v>84</v>
      </c>
      <c r="M4" s="36">
        <f t="shared" si="7"/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workbookViewId="0">
      <selection activeCell="B6" sqref="B6"/>
    </sheetView>
  </sheetViews>
  <sheetFormatPr defaultRowHeight="13.2"/>
  <cols>
    <col min="1" max="2" width="15.6640625" style="72" customWidth="1"/>
    <col min="3" max="11" width="15.6640625" customWidth="1"/>
  </cols>
  <sheetData>
    <row r="1" spans="1:13" ht="15" thickTop="1" thickBot="1">
      <c r="A1" s="66" t="s">
        <v>9</v>
      </c>
      <c r="B1" s="67" t="s">
        <v>10</v>
      </c>
      <c r="C1" s="21" t="s">
        <v>22</v>
      </c>
      <c r="D1" s="21" t="s">
        <v>23</v>
      </c>
      <c r="E1" s="51" t="s">
        <v>12</v>
      </c>
      <c r="F1" s="51" t="s">
        <v>18</v>
      </c>
      <c r="G1" s="21" t="s">
        <v>24</v>
      </c>
      <c r="H1" s="21" t="s">
        <v>25</v>
      </c>
      <c r="I1" s="52" t="s">
        <v>11</v>
      </c>
      <c r="J1" s="52" t="s">
        <v>14</v>
      </c>
      <c r="K1" s="52" t="s">
        <v>26</v>
      </c>
      <c r="L1" s="21" t="s">
        <v>27</v>
      </c>
      <c r="M1" s="53" t="s">
        <v>13</v>
      </c>
    </row>
    <row r="2" spans="1:13" ht="14.4" thickTop="1">
      <c r="A2" s="68">
        <v>45006</v>
      </c>
      <c r="B2" s="68">
        <v>45046</v>
      </c>
      <c r="C2" s="54">
        <v>50</v>
      </c>
      <c r="D2" s="54">
        <v>53</v>
      </c>
      <c r="E2" s="54">
        <v>60</v>
      </c>
      <c r="F2" s="54"/>
      <c r="G2" s="54">
        <v>62</v>
      </c>
      <c r="H2" s="55">
        <v>68</v>
      </c>
      <c r="I2" s="55">
        <v>82</v>
      </c>
      <c r="J2" s="55">
        <v>92</v>
      </c>
      <c r="K2" s="55"/>
      <c r="L2" s="56">
        <v>117</v>
      </c>
      <c r="M2" s="56">
        <v>132</v>
      </c>
    </row>
    <row r="3" spans="1:13" ht="13.8">
      <c r="A3" s="69">
        <v>45047</v>
      </c>
      <c r="B3" s="69">
        <v>45061</v>
      </c>
      <c r="C3" s="57">
        <v>79</v>
      </c>
      <c r="D3" s="57">
        <v>82</v>
      </c>
      <c r="E3" s="57">
        <v>89</v>
      </c>
      <c r="F3" s="57"/>
      <c r="G3" s="57">
        <v>98</v>
      </c>
      <c r="H3" s="58">
        <v>104</v>
      </c>
      <c r="I3" s="58">
        <v>118</v>
      </c>
      <c r="J3" s="58">
        <v>128</v>
      </c>
      <c r="K3" s="58"/>
      <c r="L3" s="59">
        <v>171</v>
      </c>
      <c r="M3" s="59">
        <v>186</v>
      </c>
    </row>
    <row r="4" spans="1:13" ht="13.8">
      <c r="A4" s="69">
        <v>45062</v>
      </c>
      <c r="B4" s="69">
        <v>45077</v>
      </c>
      <c r="C4" s="57">
        <v>61</v>
      </c>
      <c r="D4" s="57">
        <v>64</v>
      </c>
      <c r="E4" s="57">
        <v>71</v>
      </c>
      <c r="F4" s="57"/>
      <c r="G4" s="57">
        <v>76</v>
      </c>
      <c r="H4" s="58">
        <v>82</v>
      </c>
      <c r="I4" s="58">
        <v>96</v>
      </c>
      <c r="J4" s="58">
        <v>106</v>
      </c>
      <c r="K4" s="58"/>
      <c r="L4" s="59">
        <v>138</v>
      </c>
      <c r="M4" s="59">
        <v>153</v>
      </c>
    </row>
    <row r="5" spans="1:13" ht="13.8">
      <c r="A5" s="69">
        <v>45078</v>
      </c>
      <c r="B5" s="69">
        <v>45107</v>
      </c>
      <c r="C5" s="57">
        <v>65</v>
      </c>
      <c r="D5" s="57">
        <v>68</v>
      </c>
      <c r="E5" s="57">
        <v>75</v>
      </c>
      <c r="F5" s="57"/>
      <c r="G5" s="57">
        <v>82</v>
      </c>
      <c r="H5" s="58">
        <v>88</v>
      </c>
      <c r="I5" s="58">
        <v>102</v>
      </c>
      <c r="J5" s="58">
        <v>112</v>
      </c>
      <c r="K5" s="58"/>
      <c r="L5" s="59">
        <v>117</v>
      </c>
      <c r="M5" s="59">
        <v>162</v>
      </c>
    </row>
    <row r="6" spans="1:13" ht="13.8">
      <c r="A6" s="69">
        <v>45108</v>
      </c>
      <c r="B6" s="69">
        <v>45138</v>
      </c>
      <c r="C6" s="57">
        <v>75</v>
      </c>
      <c r="D6" s="57">
        <v>78</v>
      </c>
      <c r="E6" s="57">
        <v>85</v>
      </c>
      <c r="F6" s="57"/>
      <c r="G6" s="57">
        <v>94</v>
      </c>
      <c r="H6" s="58">
        <v>100</v>
      </c>
      <c r="I6" s="58">
        <v>114</v>
      </c>
      <c r="J6" s="58">
        <v>124</v>
      </c>
      <c r="K6" s="58"/>
      <c r="L6" s="59">
        <v>165</v>
      </c>
      <c r="M6" s="59">
        <v>180</v>
      </c>
    </row>
    <row r="7" spans="1:13" ht="13.8">
      <c r="A7" s="69">
        <v>45139</v>
      </c>
      <c r="B7" s="69">
        <v>45169</v>
      </c>
      <c r="C7" s="57">
        <v>84</v>
      </c>
      <c r="D7" s="57">
        <v>87</v>
      </c>
      <c r="E7" s="57">
        <v>94</v>
      </c>
      <c r="F7" s="57"/>
      <c r="G7" s="57">
        <v>106</v>
      </c>
      <c r="H7" s="58">
        <v>112</v>
      </c>
      <c r="I7" s="58">
        <v>126</v>
      </c>
      <c r="J7" s="58">
        <v>136</v>
      </c>
      <c r="K7" s="58"/>
      <c r="L7" s="59">
        <v>183</v>
      </c>
      <c r="M7" s="59">
        <v>198</v>
      </c>
    </row>
    <row r="8" spans="1:13" ht="13.8">
      <c r="A8" s="69">
        <v>45170</v>
      </c>
      <c r="B8" s="69">
        <v>45199</v>
      </c>
      <c r="C8" s="57">
        <v>75</v>
      </c>
      <c r="D8" s="57">
        <v>78</v>
      </c>
      <c r="E8" s="57">
        <v>85</v>
      </c>
      <c r="F8" s="57"/>
      <c r="G8" s="57">
        <v>94</v>
      </c>
      <c r="H8" s="58">
        <v>100</v>
      </c>
      <c r="I8" s="58">
        <v>114</v>
      </c>
      <c r="J8" s="58">
        <v>124</v>
      </c>
      <c r="K8" s="58"/>
      <c r="L8" s="59">
        <v>165</v>
      </c>
      <c r="M8" s="59">
        <v>180</v>
      </c>
    </row>
    <row r="9" spans="1:13" ht="13.8">
      <c r="A9" s="69">
        <v>45200</v>
      </c>
      <c r="B9" s="69">
        <v>45230</v>
      </c>
      <c r="C9" s="57">
        <v>84</v>
      </c>
      <c r="D9" s="57">
        <v>87</v>
      </c>
      <c r="E9" s="57">
        <v>94</v>
      </c>
      <c r="F9" s="57"/>
      <c r="G9" s="57">
        <v>106</v>
      </c>
      <c r="H9" s="58">
        <v>112</v>
      </c>
      <c r="I9" s="58">
        <v>126</v>
      </c>
      <c r="J9" s="58">
        <v>136</v>
      </c>
      <c r="K9" s="58"/>
      <c r="L9" s="59">
        <v>183</v>
      </c>
      <c r="M9" s="59">
        <v>198</v>
      </c>
    </row>
    <row r="10" spans="1:13" ht="13.8">
      <c r="A10" s="70">
        <v>45231</v>
      </c>
      <c r="B10" s="70">
        <v>45245</v>
      </c>
      <c r="C10" s="57">
        <v>94</v>
      </c>
      <c r="D10" s="57">
        <f>+C10+3</f>
        <v>97</v>
      </c>
      <c r="E10" s="57">
        <f>+C10+10</f>
        <v>104</v>
      </c>
      <c r="F10" s="57">
        <v>59</v>
      </c>
      <c r="G10" s="57">
        <f>+F10*2</f>
        <v>118</v>
      </c>
      <c r="H10" s="58">
        <f>+(F10+3)*2</f>
        <v>124</v>
      </c>
      <c r="I10" s="58">
        <f>+(F10+10)*2</f>
        <v>138</v>
      </c>
      <c r="J10" s="58">
        <f>+(F10+15)*2</f>
        <v>148</v>
      </c>
      <c r="K10" s="58">
        <v>57</v>
      </c>
      <c r="L10" s="59">
        <f>+(K10+10)*3</f>
        <v>201</v>
      </c>
      <c r="M10" s="59">
        <f>+(K10+15)*3</f>
        <v>216</v>
      </c>
    </row>
    <row r="11" spans="1:13" ht="13.8">
      <c r="A11" s="70">
        <v>45246</v>
      </c>
      <c r="B11" s="70">
        <v>45288</v>
      </c>
      <c r="C11" s="57">
        <v>93</v>
      </c>
      <c r="D11" s="57">
        <f t="shared" ref="D11:D14" si="0">+C11+3</f>
        <v>96</v>
      </c>
      <c r="E11" s="57">
        <f t="shared" ref="E11:E14" si="1">+C11+10</f>
        <v>103</v>
      </c>
      <c r="F11" s="57">
        <v>58</v>
      </c>
      <c r="G11" s="57">
        <f t="shared" ref="G11:G14" si="2">+F11*2</f>
        <v>116</v>
      </c>
      <c r="H11" s="58">
        <f t="shared" ref="H11:H14" si="3">+(F11+3)*2</f>
        <v>122</v>
      </c>
      <c r="I11" s="58">
        <f t="shared" ref="I11:I14" si="4">+(F11+10)*2</f>
        <v>136</v>
      </c>
      <c r="J11" s="58">
        <f t="shared" ref="J11:J14" si="5">+(F11+15)*2</f>
        <v>146</v>
      </c>
      <c r="K11" s="58">
        <v>56</v>
      </c>
      <c r="L11" s="59">
        <f t="shared" ref="L11:L14" si="6">+(K11+10)*3</f>
        <v>198</v>
      </c>
      <c r="M11" s="59">
        <f t="shared" ref="M11:M14" si="7">+(K11+15)*3</f>
        <v>213</v>
      </c>
    </row>
    <row r="12" spans="1:13" ht="13.8">
      <c r="A12" s="70">
        <v>45289</v>
      </c>
      <c r="B12" s="70">
        <v>45301</v>
      </c>
      <c r="C12" s="57">
        <v>142</v>
      </c>
      <c r="D12" s="57">
        <f t="shared" si="0"/>
        <v>145</v>
      </c>
      <c r="E12" s="57">
        <f t="shared" si="1"/>
        <v>152</v>
      </c>
      <c r="F12" s="57">
        <v>89</v>
      </c>
      <c r="G12" s="57">
        <f t="shared" si="2"/>
        <v>178</v>
      </c>
      <c r="H12" s="58">
        <f t="shared" si="3"/>
        <v>184</v>
      </c>
      <c r="I12" s="58">
        <f t="shared" si="4"/>
        <v>198</v>
      </c>
      <c r="J12" s="58">
        <f t="shared" si="5"/>
        <v>208</v>
      </c>
      <c r="K12" s="58">
        <v>87</v>
      </c>
      <c r="L12" s="59">
        <f t="shared" si="6"/>
        <v>291</v>
      </c>
      <c r="M12" s="59">
        <f t="shared" si="7"/>
        <v>306</v>
      </c>
    </row>
    <row r="13" spans="1:13" ht="13.8">
      <c r="A13" s="70">
        <v>45302</v>
      </c>
      <c r="B13" s="70">
        <v>45337</v>
      </c>
      <c r="C13" s="57">
        <v>77</v>
      </c>
      <c r="D13" s="57">
        <f t="shared" si="0"/>
        <v>80</v>
      </c>
      <c r="E13" s="57">
        <f t="shared" si="1"/>
        <v>87</v>
      </c>
      <c r="F13" s="57">
        <v>48</v>
      </c>
      <c r="G13" s="57">
        <f t="shared" si="2"/>
        <v>96</v>
      </c>
      <c r="H13" s="58">
        <f t="shared" si="3"/>
        <v>102</v>
      </c>
      <c r="I13" s="58">
        <f t="shared" si="4"/>
        <v>116</v>
      </c>
      <c r="J13" s="58">
        <f t="shared" si="5"/>
        <v>126</v>
      </c>
      <c r="K13" s="58">
        <v>46</v>
      </c>
      <c r="L13" s="59">
        <f t="shared" si="6"/>
        <v>168</v>
      </c>
      <c r="M13" s="59">
        <f t="shared" si="7"/>
        <v>183</v>
      </c>
    </row>
    <row r="14" spans="1:13" ht="14.4" thickBot="1">
      <c r="A14" s="71">
        <v>45338</v>
      </c>
      <c r="B14" s="71">
        <v>45412</v>
      </c>
      <c r="C14" s="60">
        <v>88</v>
      </c>
      <c r="D14" s="57">
        <f t="shared" si="0"/>
        <v>91</v>
      </c>
      <c r="E14" s="57">
        <f t="shared" si="1"/>
        <v>98</v>
      </c>
      <c r="F14" s="61">
        <v>55</v>
      </c>
      <c r="G14" s="57">
        <f t="shared" si="2"/>
        <v>110</v>
      </c>
      <c r="H14" s="58">
        <f t="shared" si="3"/>
        <v>116</v>
      </c>
      <c r="I14" s="58">
        <f t="shared" si="4"/>
        <v>130</v>
      </c>
      <c r="J14" s="58">
        <f t="shared" si="5"/>
        <v>140</v>
      </c>
      <c r="K14" s="62">
        <v>53</v>
      </c>
      <c r="L14" s="59">
        <f t="shared" si="6"/>
        <v>189</v>
      </c>
      <c r="M14" s="59">
        <f t="shared" si="7"/>
        <v>204</v>
      </c>
    </row>
    <row r="15" spans="1:13" ht="13.8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"/>
  <sheetViews>
    <sheetView workbookViewId="0">
      <selection activeCell="B4" sqref="B4"/>
    </sheetView>
  </sheetViews>
  <sheetFormatPr defaultRowHeight="13.2"/>
  <cols>
    <col min="1" max="1" width="11.33203125" bestFit="1" customWidth="1"/>
    <col min="2" max="2" width="11.109375" bestFit="1" customWidth="1"/>
    <col min="9" max="9" width="6.44140625" bestFit="1" customWidth="1"/>
    <col min="10" max="10" width="11.5546875" bestFit="1" customWidth="1"/>
  </cols>
  <sheetData>
    <row r="1" spans="1:15" ht="15" thickTop="1" thickBot="1">
      <c r="A1" s="2" t="s">
        <v>9</v>
      </c>
      <c r="B1" s="3" t="s">
        <v>10</v>
      </c>
      <c r="C1" s="21" t="s">
        <v>22</v>
      </c>
      <c r="D1" s="21" t="s">
        <v>23</v>
      </c>
      <c r="E1" s="51" t="s">
        <v>12</v>
      </c>
      <c r="F1" s="51" t="s">
        <v>18</v>
      </c>
      <c r="G1" s="21" t="s">
        <v>24</v>
      </c>
      <c r="H1" s="21" t="s">
        <v>25</v>
      </c>
      <c r="I1" s="52" t="s">
        <v>11</v>
      </c>
      <c r="J1" s="52" t="s">
        <v>14</v>
      </c>
      <c r="K1" s="52" t="s">
        <v>26</v>
      </c>
      <c r="L1" s="21" t="s">
        <v>27</v>
      </c>
      <c r="M1" s="53" t="s">
        <v>13</v>
      </c>
      <c r="N1" s="19" t="s">
        <v>13</v>
      </c>
      <c r="O1" s="21" t="s">
        <v>21</v>
      </c>
    </row>
    <row r="2" spans="1:15" ht="14.4" thickTop="1">
      <c r="A2" s="69">
        <v>45119</v>
      </c>
      <c r="B2" s="69">
        <v>45138</v>
      </c>
      <c r="C2" s="4">
        <v>56</v>
      </c>
      <c r="D2" s="4">
        <v>58</v>
      </c>
      <c r="E2" s="4">
        <v>62</v>
      </c>
      <c r="F2" s="14">
        <v>35</v>
      </c>
      <c r="G2" s="15">
        <v>70</v>
      </c>
      <c r="H2" s="15">
        <v>74</v>
      </c>
      <c r="I2" s="15">
        <v>82</v>
      </c>
      <c r="J2" s="15">
        <v>110</v>
      </c>
      <c r="K2" s="5">
        <v>33</v>
      </c>
      <c r="L2" s="18">
        <v>105</v>
      </c>
      <c r="M2" s="18">
        <v>117</v>
      </c>
      <c r="N2" s="19">
        <v>159</v>
      </c>
      <c r="O2">
        <f>+(F2+6)*2.5</f>
        <v>102.5</v>
      </c>
    </row>
    <row r="3" spans="1:15" ht="13.8">
      <c r="A3" s="69">
        <v>45139</v>
      </c>
      <c r="B3" s="69">
        <v>45169</v>
      </c>
      <c r="C3" s="6">
        <v>62</v>
      </c>
      <c r="D3" s="6">
        <v>64</v>
      </c>
      <c r="E3" s="6">
        <v>68</v>
      </c>
      <c r="F3" s="16">
        <v>39</v>
      </c>
      <c r="G3" s="17">
        <v>78</v>
      </c>
      <c r="H3" s="17">
        <v>82</v>
      </c>
      <c r="I3" s="17">
        <v>90</v>
      </c>
      <c r="J3" s="17">
        <v>118</v>
      </c>
      <c r="K3" s="7">
        <v>37</v>
      </c>
      <c r="L3" s="18">
        <v>117</v>
      </c>
      <c r="M3" s="18">
        <v>129</v>
      </c>
      <c r="N3" s="19">
        <v>171</v>
      </c>
      <c r="O3">
        <f t="shared" ref="O3:O4" si="0">+(F3+6)*2.5</f>
        <v>112.5</v>
      </c>
    </row>
    <row r="4" spans="1:15" ht="13.8">
      <c r="A4" s="69">
        <v>45170</v>
      </c>
      <c r="B4" s="69">
        <v>45179</v>
      </c>
      <c r="C4" s="6">
        <v>62</v>
      </c>
      <c r="D4" s="6">
        <v>64</v>
      </c>
      <c r="E4" s="6">
        <v>68</v>
      </c>
      <c r="F4" s="16">
        <v>39</v>
      </c>
      <c r="G4" s="17">
        <v>78</v>
      </c>
      <c r="H4" s="17">
        <v>82</v>
      </c>
      <c r="I4" s="17">
        <v>90</v>
      </c>
      <c r="J4" s="17">
        <v>118</v>
      </c>
      <c r="K4" s="7">
        <v>37</v>
      </c>
      <c r="L4" s="18">
        <v>117</v>
      </c>
      <c r="M4" s="18">
        <v>129</v>
      </c>
      <c r="N4" s="19">
        <v>171</v>
      </c>
      <c r="O4">
        <f t="shared" si="0"/>
        <v>112.5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workbookViewId="0">
      <selection activeCell="A2" sqref="A2:B2"/>
    </sheetView>
  </sheetViews>
  <sheetFormatPr defaultRowHeight="13.2"/>
  <cols>
    <col min="1" max="1" width="11.33203125" bestFit="1" customWidth="1"/>
    <col min="2" max="2" width="11.109375" bestFit="1" customWidth="1"/>
    <col min="9" max="9" width="6.44140625" bestFit="1" customWidth="1"/>
    <col min="10" max="10" width="11.5546875" bestFit="1" customWidth="1"/>
  </cols>
  <sheetData>
    <row r="1" spans="1:13" ht="14.4" thickTop="1">
      <c r="A1" s="2" t="s">
        <v>9</v>
      </c>
      <c r="B1" s="3" t="s">
        <v>10</v>
      </c>
      <c r="C1" s="21" t="s">
        <v>22</v>
      </c>
      <c r="D1" s="21" t="s">
        <v>23</v>
      </c>
      <c r="E1" s="51" t="s">
        <v>12</v>
      </c>
      <c r="F1" s="51" t="s">
        <v>18</v>
      </c>
      <c r="G1" s="21" t="s">
        <v>24</v>
      </c>
      <c r="H1" s="21" t="s">
        <v>25</v>
      </c>
      <c r="I1" s="52" t="s">
        <v>11</v>
      </c>
      <c r="J1" s="52" t="s">
        <v>14</v>
      </c>
      <c r="K1" s="52" t="s">
        <v>26</v>
      </c>
      <c r="L1" s="21" t="s">
        <v>27</v>
      </c>
      <c r="M1" s="53" t="s">
        <v>13</v>
      </c>
    </row>
    <row r="2" spans="1:13" ht="13.8">
      <c r="A2" s="69">
        <v>45139</v>
      </c>
      <c r="B2" s="69">
        <v>45169</v>
      </c>
      <c r="C2" s="6">
        <v>59</v>
      </c>
      <c r="D2" s="6">
        <v>61</v>
      </c>
      <c r="E2" s="6">
        <v>65</v>
      </c>
      <c r="F2" s="16">
        <v>37</v>
      </c>
      <c r="G2" s="17">
        <v>74</v>
      </c>
      <c r="H2" s="17">
        <v>78</v>
      </c>
      <c r="I2" s="17">
        <v>86</v>
      </c>
      <c r="J2" s="17">
        <v>114</v>
      </c>
      <c r="K2" s="7">
        <v>35</v>
      </c>
      <c r="L2" s="18">
        <v>111</v>
      </c>
      <c r="M2" s="18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"/>
  <sheetViews>
    <sheetView workbookViewId="0">
      <selection activeCell="A2" sqref="A2:B4"/>
    </sheetView>
  </sheetViews>
  <sheetFormatPr defaultRowHeight="13.2"/>
  <cols>
    <col min="1" max="2" width="11.33203125" bestFit="1" customWidth="1"/>
    <col min="3" max="13" width="15.6640625" customWidth="1"/>
  </cols>
  <sheetData>
    <row r="1" spans="1:13" ht="14.4" thickTop="1">
      <c r="A1" s="38" t="s">
        <v>9</v>
      </c>
      <c r="B1" s="39" t="s">
        <v>10</v>
      </c>
      <c r="C1" s="40" t="s">
        <v>22</v>
      </c>
      <c r="D1" s="40" t="s">
        <v>23</v>
      </c>
      <c r="E1" s="40" t="s">
        <v>12</v>
      </c>
      <c r="F1" s="41" t="s">
        <v>18</v>
      </c>
      <c r="G1" s="42" t="s">
        <v>24</v>
      </c>
      <c r="H1" s="42" t="s">
        <v>25</v>
      </c>
      <c r="I1" s="42" t="s">
        <v>11</v>
      </c>
      <c r="J1" s="42" t="s">
        <v>14</v>
      </c>
      <c r="K1" s="43" t="s">
        <v>26</v>
      </c>
      <c r="L1" s="44" t="s">
        <v>27</v>
      </c>
      <c r="M1" s="45" t="s">
        <v>13</v>
      </c>
    </row>
    <row r="2" spans="1:13" ht="13.8">
      <c r="A2" s="69">
        <v>45261</v>
      </c>
      <c r="B2" s="69">
        <v>45288</v>
      </c>
      <c r="C2" s="32">
        <v>68</v>
      </c>
      <c r="D2" s="32">
        <f>+C2+3</f>
        <v>71</v>
      </c>
      <c r="E2" s="32">
        <f>+C2+10</f>
        <v>78</v>
      </c>
      <c r="F2" s="33">
        <v>42</v>
      </c>
      <c r="G2" s="34">
        <f>+F2*2</f>
        <v>84</v>
      </c>
      <c r="H2" s="37">
        <f>+(F2+3)*2</f>
        <v>90</v>
      </c>
      <c r="I2" s="37">
        <f>+(F2+10)*2</f>
        <v>104</v>
      </c>
      <c r="J2" s="37">
        <f>+(F2+15)*2</f>
        <v>114</v>
      </c>
      <c r="K2" s="35">
        <v>40</v>
      </c>
      <c r="L2" s="36">
        <f>+(K2+10)*3</f>
        <v>150</v>
      </c>
      <c r="M2" s="36">
        <f>+(K2+15)*3</f>
        <v>165</v>
      </c>
    </row>
    <row r="3" spans="1:13" ht="13.8">
      <c r="A3" s="69">
        <v>45289</v>
      </c>
      <c r="B3" s="69">
        <v>45301</v>
      </c>
      <c r="C3" s="32">
        <v>103</v>
      </c>
      <c r="D3" s="32">
        <f t="shared" ref="D3:D4" si="0">+C3+3</f>
        <v>106</v>
      </c>
      <c r="E3" s="32">
        <f t="shared" ref="E3:E4" si="1">+C3+10</f>
        <v>113</v>
      </c>
      <c r="F3" s="33">
        <v>64</v>
      </c>
      <c r="G3" s="34">
        <f t="shared" ref="G3:G4" si="2">+F3*2</f>
        <v>128</v>
      </c>
      <c r="H3" s="37">
        <f t="shared" ref="H3:H4" si="3">+(F3+3)*2</f>
        <v>134</v>
      </c>
      <c r="I3" s="37">
        <f t="shared" ref="I3:I4" si="4">+(F3+10)*2</f>
        <v>148</v>
      </c>
      <c r="J3" s="37">
        <f t="shared" ref="J3:J4" si="5">+(F3+15)*2</f>
        <v>158</v>
      </c>
      <c r="K3" s="35">
        <v>62</v>
      </c>
      <c r="L3" s="36">
        <f t="shared" ref="L3:L4" si="6">+(K3+10)*3</f>
        <v>216</v>
      </c>
      <c r="M3" s="36">
        <f t="shared" ref="M3:M4" si="7">+(K3+15)*3</f>
        <v>231</v>
      </c>
    </row>
    <row r="4" spans="1:13" ht="13.8">
      <c r="A4" s="69">
        <v>45302</v>
      </c>
      <c r="B4" s="69">
        <v>45337</v>
      </c>
      <c r="C4" s="32">
        <v>57</v>
      </c>
      <c r="D4" s="32">
        <f t="shared" si="0"/>
        <v>60</v>
      </c>
      <c r="E4" s="32">
        <f t="shared" si="1"/>
        <v>67</v>
      </c>
      <c r="F4" s="33">
        <v>35</v>
      </c>
      <c r="G4" s="34">
        <f t="shared" si="2"/>
        <v>70</v>
      </c>
      <c r="H4" s="37">
        <f t="shared" si="3"/>
        <v>76</v>
      </c>
      <c r="I4" s="37">
        <f t="shared" si="4"/>
        <v>90</v>
      </c>
      <c r="J4" s="37">
        <f t="shared" si="5"/>
        <v>100</v>
      </c>
      <c r="K4" s="35">
        <v>33</v>
      </c>
      <c r="L4" s="36">
        <f t="shared" si="6"/>
        <v>129</v>
      </c>
      <c r="M4" s="36">
        <f t="shared" si="7"/>
        <v>144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"/>
  <sheetViews>
    <sheetView workbookViewId="0">
      <selection activeCell="A2" sqref="A2:B4"/>
    </sheetView>
  </sheetViews>
  <sheetFormatPr defaultRowHeight="13.2"/>
  <cols>
    <col min="1" max="2" width="11.33203125" bestFit="1" customWidth="1"/>
    <col min="3" max="13" width="15.6640625" customWidth="1"/>
  </cols>
  <sheetData>
    <row r="1" spans="1:13" ht="14.4" thickTop="1">
      <c r="A1" s="38" t="s">
        <v>9</v>
      </c>
      <c r="B1" s="39" t="s">
        <v>10</v>
      </c>
      <c r="C1" s="40" t="s">
        <v>22</v>
      </c>
      <c r="D1" s="40" t="s">
        <v>23</v>
      </c>
      <c r="E1" s="40" t="s">
        <v>12</v>
      </c>
      <c r="F1" s="41" t="s">
        <v>18</v>
      </c>
      <c r="G1" s="42" t="s">
        <v>24</v>
      </c>
      <c r="H1" s="42" t="s">
        <v>25</v>
      </c>
      <c r="I1" s="42" t="s">
        <v>11</v>
      </c>
      <c r="J1" s="42" t="s">
        <v>14</v>
      </c>
      <c r="K1" s="43" t="s">
        <v>26</v>
      </c>
      <c r="L1" s="44" t="s">
        <v>27</v>
      </c>
      <c r="M1" s="45" t="s">
        <v>13</v>
      </c>
    </row>
    <row r="2" spans="1:13" ht="13.8">
      <c r="A2" s="69">
        <v>45224</v>
      </c>
      <c r="B2" s="69">
        <v>45288</v>
      </c>
      <c r="C2" s="32">
        <v>38</v>
      </c>
      <c r="D2" s="32">
        <f>+C2+3</f>
        <v>41</v>
      </c>
      <c r="E2" s="32">
        <f>+C2+10</f>
        <v>48</v>
      </c>
      <c r="F2" s="33">
        <v>24</v>
      </c>
      <c r="G2" s="34">
        <f>+F2*2</f>
        <v>48</v>
      </c>
      <c r="H2" s="37">
        <f>+(F2+3)*2</f>
        <v>54</v>
      </c>
      <c r="I2" s="37">
        <f>+(F2+10)*2</f>
        <v>68</v>
      </c>
      <c r="J2" s="37">
        <f>+(F2+15)*2</f>
        <v>78</v>
      </c>
      <c r="K2" s="35">
        <v>22</v>
      </c>
      <c r="L2" s="36">
        <f>+(K2+10)*3</f>
        <v>96</v>
      </c>
      <c r="M2" s="36">
        <f>+(K2+15)*3</f>
        <v>111</v>
      </c>
    </row>
    <row r="3" spans="1:13" ht="13.8">
      <c r="A3" s="69">
        <v>45289</v>
      </c>
      <c r="B3" s="69">
        <v>45295</v>
      </c>
      <c r="C3" s="32">
        <v>60</v>
      </c>
      <c r="D3" s="32">
        <f t="shared" ref="D3:D4" si="0">+C3+3</f>
        <v>63</v>
      </c>
      <c r="E3" s="32">
        <f t="shared" ref="E3:E4" si="1">+C3+10</f>
        <v>70</v>
      </c>
      <c r="F3" s="33">
        <v>37</v>
      </c>
      <c r="G3" s="34">
        <f t="shared" ref="G3:G4" si="2">+F3*2</f>
        <v>74</v>
      </c>
      <c r="H3" s="37">
        <f t="shared" ref="H3:H4" si="3">+(F3+3)*2</f>
        <v>80</v>
      </c>
      <c r="I3" s="37">
        <f t="shared" ref="I3:I4" si="4">+(F3+10)*2</f>
        <v>94</v>
      </c>
      <c r="J3" s="37">
        <f t="shared" ref="J3:J4" si="5">+(F3+15)*2</f>
        <v>104</v>
      </c>
      <c r="K3" s="35">
        <v>35</v>
      </c>
      <c r="L3" s="36">
        <f t="shared" ref="L3:L4" si="6">+(K3+10)*3</f>
        <v>135</v>
      </c>
      <c r="M3" s="36">
        <f t="shared" ref="M3:M4" si="7">+(K3+15)*3</f>
        <v>150</v>
      </c>
    </row>
    <row r="4" spans="1:13" ht="13.8">
      <c r="A4" s="69">
        <v>45296</v>
      </c>
      <c r="B4" s="69">
        <v>45337</v>
      </c>
      <c r="C4" s="32">
        <v>38</v>
      </c>
      <c r="D4" s="32">
        <f t="shared" si="0"/>
        <v>41</v>
      </c>
      <c r="E4" s="32">
        <f t="shared" si="1"/>
        <v>48</v>
      </c>
      <c r="F4" s="33">
        <v>24</v>
      </c>
      <c r="G4" s="34">
        <f t="shared" si="2"/>
        <v>48</v>
      </c>
      <c r="H4" s="37">
        <f t="shared" si="3"/>
        <v>54</v>
      </c>
      <c r="I4" s="37">
        <f t="shared" si="4"/>
        <v>68</v>
      </c>
      <c r="J4" s="37">
        <f t="shared" si="5"/>
        <v>78</v>
      </c>
      <c r="K4" s="35">
        <v>22</v>
      </c>
      <c r="L4" s="36">
        <f t="shared" si="6"/>
        <v>96</v>
      </c>
      <c r="M4" s="36">
        <f t="shared" si="7"/>
        <v>111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"/>
  <sheetViews>
    <sheetView workbookViewId="0">
      <selection activeCell="A2" sqref="A2:B4"/>
    </sheetView>
  </sheetViews>
  <sheetFormatPr defaultRowHeight="13.2"/>
  <cols>
    <col min="1" max="2" width="11.33203125" bestFit="1" customWidth="1"/>
    <col min="3" max="13" width="15.6640625" customWidth="1"/>
  </cols>
  <sheetData>
    <row r="1" spans="1:13" ht="14.4" thickTop="1">
      <c r="A1" s="38" t="s">
        <v>9</v>
      </c>
      <c r="B1" s="39" t="s">
        <v>10</v>
      </c>
      <c r="C1" s="40" t="s">
        <v>22</v>
      </c>
      <c r="D1" s="40" t="s">
        <v>23</v>
      </c>
      <c r="E1" s="40" t="s">
        <v>12</v>
      </c>
      <c r="F1" s="41" t="s">
        <v>18</v>
      </c>
      <c r="G1" s="42" t="s">
        <v>24</v>
      </c>
      <c r="H1" s="42" t="s">
        <v>25</v>
      </c>
      <c r="I1" s="42" t="s">
        <v>11</v>
      </c>
      <c r="J1" s="42" t="s">
        <v>14</v>
      </c>
      <c r="K1" s="43" t="s">
        <v>26</v>
      </c>
      <c r="L1" s="44" t="s">
        <v>27</v>
      </c>
      <c r="M1" s="45" t="s">
        <v>13</v>
      </c>
    </row>
    <row r="2" spans="1:13" ht="13.8">
      <c r="A2" s="69">
        <v>45234</v>
      </c>
      <c r="B2" s="69">
        <v>45288</v>
      </c>
      <c r="C2" s="32">
        <v>35</v>
      </c>
      <c r="D2" s="32">
        <f>+C2+3</f>
        <v>38</v>
      </c>
      <c r="E2" s="32">
        <f>+C2+10</f>
        <v>45</v>
      </c>
      <c r="F2" s="33">
        <v>22</v>
      </c>
      <c r="G2" s="34">
        <f>+F2*2</f>
        <v>44</v>
      </c>
      <c r="H2" s="37">
        <f>+(F2+3)*2</f>
        <v>50</v>
      </c>
      <c r="I2" s="37">
        <f>+(F2+10)*2</f>
        <v>64</v>
      </c>
      <c r="J2" s="37">
        <f>+(F2+15)*2</f>
        <v>74</v>
      </c>
      <c r="K2" s="35">
        <v>20</v>
      </c>
      <c r="L2" s="36">
        <f>+(K2+10)*3</f>
        <v>90</v>
      </c>
      <c r="M2" s="36">
        <f>+(K2+15)*3</f>
        <v>105</v>
      </c>
    </row>
    <row r="3" spans="1:13" ht="13.8">
      <c r="A3" s="69">
        <v>45289</v>
      </c>
      <c r="B3" s="69">
        <v>45295</v>
      </c>
      <c r="C3" s="32">
        <v>56</v>
      </c>
      <c r="D3" s="32">
        <f t="shared" ref="D3:D4" si="0">+C3+3</f>
        <v>59</v>
      </c>
      <c r="E3" s="32">
        <f t="shared" ref="E3:E4" si="1">+C3+10</f>
        <v>66</v>
      </c>
      <c r="F3" s="33">
        <v>35</v>
      </c>
      <c r="G3" s="34">
        <f t="shared" ref="G3:G4" si="2">+F3*2</f>
        <v>70</v>
      </c>
      <c r="H3" s="37">
        <f t="shared" ref="H3:H4" si="3">+(F3+3)*2</f>
        <v>76</v>
      </c>
      <c r="I3" s="37">
        <f t="shared" ref="I3:I4" si="4">+(F3+10)*2</f>
        <v>90</v>
      </c>
      <c r="J3" s="37">
        <f t="shared" ref="J3:J4" si="5">+(F3+15)*2</f>
        <v>100</v>
      </c>
      <c r="K3" s="35">
        <v>33</v>
      </c>
      <c r="L3" s="36">
        <f t="shared" ref="L3:L4" si="6">+(K3+10)*3</f>
        <v>129</v>
      </c>
      <c r="M3" s="36">
        <f t="shared" ref="M3:M4" si="7">+(K3+15)*3</f>
        <v>144</v>
      </c>
    </row>
    <row r="4" spans="1:13" ht="13.8">
      <c r="A4" s="69">
        <v>45296</v>
      </c>
      <c r="B4" s="69">
        <v>45337</v>
      </c>
      <c r="C4" s="32">
        <v>35</v>
      </c>
      <c r="D4" s="32">
        <f t="shared" si="0"/>
        <v>38</v>
      </c>
      <c r="E4" s="32">
        <f t="shared" si="1"/>
        <v>45</v>
      </c>
      <c r="F4" s="33">
        <v>22</v>
      </c>
      <c r="G4" s="34">
        <f t="shared" si="2"/>
        <v>44</v>
      </c>
      <c r="H4" s="37">
        <f t="shared" si="3"/>
        <v>50</v>
      </c>
      <c r="I4" s="37">
        <f t="shared" si="4"/>
        <v>64</v>
      </c>
      <c r="J4" s="37">
        <f t="shared" si="5"/>
        <v>74</v>
      </c>
      <c r="K4" s="35">
        <v>20</v>
      </c>
      <c r="L4" s="36">
        <f t="shared" si="6"/>
        <v>90</v>
      </c>
      <c r="M4" s="36">
        <f t="shared" si="7"/>
        <v>105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"/>
  <sheetViews>
    <sheetView workbookViewId="0">
      <selection activeCell="A2" sqref="A2:B4"/>
    </sheetView>
  </sheetViews>
  <sheetFormatPr defaultRowHeight="13.2"/>
  <cols>
    <col min="1" max="1" width="11.33203125" bestFit="1" customWidth="1"/>
    <col min="2" max="2" width="13.5546875" bestFit="1" customWidth="1"/>
    <col min="3" max="13" width="15.6640625" customWidth="1"/>
  </cols>
  <sheetData>
    <row r="1" spans="1:13" ht="14.4" thickTop="1">
      <c r="A1" s="38" t="s">
        <v>9</v>
      </c>
      <c r="B1" s="39" t="s">
        <v>10</v>
      </c>
      <c r="C1" s="40" t="s">
        <v>22</v>
      </c>
      <c r="D1" s="40" t="s">
        <v>23</v>
      </c>
      <c r="E1" s="40" t="s">
        <v>12</v>
      </c>
      <c r="F1" s="41" t="s">
        <v>18</v>
      </c>
      <c r="G1" s="42" t="s">
        <v>24</v>
      </c>
      <c r="H1" s="42" t="s">
        <v>25</v>
      </c>
      <c r="I1" s="42" t="s">
        <v>11</v>
      </c>
      <c r="J1" s="42" t="s">
        <v>14</v>
      </c>
      <c r="K1" s="43" t="s">
        <v>26</v>
      </c>
      <c r="L1" s="44" t="s">
        <v>27</v>
      </c>
      <c r="M1" s="45" t="s">
        <v>13</v>
      </c>
    </row>
    <row r="2" spans="1:13" ht="13.8">
      <c r="A2" s="69">
        <v>45247</v>
      </c>
      <c r="B2" s="69">
        <v>45288</v>
      </c>
      <c r="C2" s="32">
        <v>32</v>
      </c>
      <c r="D2" s="32">
        <f>+C2+3</f>
        <v>35</v>
      </c>
      <c r="E2" s="32">
        <f>+C2+10</f>
        <v>42</v>
      </c>
      <c r="F2" s="33">
        <v>20</v>
      </c>
      <c r="G2" s="34">
        <f>+F2*2</f>
        <v>40</v>
      </c>
      <c r="H2" s="37">
        <f>+(F2+3)*2</f>
        <v>46</v>
      </c>
      <c r="I2" s="37">
        <f>+(F2+10)*2</f>
        <v>60</v>
      </c>
      <c r="J2" s="37">
        <f>+(F2+15)*2</f>
        <v>70</v>
      </c>
      <c r="K2" s="35">
        <v>18</v>
      </c>
      <c r="L2" s="36">
        <f>+(K2+10)*3</f>
        <v>84</v>
      </c>
      <c r="M2" s="36">
        <f>+(K2+15)*3</f>
        <v>99</v>
      </c>
    </row>
    <row r="3" spans="1:13" ht="13.8">
      <c r="A3" s="69">
        <v>45289</v>
      </c>
      <c r="B3" s="69">
        <v>45295</v>
      </c>
      <c r="C3" s="32">
        <v>48</v>
      </c>
      <c r="D3" s="32">
        <f t="shared" ref="D3:D4" si="0">+C3+3</f>
        <v>51</v>
      </c>
      <c r="E3" s="32">
        <f t="shared" ref="E3:E4" si="1">+C3+10</f>
        <v>58</v>
      </c>
      <c r="F3" s="33">
        <v>30</v>
      </c>
      <c r="G3" s="34">
        <f t="shared" ref="G3:G4" si="2">+F3*2</f>
        <v>60</v>
      </c>
      <c r="H3" s="37">
        <f t="shared" ref="H3:H4" si="3">+(F3+3)*2</f>
        <v>66</v>
      </c>
      <c r="I3" s="37">
        <f t="shared" ref="I3:I4" si="4">+(F3+10)*2</f>
        <v>80</v>
      </c>
      <c r="J3" s="37">
        <f t="shared" ref="J3:J4" si="5">+(F3+15)*2</f>
        <v>90</v>
      </c>
      <c r="K3" s="35">
        <v>28</v>
      </c>
      <c r="L3" s="36">
        <f t="shared" ref="L3:L4" si="6">+(K3+10)*3</f>
        <v>114</v>
      </c>
      <c r="M3" s="36">
        <f t="shared" ref="M3:M4" si="7">+(K3+15)*3</f>
        <v>129</v>
      </c>
    </row>
    <row r="4" spans="1:13" ht="13.8">
      <c r="A4" s="69">
        <v>45296</v>
      </c>
      <c r="B4" s="69">
        <v>45337</v>
      </c>
      <c r="C4" s="32">
        <v>32</v>
      </c>
      <c r="D4" s="32">
        <f t="shared" si="0"/>
        <v>35</v>
      </c>
      <c r="E4" s="32">
        <f t="shared" si="1"/>
        <v>42</v>
      </c>
      <c r="F4" s="33">
        <v>20</v>
      </c>
      <c r="G4" s="34">
        <f t="shared" si="2"/>
        <v>40</v>
      </c>
      <c r="H4" s="37">
        <f t="shared" si="3"/>
        <v>46</v>
      </c>
      <c r="I4" s="37">
        <f t="shared" si="4"/>
        <v>60</v>
      </c>
      <c r="J4" s="37">
        <f t="shared" si="5"/>
        <v>70</v>
      </c>
      <c r="K4" s="35">
        <v>18</v>
      </c>
      <c r="L4" s="36">
        <f t="shared" si="6"/>
        <v>84</v>
      </c>
      <c r="M4" s="36">
        <f t="shared" si="7"/>
        <v>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"/>
  <sheetViews>
    <sheetView workbookViewId="0">
      <selection activeCell="A2" sqref="A2:B5"/>
    </sheetView>
  </sheetViews>
  <sheetFormatPr defaultRowHeight="13.2"/>
  <cols>
    <col min="1" max="1" width="11.33203125" bestFit="1" customWidth="1"/>
    <col min="2" max="2" width="13.5546875" bestFit="1" customWidth="1"/>
    <col min="3" max="13" width="15.6640625" customWidth="1"/>
  </cols>
  <sheetData>
    <row r="1" spans="1:13" ht="14.4" thickTop="1">
      <c r="A1" s="38" t="s">
        <v>9</v>
      </c>
      <c r="B1" s="39" t="s">
        <v>10</v>
      </c>
      <c r="C1" s="40" t="s">
        <v>22</v>
      </c>
      <c r="D1" s="40" t="s">
        <v>23</v>
      </c>
      <c r="E1" s="40" t="s">
        <v>12</v>
      </c>
      <c r="F1" s="41" t="s">
        <v>18</v>
      </c>
      <c r="G1" s="42" t="s">
        <v>24</v>
      </c>
      <c r="H1" s="42" t="s">
        <v>25</v>
      </c>
      <c r="I1" s="42" t="s">
        <v>11</v>
      </c>
      <c r="J1" s="42" t="s">
        <v>14</v>
      </c>
      <c r="K1" s="43" t="s">
        <v>26</v>
      </c>
      <c r="L1" s="44" t="s">
        <v>27</v>
      </c>
      <c r="M1" s="45" t="s">
        <v>13</v>
      </c>
    </row>
    <row r="2" spans="1:13" ht="13.8">
      <c r="A2" s="69">
        <v>45254</v>
      </c>
      <c r="B2" s="69">
        <v>45288</v>
      </c>
      <c r="C2" s="32">
        <v>29</v>
      </c>
      <c r="D2" s="32">
        <f>+C2+3</f>
        <v>32</v>
      </c>
      <c r="E2" s="32">
        <f>+C2+10</f>
        <v>39</v>
      </c>
      <c r="F2" s="33">
        <v>18</v>
      </c>
      <c r="G2" s="34">
        <f>+F2*2</f>
        <v>36</v>
      </c>
      <c r="H2" s="37">
        <f>+(F2+3)*2</f>
        <v>42</v>
      </c>
      <c r="I2" s="37">
        <f>+(F2+10)*2</f>
        <v>56</v>
      </c>
      <c r="J2" s="37">
        <f>+(F2+15)*2</f>
        <v>66</v>
      </c>
      <c r="K2" s="35">
        <v>16</v>
      </c>
      <c r="L2" s="36">
        <f>+(K2+10)*3</f>
        <v>78</v>
      </c>
      <c r="M2" s="36">
        <f>+(K2+15)*3</f>
        <v>93</v>
      </c>
    </row>
    <row r="3" spans="1:13" ht="13.8">
      <c r="A3" s="69">
        <v>45289</v>
      </c>
      <c r="B3" s="69">
        <v>45295</v>
      </c>
      <c r="C3" s="32">
        <v>45</v>
      </c>
      <c r="D3" s="32">
        <f t="shared" ref="D3:D4" si="0">+C3+3</f>
        <v>48</v>
      </c>
      <c r="E3" s="32">
        <f t="shared" ref="E3:E4" si="1">+C3+10</f>
        <v>55</v>
      </c>
      <c r="F3" s="33">
        <v>28</v>
      </c>
      <c r="G3" s="34">
        <f t="shared" ref="G3:G4" si="2">+F3*2</f>
        <v>56</v>
      </c>
      <c r="H3" s="37">
        <f t="shared" ref="H3:H4" si="3">+(F3+3)*2</f>
        <v>62</v>
      </c>
      <c r="I3" s="37">
        <f t="shared" ref="I3:I4" si="4">+(F3+10)*2</f>
        <v>76</v>
      </c>
      <c r="J3" s="37">
        <f t="shared" ref="J3:J4" si="5">+(F3+15)*2</f>
        <v>86</v>
      </c>
      <c r="K3" s="35">
        <v>26</v>
      </c>
      <c r="L3" s="36">
        <f t="shared" ref="L3:L4" si="6">+(K3+10)*3</f>
        <v>108</v>
      </c>
      <c r="M3" s="36">
        <f t="shared" ref="M3:M4" si="7">+(K3+15)*3</f>
        <v>123</v>
      </c>
    </row>
    <row r="4" spans="1:13" ht="13.8">
      <c r="A4" s="69">
        <v>45296</v>
      </c>
      <c r="B4" s="69">
        <v>45337</v>
      </c>
      <c r="C4" s="32">
        <v>29</v>
      </c>
      <c r="D4" s="32">
        <f t="shared" si="0"/>
        <v>32</v>
      </c>
      <c r="E4" s="32">
        <f t="shared" si="1"/>
        <v>39</v>
      </c>
      <c r="F4" s="33">
        <v>18</v>
      </c>
      <c r="G4" s="34">
        <f t="shared" si="2"/>
        <v>36</v>
      </c>
      <c r="H4" s="37">
        <f t="shared" si="3"/>
        <v>42</v>
      </c>
      <c r="I4" s="37">
        <f t="shared" si="4"/>
        <v>56</v>
      </c>
      <c r="J4" s="37">
        <f t="shared" si="5"/>
        <v>66</v>
      </c>
      <c r="K4" s="35">
        <v>16</v>
      </c>
      <c r="L4" s="36">
        <f t="shared" si="6"/>
        <v>78</v>
      </c>
      <c r="M4" s="36">
        <f t="shared" si="7"/>
        <v>93</v>
      </c>
    </row>
    <row r="5" spans="1:13" ht="13.8">
      <c r="A5" s="69">
        <v>45338</v>
      </c>
      <c r="B5" s="69">
        <v>45412</v>
      </c>
      <c r="C5" s="32">
        <v>37</v>
      </c>
      <c r="D5" s="32">
        <f t="shared" ref="D5" si="8">+C5+3</f>
        <v>40</v>
      </c>
      <c r="E5" s="32">
        <f t="shared" ref="E5" si="9">+C5+10</f>
        <v>47</v>
      </c>
      <c r="F5" s="33">
        <v>23</v>
      </c>
      <c r="G5" s="34">
        <f t="shared" ref="G5" si="10">+F5*2</f>
        <v>46</v>
      </c>
      <c r="H5" s="37">
        <f t="shared" ref="H5" si="11">+(F5+3)*2</f>
        <v>52</v>
      </c>
      <c r="I5" s="37">
        <f t="shared" ref="I5" si="12">+(F5+10)*2</f>
        <v>66</v>
      </c>
      <c r="J5" s="37">
        <f t="shared" ref="J5" si="13">+(F5+15)*2</f>
        <v>76</v>
      </c>
      <c r="K5" s="35">
        <v>21</v>
      </c>
      <c r="L5" s="36">
        <f t="shared" ref="L5" si="14">+(K5+10)*3</f>
        <v>93</v>
      </c>
      <c r="M5" s="36">
        <f t="shared" ref="M5" si="15">+(K5+15)*3</f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statment</vt:lpstr>
      <vt:lpstr>contract</vt:lpstr>
      <vt:lpstr>spo 12.7</vt:lpstr>
      <vt:lpstr>spo 1.8</vt:lpstr>
      <vt:lpstr>spo 19.10 to 24.10</vt:lpstr>
      <vt:lpstr>spo 25.10 to 03.11</vt:lpstr>
      <vt:lpstr>spo 04.11 to 16.11</vt:lpstr>
      <vt:lpstr>spo 17.11 to 23.11</vt:lpstr>
      <vt:lpstr>spo 24.11 to 24.11</vt:lpstr>
      <vt:lpstr>spo 25.11 to 15.02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جوناثان ممدوح منير صبحى</cp:lastModifiedBy>
  <cp:lastPrinted>2022-10-27T07:02:22Z</cp:lastPrinted>
  <dcterms:created xsi:type="dcterms:W3CDTF">2016-10-13T07:40:59Z</dcterms:created>
  <dcterms:modified xsi:type="dcterms:W3CDTF">2023-11-30T23:33:33Z</dcterms:modified>
</cp:coreProperties>
</file>