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d\Credit_App\Credit_App\test files\"/>
    </mc:Choice>
  </mc:AlternateContent>
  <xr:revisionPtr revIDLastSave="0" documentId="13_ncr:1_{6181FFE9-BA8C-4CDC-B168-BE08EDE746AB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statment" sheetId="6" r:id="rId1"/>
    <sheet name="contract" sheetId="8" r:id="rId2"/>
    <sheet name="spo01.08" sheetId="9" r:id="rId3"/>
  </sheets>
  <definedNames>
    <definedName name="_xlnm._FilterDatabase" localSheetId="0" hidden="1">statment!$I$1:$I$4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6" l="1"/>
  <c r="I4" i="8"/>
  <c r="I3" i="8"/>
  <c r="I2" i="8"/>
  <c r="H3" i="8"/>
  <c r="H4" i="8"/>
  <c r="H2" i="8"/>
  <c r="G3" i="8"/>
  <c r="G4" i="8"/>
  <c r="G2" i="8"/>
  <c r="J7" i="6"/>
  <c r="O6" i="6"/>
  <c r="J6" i="6"/>
  <c r="J5" i="6"/>
  <c r="O4" i="6"/>
  <c r="J4" i="6"/>
  <c r="J3" i="6"/>
  <c r="J2" i="6"/>
  <c r="O5" i="6" l="1"/>
  <c r="M5" i="6"/>
  <c r="M6" i="6"/>
  <c r="O2" i="6"/>
  <c r="Q2" i="6" s="1"/>
  <c r="P2" i="6" s="1"/>
  <c r="M2" i="6"/>
  <c r="O7" i="6"/>
  <c r="M7" i="6"/>
  <c r="O3" i="6"/>
  <c r="M3" i="6"/>
  <c r="M4" i="6"/>
  <c r="Q4" i="6" l="1"/>
  <c r="P4" i="6" s="1"/>
  <c r="Q3" i="6"/>
  <c r="P3" i="6" s="1"/>
</calcChain>
</file>

<file path=xl/sharedStrings.xml><?xml version="1.0" encoding="utf-8"?>
<sst xmlns="http://schemas.openxmlformats.org/spreadsheetml/2006/main" count="43" uniqueCount="26">
  <si>
    <t>Net Amount.</t>
  </si>
  <si>
    <t>14%  Tax.</t>
  </si>
  <si>
    <t>Internal Tax invoice No.</t>
  </si>
  <si>
    <t>Night</t>
  </si>
  <si>
    <t>Currency rate</t>
  </si>
  <si>
    <t>Invoice Amount L.E</t>
  </si>
  <si>
    <t>Arrival</t>
  </si>
  <si>
    <t>Departure</t>
  </si>
  <si>
    <t>Rate code</t>
  </si>
  <si>
    <t>Amount-hotel</t>
  </si>
  <si>
    <t>first date</t>
  </si>
  <si>
    <t>second date</t>
  </si>
  <si>
    <t>Folio</t>
  </si>
  <si>
    <t>Serial</t>
  </si>
  <si>
    <t>Ref.</t>
  </si>
  <si>
    <t>Rate $</t>
  </si>
  <si>
    <t>Net $</t>
  </si>
  <si>
    <t>DBL-JS</t>
  </si>
  <si>
    <t>SGL-SV</t>
  </si>
  <si>
    <t>M</t>
  </si>
  <si>
    <t>DBL-SV</t>
  </si>
  <si>
    <t>SGL-PA</t>
  </si>
  <si>
    <t>120-128</t>
  </si>
  <si>
    <t>SGL- JS</t>
  </si>
  <si>
    <t>DBL- PV</t>
  </si>
  <si>
    <t>170-178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</si>
</sst>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_-* #,##0.00\-;_-* &quot;-&quot;??_-;_-@_-"/>
    <numFmt numFmtId="165" formatCode="dd/mm/yyyy;@"/>
  </numFmts>
  <fonts count="11" x14ac:knownFonts="1">
    <font>
      <sz val="10"/>
      <name val="Arial"/>
      <charset val="178"/>
    </font>
    <font>
      <sz val="10"/>
      <name val="Arial"/>
      <family val="2"/>
    </font>
    <font>
      <b/>
      <sz val="14"/>
      <color indexed="18"/>
      <name val="Times New Roman"/>
      <family val="1"/>
    </font>
    <font>
      <sz val="10"/>
      <name val="Arial"/>
      <family val="2"/>
    </font>
    <font>
      <sz val="11"/>
      <color indexed="8"/>
      <name val="Arial"/>
      <family val="2"/>
    </font>
    <font>
      <sz val="12"/>
      <color indexed="8"/>
      <name val="Arial"/>
      <family val="2"/>
    </font>
    <font>
      <sz val="11"/>
      <color theme="1"/>
      <name val="Calibri"/>
      <family val="2"/>
      <charset val="178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7D353B"/>
      <name val="Courier New"/>
      <family val="3"/>
    </font>
    <font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</borders>
  <cellStyleXfs count="41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/>
    <xf numFmtId="0" fontId="7" fillId="3" borderId="0" xfId="0" applyNumberFormat="1" applyFont="1" applyFill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14" fontId="8" fillId="5" borderId="4" xfId="0" applyNumberFormat="1" applyFont="1" applyFill="1" applyBorder="1" applyAlignment="1" applyProtection="1">
      <alignment horizontal="center"/>
      <protection hidden="1"/>
    </xf>
    <xf numFmtId="14" fontId="7" fillId="0" borderId="3" xfId="0" applyNumberFormat="1" applyFont="1" applyBorder="1"/>
    <xf numFmtId="0" fontId="7" fillId="3" borderId="3" xfId="0" applyNumberFormat="1" applyFont="1" applyFill="1" applyBorder="1" applyAlignment="1">
      <alignment horizontal="center"/>
    </xf>
    <xf numFmtId="0" fontId="7" fillId="4" borderId="3" xfId="0" applyNumberFormat="1" applyFont="1" applyFill="1" applyBorder="1" applyAlignment="1">
      <alignment horizontal="center"/>
    </xf>
    <xf numFmtId="14" fontId="7" fillId="0" borderId="2" xfId="0" applyNumberFormat="1" applyFont="1" applyBorder="1"/>
    <xf numFmtId="0" fontId="7" fillId="3" borderId="2" xfId="0" applyNumberFormat="1" applyFont="1" applyFill="1" applyBorder="1" applyAlignment="1">
      <alignment horizontal="center"/>
    </xf>
    <xf numFmtId="0" fontId="7" fillId="4" borderId="2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9" fillId="2" borderId="0" xfId="0" applyFont="1" applyFill="1"/>
    <xf numFmtId="165" fontId="4" fillId="0" borderId="2" xfId="0" applyNumberFormat="1" applyFont="1" applyFill="1" applyBorder="1" applyAlignment="1">
      <alignment horizontal="center"/>
    </xf>
    <xf numFmtId="165" fontId="4" fillId="7" borderId="2" xfId="0" applyNumberFormat="1" applyFont="1" applyFill="1" applyBorder="1" applyAlignment="1">
      <alignment horizontal="center"/>
    </xf>
    <xf numFmtId="0" fontId="4" fillId="8" borderId="2" xfId="0" applyNumberFormat="1" applyFont="1" applyFill="1" applyBorder="1" applyAlignment="1">
      <alignment horizontal="center"/>
    </xf>
    <xf numFmtId="0" fontId="0" fillId="8" borderId="0" xfId="0" applyFill="1"/>
    <xf numFmtId="49" fontId="3" fillId="8" borderId="0" xfId="0" applyNumberFormat="1" applyFont="1" applyFill="1"/>
    <xf numFmtId="164" fontId="5" fillId="0" borderId="2" xfId="0" applyNumberFormat="1" applyFont="1" applyFill="1" applyBorder="1" applyAlignment="1">
      <alignment horizontal="center" vertical="center"/>
    </xf>
    <xf numFmtId="1" fontId="10" fillId="0" borderId="3" xfId="0" applyNumberFormat="1" applyFont="1" applyFill="1" applyBorder="1" applyAlignment="1">
      <alignment horizontal="center"/>
    </xf>
    <xf numFmtId="0" fontId="10" fillId="0" borderId="3" xfId="0" applyNumberFormat="1" applyFont="1" applyFill="1" applyBorder="1" applyAlignment="1">
      <alignment horizontal="center"/>
    </xf>
    <xf numFmtId="165" fontId="10" fillId="0" borderId="3" xfId="0" applyNumberFormat="1" applyFont="1" applyFill="1" applyBorder="1" applyAlignment="1">
      <alignment horizontal="center"/>
    </xf>
    <xf numFmtId="165" fontId="10" fillId="0" borderId="5" xfId="0" applyNumberFormat="1" applyFont="1" applyFill="1" applyBorder="1" applyAlignment="1">
      <alignment horizontal="center"/>
    </xf>
    <xf numFmtId="165" fontId="10" fillId="0" borderId="2" xfId="0" applyNumberFormat="1" applyFont="1" applyFill="1" applyBorder="1" applyAlignment="1">
      <alignment horizontal="center"/>
    </xf>
    <xf numFmtId="164" fontId="10" fillId="0" borderId="3" xfId="1" applyFont="1" applyFill="1" applyBorder="1" applyAlignment="1">
      <alignment horizontal="right"/>
    </xf>
    <xf numFmtId="164" fontId="10" fillId="0" borderId="5" xfId="1" applyFont="1" applyFill="1" applyBorder="1" applyAlignment="1">
      <alignment horizontal="center"/>
    </xf>
    <xf numFmtId="164" fontId="10" fillId="0" borderId="2" xfId="1" applyFont="1" applyFill="1" applyBorder="1" applyAlignment="1">
      <alignment horizontal="center"/>
    </xf>
    <xf numFmtId="1" fontId="10" fillId="0" borderId="2" xfId="0" applyNumberFormat="1" applyFont="1" applyFill="1" applyBorder="1" applyAlignment="1">
      <alignment horizontal="center"/>
    </xf>
    <xf numFmtId="0" fontId="10" fillId="0" borderId="5" xfId="0" applyNumberFormat="1" applyFont="1" applyFill="1" applyBorder="1" applyAlignment="1">
      <alignment horizontal="center"/>
    </xf>
    <xf numFmtId="0" fontId="10" fillId="0" borderId="2" xfId="0" applyNumberFormat="1" applyFont="1" applyFill="1" applyBorder="1" applyAlignment="1">
      <alignment horizontal="center"/>
    </xf>
    <xf numFmtId="164" fontId="10" fillId="0" borderId="2" xfId="1" applyFont="1" applyFill="1" applyBorder="1" applyAlignment="1">
      <alignment horizontal="right"/>
    </xf>
    <xf numFmtId="164" fontId="10" fillId="0" borderId="6" xfId="1" applyFont="1" applyFill="1" applyBorder="1" applyAlignment="1">
      <alignment horizontal="center"/>
    </xf>
    <xf numFmtId="0" fontId="10" fillId="9" borderId="2" xfId="0" applyNumberFormat="1" applyFont="1" applyFill="1" applyBorder="1" applyAlignment="1">
      <alignment horizontal="center"/>
    </xf>
    <xf numFmtId="165" fontId="10" fillId="9" borderId="2" xfId="0" applyNumberFormat="1" applyFont="1" applyFill="1" applyBorder="1" applyAlignment="1">
      <alignment horizontal="center"/>
    </xf>
    <xf numFmtId="1" fontId="10" fillId="9" borderId="2" xfId="0" applyNumberFormat="1" applyFont="1" applyFill="1" applyBorder="1" applyAlignment="1">
      <alignment horizontal="center"/>
    </xf>
    <xf numFmtId="164" fontId="10" fillId="9" borderId="2" xfId="1" applyFont="1" applyFill="1" applyBorder="1" applyAlignment="1">
      <alignment horizontal="center"/>
    </xf>
    <xf numFmtId="164" fontId="10" fillId="9" borderId="5" xfId="1" applyFont="1" applyFill="1" applyBorder="1" applyAlignment="1">
      <alignment horizontal="center"/>
    </xf>
    <xf numFmtId="164" fontId="10" fillId="9" borderId="6" xfId="1" applyFont="1" applyFill="1" applyBorder="1" applyAlignment="1">
      <alignment horizontal="center"/>
    </xf>
  </cellXfs>
  <cellStyles count="41">
    <cellStyle name="Comma" xfId="1" builtinId="3"/>
    <cellStyle name="Normal" xfId="0" builtinId="0"/>
    <cellStyle name="Normal 10 2" xfId="2" xr:uid="{00000000-0005-0000-0000-000002000000}"/>
    <cellStyle name="Normal 10 3" xfId="3" xr:uid="{00000000-0005-0000-0000-000003000000}"/>
    <cellStyle name="Normal 10 4" xfId="4" xr:uid="{00000000-0005-0000-0000-000004000000}"/>
    <cellStyle name="Normal 140" xfId="5" xr:uid="{00000000-0005-0000-0000-000005000000}"/>
    <cellStyle name="Normal 148" xfId="6" xr:uid="{00000000-0005-0000-0000-000006000000}"/>
    <cellStyle name="Normal 149" xfId="7" xr:uid="{00000000-0005-0000-0000-000007000000}"/>
    <cellStyle name="Normal 151" xfId="8" xr:uid="{00000000-0005-0000-0000-000008000000}"/>
    <cellStyle name="Normal 152" xfId="40" xr:uid="{00000000-0005-0000-0000-000009000000}"/>
    <cellStyle name="Normal 153" xfId="9" xr:uid="{00000000-0005-0000-0000-00000A000000}"/>
    <cellStyle name="Normal 154" xfId="10" xr:uid="{00000000-0005-0000-0000-00000B000000}"/>
    <cellStyle name="Normal 157" xfId="38" xr:uid="{00000000-0005-0000-0000-00000C000000}"/>
    <cellStyle name="Normal 158" xfId="39" xr:uid="{00000000-0005-0000-0000-00000D000000}"/>
    <cellStyle name="Normal 159" xfId="11" xr:uid="{00000000-0005-0000-0000-00000E000000}"/>
    <cellStyle name="Normal 160" xfId="12" xr:uid="{00000000-0005-0000-0000-00000F000000}"/>
    <cellStyle name="Normal 162" xfId="13" xr:uid="{00000000-0005-0000-0000-000010000000}"/>
    <cellStyle name="Normal 163" xfId="14" xr:uid="{00000000-0005-0000-0000-000011000000}"/>
    <cellStyle name="Normal 165" xfId="15" xr:uid="{00000000-0005-0000-0000-000012000000}"/>
    <cellStyle name="Normal 166" xfId="16" xr:uid="{00000000-0005-0000-0000-000013000000}"/>
    <cellStyle name="Normal 19 2" xfId="17" xr:uid="{00000000-0005-0000-0000-000014000000}"/>
    <cellStyle name="Normal 19 3" xfId="18" xr:uid="{00000000-0005-0000-0000-000015000000}"/>
    <cellStyle name="Normal 19 4" xfId="19" xr:uid="{00000000-0005-0000-0000-000016000000}"/>
    <cellStyle name="Normal 2 2" xfId="20" xr:uid="{00000000-0005-0000-0000-000017000000}"/>
    <cellStyle name="Normal 2 3" xfId="21" xr:uid="{00000000-0005-0000-0000-000018000000}"/>
    <cellStyle name="Normal 2 4" xfId="22" xr:uid="{00000000-0005-0000-0000-000019000000}"/>
    <cellStyle name="Normal 20 2" xfId="23" xr:uid="{00000000-0005-0000-0000-00001A000000}"/>
    <cellStyle name="Normal 20 3" xfId="24" xr:uid="{00000000-0005-0000-0000-00001B000000}"/>
    <cellStyle name="Normal 20 4" xfId="25" xr:uid="{00000000-0005-0000-0000-00001C000000}"/>
    <cellStyle name="Normal 23 2" xfId="26" xr:uid="{00000000-0005-0000-0000-00001D000000}"/>
    <cellStyle name="Normal 23 3" xfId="27" xr:uid="{00000000-0005-0000-0000-00001E000000}"/>
    <cellStyle name="Normal 23 4" xfId="28" xr:uid="{00000000-0005-0000-0000-00001F000000}"/>
    <cellStyle name="Normal 37 2" xfId="29" xr:uid="{00000000-0005-0000-0000-000020000000}"/>
    <cellStyle name="Normal 37 3" xfId="30" xr:uid="{00000000-0005-0000-0000-000021000000}"/>
    <cellStyle name="Normal 37 4" xfId="31" xr:uid="{00000000-0005-0000-0000-000022000000}"/>
    <cellStyle name="Normal 38 2" xfId="32" xr:uid="{00000000-0005-0000-0000-000023000000}"/>
    <cellStyle name="Normal 38 3" xfId="33" xr:uid="{00000000-0005-0000-0000-000024000000}"/>
    <cellStyle name="Normal 38 4" xfId="34" xr:uid="{00000000-0005-0000-0000-000025000000}"/>
    <cellStyle name="Normal 9 2" xfId="35" xr:uid="{00000000-0005-0000-0000-000026000000}"/>
    <cellStyle name="Normal 9 3" xfId="36" xr:uid="{00000000-0005-0000-0000-000027000000}"/>
    <cellStyle name="Normal 9 4" xfId="37" xr:uid="{00000000-0005-0000-0000-00002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F8" sqref="F8"/>
    </sheetView>
  </sheetViews>
  <sheetFormatPr defaultRowHeight="12.75" x14ac:dyDescent="0.2"/>
  <cols>
    <col min="1" max="2" width="20.7109375" customWidth="1"/>
    <col min="3" max="3" width="14.85546875" bestFit="1" customWidth="1"/>
    <col min="4" max="4" width="20.7109375" customWidth="1"/>
    <col min="5" max="5" width="30.28515625" bestFit="1" customWidth="1"/>
    <col min="6" max="6" width="38.85546875" bestFit="1" customWidth="1"/>
    <col min="7" max="14" width="20.7109375" customWidth="1"/>
    <col min="15" max="15" width="25" bestFit="1" customWidth="1"/>
    <col min="16" max="17" width="20.7109375" customWidth="1"/>
  </cols>
  <sheetData>
    <row r="1" spans="1:17" ht="20.25" thickTop="1" thickBot="1" x14ac:dyDescent="0.3">
      <c r="B1" s="13" t="s">
        <v>13</v>
      </c>
      <c r="C1" s="13" t="s">
        <v>14</v>
      </c>
      <c r="D1" s="13" t="s">
        <v>12</v>
      </c>
      <c r="E1" s="13" t="s">
        <v>2</v>
      </c>
      <c r="F1" s="1" t="s">
        <v>6</v>
      </c>
      <c r="G1" s="1" t="s">
        <v>7</v>
      </c>
      <c r="H1" s="14"/>
      <c r="I1" s="1" t="s">
        <v>8</v>
      </c>
      <c r="J1" s="13" t="s">
        <v>3</v>
      </c>
      <c r="K1" s="13" t="s">
        <v>15</v>
      </c>
      <c r="L1" s="1" t="s">
        <v>9</v>
      </c>
      <c r="M1" s="13" t="s">
        <v>16</v>
      </c>
      <c r="N1" s="1" t="s">
        <v>4</v>
      </c>
      <c r="O1" s="1" t="s">
        <v>5</v>
      </c>
      <c r="P1" s="13" t="s">
        <v>1</v>
      </c>
      <c r="Q1" s="13" t="s">
        <v>0</v>
      </c>
    </row>
    <row r="2" spans="1:17" s="18" customFormat="1" ht="15.75" thickTop="1" x14ac:dyDescent="0.25">
      <c r="A2" s="19"/>
      <c r="B2" s="17">
        <v>1</v>
      </c>
      <c r="C2" s="21">
        <v>7374759</v>
      </c>
      <c r="D2" s="22">
        <v>128745</v>
      </c>
      <c r="E2" s="22"/>
      <c r="F2" s="23">
        <v>45157</v>
      </c>
      <c r="G2" s="23">
        <v>45171</v>
      </c>
      <c r="H2" s="24"/>
      <c r="I2" s="25" t="s">
        <v>23</v>
      </c>
      <c r="J2" s="21">
        <f t="shared" ref="J2:J7" si="0">+G2-F2</f>
        <v>14</v>
      </c>
      <c r="K2" s="26">
        <v>96</v>
      </c>
      <c r="L2" s="27">
        <v>1344</v>
      </c>
      <c r="M2" s="27">
        <f t="shared" ref="M2:M7" si="1">+L2/1.14</f>
        <v>1178.9473684210527</v>
      </c>
      <c r="N2" s="28">
        <v>30.85</v>
      </c>
      <c r="O2" s="28">
        <f t="shared" ref="O2:O7" si="2">+L2*N2</f>
        <v>41462.400000000001</v>
      </c>
      <c r="P2" s="20">
        <f t="shared" ref="P2:P4" si="3">+O2-Q2</f>
        <v>5091.8736842105209</v>
      </c>
      <c r="Q2" s="20">
        <f t="shared" ref="Q2:Q4" si="4">+O2/1.14</f>
        <v>36370.526315789481</v>
      </c>
    </row>
    <row r="3" spans="1:17" s="18" customFormat="1" ht="15" x14ac:dyDescent="0.25">
      <c r="A3" s="19"/>
      <c r="B3" s="17">
        <v>2</v>
      </c>
      <c r="C3" s="29">
        <v>7368240</v>
      </c>
      <c r="D3" s="30">
        <v>128813</v>
      </c>
      <c r="E3" s="31"/>
      <c r="F3" s="25">
        <v>45163</v>
      </c>
      <c r="G3" s="24">
        <v>45172</v>
      </c>
      <c r="H3" s="24"/>
      <c r="I3" s="25" t="s">
        <v>17</v>
      </c>
      <c r="J3" s="29">
        <f t="shared" si="0"/>
        <v>9</v>
      </c>
      <c r="K3" s="32" t="s">
        <v>22</v>
      </c>
      <c r="L3" s="27">
        <v>1088</v>
      </c>
      <c r="M3" s="27">
        <f t="shared" si="1"/>
        <v>954.38596491228077</v>
      </c>
      <c r="N3" s="28">
        <v>30.85</v>
      </c>
      <c r="O3" s="28">
        <f t="shared" si="2"/>
        <v>33564.800000000003</v>
      </c>
      <c r="P3" s="20">
        <f t="shared" si="3"/>
        <v>4121.9929824561368</v>
      </c>
      <c r="Q3" s="20">
        <f t="shared" si="4"/>
        <v>29442.807017543866</v>
      </c>
    </row>
    <row r="4" spans="1:17" s="18" customFormat="1" ht="15" x14ac:dyDescent="0.25">
      <c r="A4" s="19"/>
      <c r="B4" s="17">
        <v>4</v>
      </c>
      <c r="C4" s="29">
        <v>7400287</v>
      </c>
      <c r="D4" s="31">
        <v>128891</v>
      </c>
      <c r="E4" s="31"/>
      <c r="F4" s="25">
        <v>45163</v>
      </c>
      <c r="G4" s="24">
        <v>45173</v>
      </c>
      <c r="H4" s="24"/>
      <c r="I4" s="25" t="s">
        <v>17</v>
      </c>
      <c r="J4" s="29">
        <f t="shared" si="0"/>
        <v>10</v>
      </c>
      <c r="K4" s="32" t="s">
        <v>22</v>
      </c>
      <c r="L4" s="27">
        <v>1224</v>
      </c>
      <c r="M4" s="27">
        <f t="shared" si="1"/>
        <v>1073.6842105263158</v>
      </c>
      <c r="N4" s="28">
        <v>30.85</v>
      </c>
      <c r="O4" s="28">
        <f t="shared" si="2"/>
        <v>37760.400000000001</v>
      </c>
      <c r="P4" s="20">
        <f t="shared" si="3"/>
        <v>4637.2421052631544</v>
      </c>
      <c r="Q4" s="20">
        <f t="shared" si="4"/>
        <v>33123.157894736847</v>
      </c>
    </row>
    <row r="5" spans="1:17" ht="15" x14ac:dyDescent="0.25">
      <c r="B5" s="17">
        <v>5</v>
      </c>
      <c r="C5" s="29">
        <v>7393474</v>
      </c>
      <c r="D5" s="31">
        <v>128895</v>
      </c>
      <c r="E5" s="31"/>
      <c r="F5" s="25">
        <v>45168</v>
      </c>
      <c r="G5" s="25">
        <v>45173</v>
      </c>
      <c r="H5" s="25"/>
      <c r="I5" s="25" t="s">
        <v>24</v>
      </c>
      <c r="J5" s="29">
        <f t="shared" si="0"/>
        <v>5</v>
      </c>
      <c r="K5" s="28" t="s">
        <v>25</v>
      </c>
      <c r="L5" s="27">
        <v>874</v>
      </c>
      <c r="M5" s="27">
        <f t="shared" si="1"/>
        <v>766.66666666666674</v>
      </c>
      <c r="N5" s="28">
        <v>30.85</v>
      </c>
      <c r="O5" s="33">
        <f t="shared" si="2"/>
        <v>26962.9</v>
      </c>
    </row>
    <row r="6" spans="1:17" ht="15" x14ac:dyDescent="0.25">
      <c r="B6" s="17">
        <v>6</v>
      </c>
      <c r="C6" s="29">
        <v>7366922</v>
      </c>
      <c r="D6" s="31">
        <v>129090</v>
      </c>
      <c r="E6" s="31"/>
      <c r="F6" s="25">
        <v>45168</v>
      </c>
      <c r="G6" s="25">
        <v>45177</v>
      </c>
      <c r="H6" s="25"/>
      <c r="I6" s="25" t="s">
        <v>17</v>
      </c>
      <c r="J6" s="29">
        <f t="shared" si="0"/>
        <v>9</v>
      </c>
      <c r="K6" s="28" t="s">
        <v>22</v>
      </c>
      <c r="L6" s="27">
        <v>1136</v>
      </c>
      <c r="M6" s="27">
        <f t="shared" si="1"/>
        <v>996.49122807017557</v>
      </c>
      <c r="N6" s="28">
        <v>30.85</v>
      </c>
      <c r="O6" s="33">
        <f t="shared" si="2"/>
        <v>35045.599999999999</v>
      </c>
    </row>
    <row r="7" spans="1:17" ht="15" x14ac:dyDescent="0.25">
      <c r="B7" s="17">
        <v>7</v>
      </c>
      <c r="C7" s="29">
        <v>7356731</v>
      </c>
      <c r="D7" s="34">
        <v>129322</v>
      </c>
      <c r="E7" s="34"/>
      <c r="F7" s="35">
        <v>45172</v>
      </c>
      <c r="G7" s="35">
        <v>45180</v>
      </c>
      <c r="H7" s="35"/>
      <c r="I7" s="35" t="s">
        <v>24</v>
      </c>
      <c r="J7" s="36">
        <f t="shared" si="0"/>
        <v>8</v>
      </c>
      <c r="K7" s="37">
        <v>178</v>
      </c>
      <c r="L7" s="38">
        <f>8*178</f>
        <v>1424</v>
      </c>
      <c r="M7" s="38">
        <f t="shared" si="1"/>
        <v>1249.1228070175439</v>
      </c>
      <c r="N7" s="37">
        <v>30.85</v>
      </c>
      <c r="O7" s="39">
        <f t="shared" si="2"/>
        <v>43930.400000000001</v>
      </c>
    </row>
  </sheetData>
  <autoFilter ref="I1:I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I4" sqref="I4"/>
    </sheetView>
  </sheetViews>
  <sheetFormatPr defaultRowHeight="12.75" x14ac:dyDescent="0.2"/>
  <cols>
    <col min="2" max="2" width="11.140625" bestFit="1" customWidth="1"/>
    <col min="9" max="9" width="9.140625" bestFit="1" customWidth="1"/>
  </cols>
  <sheetData>
    <row r="1" spans="1:11" ht="15" thickBot="1" x14ac:dyDescent="0.25">
      <c r="A1" s="2" t="s">
        <v>10</v>
      </c>
      <c r="B1" s="3" t="s">
        <v>11</v>
      </c>
      <c r="C1" s="16" t="s">
        <v>23</v>
      </c>
      <c r="D1" s="16" t="s">
        <v>18</v>
      </c>
      <c r="E1" s="15" t="s">
        <v>21</v>
      </c>
      <c r="F1" s="4" t="s">
        <v>19</v>
      </c>
      <c r="G1" s="15" t="s">
        <v>17</v>
      </c>
      <c r="H1" s="15" t="s">
        <v>20</v>
      </c>
      <c r="I1" s="15" t="s">
        <v>24</v>
      </c>
      <c r="J1" s="5"/>
      <c r="K1" s="6"/>
    </row>
    <row r="2" spans="1:11" ht="15.75" thickTop="1" thickBot="1" x14ac:dyDescent="0.25">
      <c r="A2" s="7">
        <v>45119</v>
      </c>
      <c r="B2" s="7">
        <v>45138</v>
      </c>
      <c r="C2" s="8">
        <v>96</v>
      </c>
      <c r="D2" s="8">
        <v>108</v>
      </c>
      <c r="E2" s="8">
        <v>121</v>
      </c>
      <c r="F2" s="8">
        <v>60</v>
      </c>
      <c r="G2" s="9">
        <f>+F2*2</f>
        <v>120</v>
      </c>
      <c r="H2" s="9">
        <f>+(F2+12)*2</f>
        <v>144</v>
      </c>
      <c r="I2" s="9">
        <f>+(F2+25)*2</f>
        <v>170</v>
      </c>
      <c r="J2" s="5"/>
      <c r="K2" s="5"/>
    </row>
    <row r="3" spans="1:11" ht="15.75" thickTop="1" thickBot="1" x14ac:dyDescent="0.25">
      <c r="A3" s="10">
        <v>45139</v>
      </c>
      <c r="B3" s="10">
        <v>45169</v>
      </c>
      <c r="C3" s="11">
        <v>102</v>
      </c>
      <c r="D3" s="11">
        <v>114</v>
      </c>
      <c r="E3" s="11">
        <v>127</v>
      </c>
      <c r="F3" s="11">
        <v>64</v>
      </c>
      <c r="G3" s="9">
        <f t="shared" ref="G3:G4" si="0">+F3*2</f>
        <v>128</v>
      </c>
      <c r="H3" s="9">
        <f t="shared" ref="H3:H4" si="1">+(F3+12)*2</f>
        <v>152</v>
      </c>
      <c r="I3" s="9">
        <f t="shared" ref="I3:I4" si="2">+(F3+25)*2</f>
        <v>178</v>
      </c>
      <c r="J3" s="5"/>
      <c r="K3" s="5"/>
    </row>
    <row r="4" spans="1:11" ht="15" thickTop="1" x14ac:dyDescent="0.2">
      <c r="A4" s="10">
        <v>45170</v>
      </c>
      <c r="B4" s="10">
        <v>45179</v>
      </c>
      <c r="C4" s="11">
        <v>102</v>
      </c>
      <c r="D4" s="11">
        <v>114</v>
      </c>
      <c r="E4" s="11">
        <v>127</v>
      </c>
      <c r="F4" s="11">
        <v>64</v>
      </c>
      <c r="G4" s="9">
        <f t="shared" si="0"/>
        <v>128</v>
      </c>
      <c r="H4" s="9">
        <f t="shared" si="1"/>
        <v>152</v>
      </c>
      <c r="I4" s="9">
        <f t="shared" si="2"/>
        <v>178</v>
      </c>
      <c r="J4" s="5"/>
      <c r="K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D38" sqref="D38"/>
    </sheetView>
  </sheetViews>
  <sheetFormatPr defaultRowHeight="12.75" x14ac:dyDescent="0.2"/>
  <cols>
    <col min="2" max="2" width="11.140625" bestFit="1" customWidth="1"/>
    <col min="3" max="3" width="8.28515625" bestFit="1" customWidth="1"/>
  </cols>
  <sheetData>
    <row r="1" spans="1:11" ht="15" thickBot="1" x14ac:dyDescent="0.25">
      <c r="A1" s="2" t="s">
        <v>10</v>
      </c>
      <c r="B1" s="3" t="s">
        <v>11</v>
      </c>
      <c r="C1" s="16" t="s">
        <v>23</v>
      </c>
      <c r="D1" s="16" t="s">
        <v>18</v>
      </c>
      <c r="E1" s="15" t="s">
        <v>21</v>
      </c>
      <c r="F1" s="4" t="s">
        <v>19</v>
      </c>
      <c r="G1" s="15" t="s">
        <v>17</v>
      </c>
      <c r="H1" s="15" t="s">
        <v>20</v>
      </c>
      <c r="I1" s="15" t="s">
        <v>24</v>
      </c>
      <c r="J1" s="5"/>
      <c r="K1" s="6"/>
    </row>
    <row r="2" spans="1:11" ht="15" thickTop="1" x14ac:dyDescent="0.2">
      <c r="A2" s="10">
        <v>45139</v>
      </c>
      <c r="B2" s="10">
        <v>45169</v>
      </c>
      <c r="C2" s="8">
        <v>96</v>
      </c>
      <c r="D2" s="8">
        <v>108</v>
      </c>
      <c r="E2" s="8">
        <v>121</v>
      </c>
      <c r="F2" s="8">
        <v>60</v>
      </c>
      <c r="G2" s="9">
        <v>120</v>
      </c>
      <c r="H2" s="9">
        <v>144</v>
      </c>
      <c r="I2" s="9">
        <v>170</v>
      </c>
    </row>
    <row r="3" spans="1:11" ht="14.25" x14ac:dyDescent="0.2">
      <c r="A3" s="10"/>
      <c r="B3" s="10"/>
      <c r="C3" s="11"/>
      <c r="D3" s="11"/>
      <c r="E3" s="11"/>
      <c r="F3" s="11"/>
      <c r="G3" s="12"/>
      <c r="H3" s="12"/>
      <c r="I3" s="12"/>
    </row>
    <row r="4" spans="1:11" ht="14.25" x14ac:dyDescent="0.2">
      <c r="A4" s="10"/>
      <c r="B4" s="10"/>
      <c r="C4" s="11"/>
      <c r="D4" s="11"/>
      <c r="E4" s="11"/>
      <c r="F4" s="11"/>
      <c r="G4" s="12"/>
      <c r="H4" s="12"/>
      <c r="I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statment</vt:lpstr>
      <vt:lpstr>contract</vt:lpstr>
      <vt:lpstr>spo01.08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creditg</dc:creator>
  <cp:lastModifiedBy>Jonathan Monir</cp:lastModifiedBy>
  <cp:lastPrinted>2022-10-27T07:02:22Z</cp:lastPrinted>
  <dcterms:created xsi:type="dcterms:W3CDTF">2016-10-13T07:40:59Z</dcterms:created>
  <dcterms:modified xsi:type="dcterms:W3CDTF">2023-09-27T11:20:34Z</dcterms:modified>
</cp:coreProperties>
</file>