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855" windowHeight="8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AB6" i="1"/>
  <c r="AA6"/>
  <c r="X6"/>
  <c r="W6"/>
  <c r="T6"/>
  <c r="S6"/>
  <c r="P6"/>
  <c r="O6"/>
  <c r="L6"/>
  <c r="K6"/>
  <c r="H6"/>
  <c r="G6"/>
  <c r="D6"/>
  <c r="C6"/>
  <c r="AI38"/>
  <c r="AJ38"/>
  <c r="AI40"/>
  <c r="AJ40"/>
  <c r="AJ39"/>
  <c r="AI39"/>
  <c r="AH37"/>
  <c r="AH38"/>
  <c r="AD40"/>
  <c r="AC40"/>
  <c r="AD39"/>
  <c r="AC39"/>
  <c r="AD38"/>
  <c r="AC38"/>
  <c r="Z40"/>
  <c r="Y40"/>
  <c r="Z39"/>
  <c r="Y39"/>
  <c r="Z38"/>
  <c r="Y38"/>
  <c r="Z37"/>
  <c r="Y37"/>
  <c r="V40"/>
  <c r="U40"/>
  <c r="R40"/>
  <c r="Q40"/>
  <c r="R39"/>
  <c r="Q39"/>
  <c r="R38"/>
  <c r="Q38"/>
  <c r="N40"/>
  <c r="M40"/>
  <c r="F37"/>
  <c r="E38"/>
  <c r="F38"/>
  <c r="E39"/>
  <c r="F39"/>
  <c r="H39"/>
  <c r="J38" s="1"/>
  <c r="AH39"/>
  <c r="C37"/>
  <c r="C36" s="1"/>
  <c r="C35" s="1"/>
  <c r="C34" s="1"/>
  <c r="C33" s="1"/>
  <c r="C32" s="1"/>
  <c r="C31" s="1"/>
  <c r="C30" s="1"/>
  <c r="C29" s="1"/>
  <c r="C28" s="1"/>
  <c r="C27" s="1"/>
  <c r="C26" s="1"/>
  <c r="C25" s="1"/>
  <c r="C24" s="1"/>
  <c r="C23" s="1"/>
  <c r="C22" s="1"/>
  <c r="C21" s="1"/>
  <c r="E21" s="1"/>
  <c r="AH40"/>
  <c r="J40"/>
  <c r="E40"/>
  <c r="F40"/>
  <c r="I41"/>
  <c r="AI1"/>
  <c r="AK1" s="1"/>
  <c r="O5" s="1"/>
  <c r="AB45"/>
  <c r="AD45" s="1"/>
  <c r="AA45"/>
  <c r="AC45" s="1"/>
  <c r="X45"/>
  <c r="Z45" s="1"/>
  <c r="W45"/>
  <c r="Y45" s="1"/>
  <c r="T45"/>
  <c r="V45" s="1"/>
  <c r="S45"/>
  <c r="U45" s="1"/>
  <c r="P45"/>
  <c r="R45" s="1"/>
  <c r="O45"/>
  <c r="Q45" s="1"/>
  <c r="L45"/>
  <c r="N45" s="1"/>
  <c r="K45"/>
  <c r="M45" s="1"/>
  <c r="H45"/>
  <c r="J45" s="1"/>
  <c r="G45"/>
  <c r="I45" s="1"/>
  <c r="D45"/>
  <c r="C45"/>
  <c r="AE45" s="1"/>
  <c r="AE44"/>
  <c r="AC44"/>
  <c r="Z44"/>
  <c r="Y44"/>
  <c r="V44"/>
  <c r="U44"/>
  <c r="R44"/>
  <c r="Q44"/>
  <c r="N44"/>
  <c r="M44"/>
  <c r="J44"/>
  <c r="I44"/>
  <c r="F44"/>
  <c r="E44"/>
  <c r="AD43"/>
  <c r="AC43"/>
  <c r="Z43"/>
  <c r="Y43"/>
  <c r="T43"/>
  <c r="AF42" s="1"/>
  <c r="S43"/>
  <c r="U43" s="1"/>
  <c r="R43"/>
  <c r="Q43"/>
  <c r="N43"/>
  <c r="M43"/>
  <c r="J43"/>
  <c r="G43"/>
  <c r="AE43" s="1"/>
  <c r="F43"/>
  <c r="E43"/>
  <c r="AD42"/>
  <c r="AC42"/>
  <c r="Z42"/>
  <c r="Y42"/>
  <c r="S42"/>
  <c r="U42" s="1"/>
  <c r="R42"/>
  <c r="Q42"/>
  <c r="N42"/>
  <c r="M42"/>
  <c r="J42"/>
  <c r="G42"/>
  <c r="I42" s="1"/>
  <c r="F42"/>
  <c r="E42"/>
  <c r="AF41"/>
  <c r="AD41"/>
  <c r="AC41"/>
  <c r="Z41"/>
  <c r="Y41"/>
  <c r="V41"/>
  <c r="R41"/>
  <c r="Q41"/>
  <c r="N41"/>
  <c r="M41"/>
  <c r="J41"/>
  <c r="F41"/>
  <c r="E41"/>
  <c r="AB36"/>
  <c r="AB35" s="1"/>
  <c r="AB34" s="1"/>
  <c r="AB33" s="1"/>
  <c r="AB32" s="1"/>
  <c r="AB31" s="1"/>
  <c r="AB30" s="1"/>
  <c r="AB29" s="1"/>
  <c r="AB28" s="1"/>
  <c r="AB27" s="1"/>
  <c r="AB26" s="1"/>
  <c r="AB25" s="1"/>
  <c r="AB24" s="1"/>
  <c r="AB23" s="1"/>
  <c r="AB22" s="1"/>
  <c r="AB21" s="1"/>
  <c r="AB20" s="1"/>
  <c r="AB19" s="1"/>
  <c r="AB18" s="1"/>
  <c r="AB17" s="1"/>
  <c r="AB16" s="1"/>
  <c r="AB15" s="1"/>
  <c r="AB14" s="1"/>
  <c r="AB13" s="1"/>
  <c r="AB12" s="1"/>
  <c r="AB11" s="1"/>
  <c r="AD11" s="1"/>
  <c r="AA37"/>
  <c r="AA36" s="1"/>
  <c r="AA35" s="1"/>
  <c r="AA34" s="1"/>
  <c r="AA33" s="1"/>
  <c r="AA32" s="1"/>
  <c r="AA31" s="1"/>
  <c r="AA30" s="1"/>
  <c r="AA29" s="1"/>
  <c r="AA28" s="1"/>
  <c r="AA27" s="1"/>
  <c r="AA26" s="1"/>
  <c r="AA25" s="1"/>
  <c r="AA24" s="1"/>
  <c r="AA23" s="1"/>
  <c r="AA22" s="1"/>
  <c r="AA21" s="1"/>
  <c r="AA20" s="1"/>
  <c r="AA19" s="1"/>
  <c r="AA18" s="1"/>
  <c r="AA17" s="1"/>
  <c r="AA16" s="1"/>
  <c r="AA15" s="1"/>
  <c r="AA14" s="1"/>
  <c r="AA13" s="1"/>
  <c r="AA12" s="1"/>
  <c r="AA11" s="1"/>
  <c r="AC11" s="1"/>
  <c r="X36"/>
  <c r="X35" s="1"/>
  <c r="X34" s="1"/>
  <c r="X33" s="1"/>
  <c r="X32" s="1"/>
  <c r="X31" s="1"/>
  <c r="X30" s="1"/>
  <c r="X29" s="1"/>
  <c r="X28" s="1"/>
  <c r="X27" s="1"/>
  <c r="X26" s="1"/>
  <c r="X25" s="1"/>
  <c r="X24" s="1"/>
  <c r="X23" s="1"/>
  <c r="X22" s="1"/>
  <c r="X21" s="1"/>
  <c r="X20" s="1"/>
  <c r="X19" s="1"/>
  <c r="X18" s="1"/>
  <c r="X17" s="1"/>
  <c r="X16" s="1"/>
  <c r="X15" s="1"/>
  <c r="X14" s="1"/>
  <c r="X13" s="1"/>
  <c r="X12" s="1"/>
  <c r="X11" s="1"/>
  <c r="Z11" s="1"/>
  <c r="W36"/>
  <c r="W35" s="1"/>
  <c r="W34" s="1"/>
  <c r="W33" s="1"/>
  <c r="W32" s="1"/>
  <c r="W31" s="1"/>
  <c r="W30" s="1"/>
  <c r="W29" s="1"/>
  <c r="W28" s="1"/>
  <c r="W27" s="1"/>
  <c r="W26" s="1"/>
  <c r="W25" s="1"/>
  <c r="W24" s="1"/>
  <c r="W23" s="1"/>
  <c r="W22" s="1"/>
  <c r="W21" s="1"/>
  <c r="W20" s="1"/>
  <c r="W19" s="1"/>
  <c r="W18" s="1"/>
  <c r="W17" s="1"/>
  <c r="W16" s="1"/>
  <c r="W15" s="1"/>
  <c r="W14" s="1"/>
  <c r="W13" s="1"/>
  <c r="W12" s="1"/>
  <c r="W11" s="1"/>
  <c r="Y11" s="1"/>
  <c r="T39"/>
  <c r="T38" s="1"/>
  <c r="T37" s="1"/>
  <c r="T36" s="1"/>
  <c r="T35" s="1"/>
  <c r="T34" s="1"/>
  <c r="T33" s="1"/>
  <c r="T32" s="1"/>
  <c r="T31" s="1"/>
  <c r="T30" s="1"/>
  <c r="T29" s="1"/>
  <c r="T28" s="1"/>
  <c r="T27" s="1"/>
  <c r="T26" s="1"/>
  <c r="T25" s="1"/>
  <c r="T24" s="1"/>
  <c r="T23" s="1"/>
  <c r="T22" s="1"/>
  <c r="T21" s="1"/>
  <c r="T20" s="1"/>
  <c r="T19" s="1"/>
  <c r="T18" s="1"/>
  <c r="T17" s="1"/>
  <c r="T16" s="1"/>
  <c r="T15" s="1"/>
  <c r="T14" s="1"/>
  <c r="T13" s="1"/>
  <c r="T12" s="1"/>
  <c r="T11" s="1"/>
  <c r="V11" s="1"/>
  <c r="K39"/>
  <c r="K38" s="1"/>
  <c r="K36" s="1"/>
  <c r="K35" s="1"/>
  <c r="K34" s="1"/>
  <c r="K33" s="1"/>
  <c r="K32" s="1"/>
  <c r="K31" s="1"/>
  <c r="K30" s="1"/>
  <c r="K29" s="1"/>
  <c r="K28" s="1"/>
  <c r="K27" s="1"/>
  <c r="K26" s="1"/>
  <c r="K25" s="1"/>
  <c r="K24" s="1"/>
  <c r="K23" s="1"/>
  <c r="K22" s="1"/>
  <c r="K21" s="1"/>
  <c r="K20" s="1"/>
  <c r="K19" s="1"/>
  <c r="K18" s="1"/>
  <c r="K17" s="1"/>
  <c r="K16" s="1"/>
  <c r="K15" s="1"/>
  <c r="K14" s="1"/>
  <c r="K13" s="1"/>
  <c r="K12" s="1"/>
  <c r="K11" s="1"/>
  <c r="M11" s="1"/>
  <c r="H36"/>
  <c r="H35" s="1"/>
  <c r="H34" s="1"/>
  <c r="H33" s="1"/>
  <c r="H32" s="1"/>
  <c r="H31" s="1"/>
  <c r="H30" s="1"/>
  <c r="H29" s="1"/>
  <c r="H28" s="1"/>
  <c r="H27" s="1"/>
  <c r="H26" s="1"/>
  <c r="H25" s="1"/>
  <c r="H24" s="1"/>
  <c r="H23" s="1"/>
  <c r="H22" s="1"/>
  <c r="H21" s="1"/>
  <c r="H20" s="1"/>
  <c r="H19" s="1"/>
  <c r="H18" s="1"/>
  <c r="H17" s="1"/>
  <c r="H16" s="1"/>
  <c r="H15" s="1"/>
  <c r="H14" s="1"/>
  <c r="H13" s="1"/>
  <c r="H12" s="1"/>
  <c r="H11" s="1"/>
  <c r="J11" s="1"/>
  <c r="G40"/>
  <c r="I40" s="1"/>
  <c r="S39"/>
  <c r="S38" s="1"/>
  <c r="S37" s="1"/>
  <c r="S36" s="1"/>
  <c r="S35" s="1"/>
  <c r="S34" s="1"/>
  <c r="S33" s="1"/>
  <c r="S32" s="1"/>
  <c r="S31" s="1"/>
  <c r="S30" s="1"/>
  <c r="S29" s="1"/>
  <c r="S28" s="1"/>
  <c r="S27" s="1"/>
  <c r="S26" s="1"/>
  <c r="S25" s="1"/>
  <c r="S24" s="1"/>
  <c r="S23" s="1"/>
  <c r="S22" s="1"/>
  <c r="S21" s="1"/>
  <c r="S20" s="1"/>
  <c r="S19" s="1"/>
  <c r="S18" s="1"/>
  <c r="S17" s="1"/>
  <c r="S16" s="1"/>
  <c r="S15" s="1"/>
  <c r="S14" s="1"/>
  <c r="S13" s="1"/>
  <c r="S12" s="1"/>
  <c r="S11" s="1"/>
  <c r="U11" s="1"/>
  <c r="P36"/>
  <c r="P35" s="1"/>
  <c r="P34" s="1"/>
  <c r="P33" s="1"/>
  <c r="P32" s="1"/>
  <c r="P31" s="1"/>
  <c r="P30" s="1"/>
  <c r="P29" s="1"/>
  <c r="P28" s="1"/>
  <c r="P27" s="1"/>
  <c r="P26" s="1"/>
  <c r="P25" s="1"/>
  <c r="P24" s="1"/>
  <c r="P23" s="1"/>
  <c r="P22" s="1"/>
  <c r="P21" s="1"/>
  <c r="P20" s="1"/>
  <c r="P19" s="1"/>
  <c r="P18" s="1"/>
  <c r="P17" s="1"/>
  <c r="P16" s="1"/>
  <c r="P15" s="1"/>
  <c r="P14" s="1"/>
  <c r="P13" s="1"/>
  <c r="P12" s="1"/>
  <c r="P11" s="1"/>
  <c r="R11" s="1"/>
  <c r="O36"/>
  <c r="O35" s="1"/>
  <c r="O34" s="1"/>
  <c r="O33" s="1"/>
  <c r="O32" s="1"/>
  <c r="O31" s="1"/>
  <c r="O30" s="1"/>
  <c r="O29" s="1"/>
  <c r="O28" s="1"/>
  <c r="O27" s="1"/>
  <c r="O26" s="1"/>
  <c r="O25" s="1"/>
  <c r="O24" s="1"/>
  <c r="O23" s="1"/>
  <c r="O22" s="1"/>
  <c r="O21" s="1"/>
  <c r="O20" s="1"/>
  <c r="O19" s="1"/>
  <c r="O18" s="1"/>
  <c r="O17" s="1"/>
  <c r="O16" s="1"/>
  <c r="O15" s="1"/>
  <c r="O14" s="1"/>
  <c r="O13" s="1"/>
  <c r="O12" s="1"/>
  <c r="O11" s="1"/>
  <c r="Q11" s="1"/>
  <c r="L39"/>
  <c r="L38" s="1"/>
  <c r="L36" s="1"/>
  <c r="L35" s="1"/>
  <c r="L34" s="1"/>
  <c r="L33" s="1"/>
  <c r="L32" s="1"/>
  <c r="L31" s="1"/>
  <c r="L30" s="1"/>
  <c r="L29" s="1"/>
  <c r="L28" s="1"/>
  <c r="L27" s="1"/>
  <c r="L26" s="1"/>
  <c r="L25" s="1"/>
  <c r="L24" s="1"/>
  <c r="L23" s="1"/>
  <c r="L22" s="1"/>
  <c r="L21" s="1"/>
  <c r="L20" s="1"/>
  <c r="L19" s="1"/>
  <c r="L18" s="1"/>
  <c r="L17" s="1"/>
  <c r="L16" s="1"/>
  <c r="L15" s="1"/>
  <c r="L14" s="1"/>
  <c r="L13" s="1"/>
  <c r="L12" s="1"/>
  <c r="L11" s="1"/>
  <c r="N11" s="1"/>
  <c r="D36"/>
  <c r="D35" s="1"/>
  <c r="D34" s="1"/>
  <c r="D33" s="1"/>
  <c r="D32" s="1"/>
  <c r="D31" s="1"/>
  <c r="D30" s="1"/>
  <c r="D29" s="1"/>
  <c r="D28" s="1"/>
  <c r="D27" s="1"/>
  <c r="D26" s="1"/>
  <c r="D25" s="1"/>
  <c r="D24" s="1"/>
  <c r="D23" s="1"/>
  <c r="D22" s="1"/>
  <c r="D21" s="1"/>
  <c r="D20" s="1"/>
  <c r="D19" s="1"/>
  <c r="D18" s="1"/>
  <c r="F18" s="1"/>
  <c r="AK2"/>
  <c r="X3" l="1"/>
  <c r="AB3"/>
  <c r="T3"/>
  <c r="AA3"/>
  <c r="S3"/>
  <c r="W3"/>
  <c r="L3"/>
  <c r="P3"/>
  <c r="K3"/>
  <c r="O3"/>
  <c r="H3"/>
  <c r="G3"/>
  <c r="D3"/>
  <c r="C3"/>
  <c r="AB5"/>
  <c r="X5"/>
  <c r="T5"/>
  <c r="P5"/>
  <c r="L5"/>
  <c r="H5"/>
  <c r="D5"/>
  <c r="AA5"/>
  <c r="W5"/>
  <c r="S5"/>
  <c r="K5"/>
  <c r="G5"/>
  <c r="C5"/>
  <c r="F24"/>
  <c r="F36"/>
  <c r="F35"/>
  <c r="F34"/>
  <c r="F33"/>
  <c r="F32"/>
  <c r="F31"/>
  <c r="F30"/>
  <c r="F29"/>
  <c r="F28"/>
  <c r="F27"/>
  <c r="F26"/>
  <c r="F25"/>
  <c r="E37"/>
  <c r="E36"/>
  <c r="E35"/>
  <c r="E34"/>
  <c r="E33"/>
  <c r="E32"/>
  <c r="E31"/>
  <c r="E30"/>
  <c r="E29"/>
  <c r="E28"/>
  <c r="E27"/>
  <c r="E26"/>
  <c r="E25"/>
  <c r="E24"/>
  <c r="E23"/>
  <c r="E22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F23"/>
  <c r="F22"/>
  <c r="F21"/>
  <c r="F20"/>
  <c r="F19"/>
  <c r="J39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G39"/>
  <c r="AD44"/>
  <c r="AF44"/>
  <c r="AF45"/>
  <c r="AE41"/>
  <c r="U41"/>
  <c r="AE40"/>
  <c r="S4"/>
  <c r="S2"/>
  <c r="X2"/>
  <c r="X4"/>
  <c r="O2"/>
  <c r="O4"/>
  <c r="T4"/>
  <c r="T2"/>
  <c r="W4"/>
  <c r="W2"/>
  <c r="AB4"/>
  <c r="AB2"/>
  <c r="L2"/>
  <c r="L4"/>
  <c r="K4"/>
  <c r="K2"/>
  <c r="AA2"/>
  <c r="AA4"/>
  <c r="AF18"/>
  <c r="D17"/>
  <c r="H4"/>
  <c r="H2"/>
  <c r="C20"/>
  <c r="E20" s="1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J37" s="1"/>
  <c r="AF38"/>
  <c r="AF39"/>
  <c r="AF40"/>
  <c r="AF20"/>
  <c r="AK3"/>
  <c r="AF19"/>
  <c r="P4"/>
  <c r="AE42"/>
  <c r="V43"/>
  <c r="AF43"/>
  <c r="F45"/>
  <c r="V42"/>
  <c r="I43"/>
  <c r="E45"/>
  <c r="D16" l="1"/>
  <c r="F16" s="1"/>
  <c r="F17"/>
  <c r="G37"/>
  <c r="I38"/>
  <c r="I39"/>
  <c r="AE37"/>
  <c r="AI37" s="1"/>
  <c r="AE39"/>
  <c r="AE38"/>
  <c r="AF17"/>
  <c r="C19"/>
  <c r="E19" s="1"/>
  <c r="AF16"/>
  <c r="P2"/>
  <c r="G36" l="1"/>
  <c r="I37"/>
  <c r="D15"/>
  <c r="F15" s="1"/>
  <c r="C18"/>
  <c r="E18" s="1"/>
  <c r="AF15" l="1"/>
  <c r="I36"/>
  <c r="G35"/>
  <c r="AE36"/>
  <c r="D14"/>
  <c r="F14" s="1"/>
  <c r="C17"/>
  <c r="E17" s="1"/>
  <c r="AF14"/>
  <c r="D13" l="1"/>
  <c r="F13" s="1"/>
  <c r="G34"/>
  <c r="I35"/>
  <c r="AE35"/>
  <c r="AF13"/>
  <c r="C16"/>
  <c r="E16" s="1"/>
  <c r="D12" l="1"/>
  <c r="F12" s="1"/>
  <c r="G33"/>
  <c r="I34"/>
  <c r="AE34"/>
  <c r="C15"/>
  <c r="E15" s="1"/>
  <c r="AF12"/>
  <c r="D11"/>
  <c r="F11" s="1"/>
  <c r="I33" l="1"/>
  <c r="G32"/>
  <c r="AE33"/>
  <c r="AF11"/>
  <c r="D4"/>
  <c r="AF4" s="1"/>
  <c r="C14"/>
  <c r="E14" s="1"/>
  <c r="I32" l="1"/>
  <c r="AE32"/>
  <c r="G31"/>
  <c r="C13"/>
  <c r="E13" s="1"/>
  <c r="D2"/>
  <c r="AF5"/>
  <c r="AF3"/>
  <c r="AF6"/>
  <c r="I31" l="1"/>
  <c r="G30"/>
  <c r="AE31"/>
  <c r="AF7"/>
  <c r="AH6"/>
  <c r="AH5" s="1"/>
  <c r="C12"/>
  <c r="E12" s="1"/>
  <c r="I30" l="1"/>
  <c r="G29"/>
  <c r="AE30"/>
  <c r="C11"/>
  <c r="C4" l="1"/>
  <c r="E11"/>
  <c r="I29"/>
  <c r="G28"/>
  <c r="AE29"/>
  <c r="I28" l="1"/>
  <c r="G27"/>
  <c r="AE28"/>
  <c r="C2"/>
  <c r="I27" l="1"/>
  <c r="G26"/>
  <c r="AE27"/>
  <c r="I26" l="1"/>
  <c r="G25"/>
  <c r="AE26"/>
  <c r="I25" l="1"/>
  <c r="G24"/>
  <c r="AE25"/>
  <c r="I24" l="1"/>
  <c r="G23"/>
  <c r="AE24"/>
  <c r="I23" l="1"/>
  <c r="G22"/>
  <c r="AE23"/>
  <c r="I22" l="1"/>
  <c r="G21"/>
  <c r="AE22"/>
  <c r="I21" l="1"/>
  <c r="G20"/>
  <c r="AE21"/>
  <c r="I20" l="1"/>
  <c r="G19"/>
  <c r="AE20"/>
  <c r="I19" l="1"/>
  <c r="G18"/>
  <c r="AE19"/>
  <c r="I18" l="1"/>
  <c r="G17"/>
  <c r="AE18"/>
  <c r="I17" l="1"/>
  <c r="G16"/>
  <c r="AE17"/>
  <c r="I16" l="1"/>
  <c r="G15"/>
  <c r="AE16"/>
  <c r="I15" l="1"/>
  <c r="G14"/>
  <c r="AE15"/>
  <c r="I14" l="1"/>
  <c r="G13"/>
  <c r="AE14"/>
  <c r="I13" l="1"/>
  <c r="G12"/>
  <c r="AE13"/>
  <c r="I12" l="1"/>
  <c r="G11"/>
  <c r="AE12"/>
  <c r="I11" l="1"/>
  <c r="G4"/>
  <c r="AE4" s="1"/>
  <c r="AE11"/>
  <c r="G2" l="1"/>
  <c r="AE5"/>
  <c r="AE3"/>
  <c r="AE6"/>
  <c r="AG6" l="1"/>
  <c r="AG5" s="1"/>
  <c r="AE7"/>
</calcChain>
</file>

<file path=xl/sharedStrings.xml><?xml version="1.0" encoding="utf-8"?>
<sst xmlns="http://schemas.openxmlformats.org/spreadsheetml/2006/main" count="82" uniqueCount="30">
  <si>
    <t>France</t>
  </si>
  <si>
    <t>Allemagne</t>
  </si>
  <si>
    <t>Chine</t>
  </si>
  <si>
    <t>Japon</t>
  </si>
  <si>
    <t>Grande-Bretagne</t>
  </si>
  <si>
    <t>USA</t>
  </si>
  <si>
    <t>Russie</t>
  </si>
  <si>
    <t>kill</t>
  </si>
  <si>
    <t>degat</t>
  </si>
  <si>
    <t>Reste à faire</t>
  </si>
  <si>
    <t>Devrait être fait :</t>
  </si>
  <si>
    <t>Dans les temps?</t>
  </si>
  <si>
    <t>Objectif :</t>
  </si>
  <si>
    <t>Aujourd'hui :</t>
  </si>
  <si>
    <t>Avancement :</t>
  </si>
  <si>
    <t>Temps écoulé</t>
  </si>
  <si>
    <t>dk</t>
  </si>
  <si>
    <t>dd</t>
  </si>
  <si>
    <t>dKill Total</t>
  </si>
  <si>
    <t>Total</t>
  </si>
  <si>
    <t>Samedi</t>
  </si>
  <si>
    <t>Jeudi</t>
  </si>
  <si>
    <t>Mercredi</t>
  </si>
  <si>
    <t>Mardi</t>
  </si>
  <si>
    <t>Lundi</t>
  </si>
  <si>
    <t>Dimanche</t>
  </si>
  <si>
    <t>Vendredi</t>
  </si>
  <si>
    <t>Partie fin de journée</t>
  </si>
  <si>
    <t>dDég total</t>
  </si>
  <si>
    <t>tot partie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</si>
</sst>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4" xfId="0" applyNumberFormat="1" applyBorder="1"/>
    <xf numFmtId="9" fontId="0" fillId="0" borderId="0" xfId="1" applyFont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4" xfId="0" applyBorder="1" applyAlignment="1"/>
    <xf numFmtId="0" fontId="0" fillId="0" borderId="8" xfId="0" applyBorder="1" applyAlignment="1"/>
    <xf numFmtId="0" fontId="0" fillId="0" borderId="0" xfId="0" applyFill="1" applyBorder="1" applyAlignment="1"/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3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45"/>
  <sheetViews>
    <sheetView tabSelected="1" workbookViewId="0">
      <selection activeCell="AA6" sqref="AA6:AD6"/>
    </sheetView>
  </sheetViews>
  <sheetFormatPr baseColWidth="10" defaultRowHeight="15"/>
  <cols>
    <col min="2" max="2" width="16.140625" bestFit="1" customWidth="1"/>
    <col min="3" max="3" width="4.5703125" style="9" bestFit="1" customWidth="1"/>
    <col min="4" max="4" width="7" style="9" bestFit="1" customWidth="1"/>
    <col min="5" max="5" width="3.140625" style="9" bestFit="1" customWidth="1"/>
    <col min="6" max="6" width="5" style="9" bestFit="1" customWidth="1"/>
    <col min="7" max="7" width="4.5703125" style="9" customWidth="1"/>
    <col min="8" max="8" width="7" style="9" bestFit="1" customWidth="1"/>
    <col min="9" max="9" width="3.140625" style="9" bestFit="1" customWidth="1"/>
    <col min="10" max="10" width="5" style="9" bestFit="1" customWidth="1"/>
    <col min="11" max="11" width="4.5703125" style="9" bestFit="1" customWidth="1"/>
    <col min="12" max="12" width="7" style="9" bestFit="1" customWidth="1"/>
    <col min="13" max="13" width="3.140625" style="9" bestFit="1" customWidth="1"/>
    <col min="14" max="14" width="6" style="9" bestFit="1" customWidth="1"/>
    <col min="15" max="15" width="4.5703125" style="9" bestFit="1" customWidth="1"/>
    <col min="16" max="16" width="7" style="9" bestFit="1" customWidth="1"/>
    <col min="17" max="17" width="3.140625" style="9" bestFit="1" customWidth="1"/>
    <col min="18" max="18" width="6" style="9" bestFit="1" customWidth="1"/>
    <col min="19" max="19" width="5" style="9" bestFit="1" customWidth="1"/>
    <col min="20" max="20" width="7" style="9" bestFit="1" customWidth="1"/>
    <col min="21" max="21" width="3.140625" style="9" bestFit="1" customWidth="1"/>
    <col min="22" max="22" width="5" style="9" bestFit="1" customWidth="1"/>
    <col min="23" max="23" width="4.5703125" style="9" bestFit="1" customWidth="1"/>
    <col min="24" max="24" width="7" style="9" bestFit="1" customWidth="1"/>
    <col min="25" max="25" width="3.140625" style="9" bestFit="1" customWidth="1"/>
    <col min="26" max="26" width="6" style="9" bestFit="1" customWidth="1"/>
    <col min="27" max="27" width="4.5703125" style="9" bestFit="1" customWidth="1"/>
    <col min="28" max="28" width="7" style="9" bestFit="1" customWidth="1"/>
    <col min="29" max="29" width="3.140625" style="9" bestFit="1" customWidth="1"/>
    <col min="30" max="30" width="6.7109375" style="9" bestFit="1" customWidth="1"/>
    <col min="31" max="31" width="9.85546875" bestFit="1" customWidth="1"/>
    <col min="32" max="32" width="10" bestFit="1" customWidth="1"/>
  </cols>
  <sheetData>
    <row r="1" spans="1:37">
      <c r="C1" s="19" t="s">
        <v>1</v>
      </c>
      <c r="D1" s="19"/>
      <c r="E1" s="19"/>
      <c r="F1" s="19"/>
      <c r="G1" s="19" t="s">
        <v>2</v>
      </c>
      <c r="H1" s="19"/>
      <c r="I1" s="19"/>
      <c r="J1" s="19"/>
      <c r="K1" s="19" t="s">
        <v>0</v>
      </c>
      <c r="L1" s="19"/>
      <c r="M1" s="19"/>
      <c r="N1" s="19"/>
      <c r="O1" s="19" t="s">
        <v>3</v>
      </c>
      <c r="P1" s="19"/>
      <c r="Q1" s="19"/>
      <c r="R1" s="19"/>
      <c r="S1" s="19" t="s">
        <v>4</v>
      </c>
      <c r="T1" s="19"/>
      <c r="U1" s="19"/>
      <c r="V1" s="19"/>
      <c r="W1" s="19" t="s">
        <v>6</v>
      </c>
      <c r="X1" s="19"/>
      <c r="Y1" s="19"/>
      <c r="Z1" s="19"/>
      <c r="AA1" s="19" t="s">
        <v>5</v>
      </c>
      <c r="AB1" s="19"/>
      <c r="AC1" s="19"/>
      <c r="AD1" s="19"/>
      <c r="AE1" t="s">
        <v>19</v>
      </c>
      <c r="AI1" s="1">
        <f ca="1">TODAY()</f>
        <v>41998</v>
      </c>
      <c r="AJ1" s="1">
        <v>42023</v>
      </c>
      <c r="AK1">
        <f ca="1">AJ1-AI1-1</f>
        <v>24</v>
      </c>
    </row>
    <row r="2" spans="1:37">
      <c r="B2" t="s">
        <v>14</v>
      </c>
      <c r="C2" s="8">
        <f>(150-C6)/150</f>
        <v>0.33333333333333331</v>
      </c>
      <c r="D2" s="8">
        <f>(150000-D6)/150000</f>
        <v>0.22600000000000001</v>
      </c>
      <c r="E2" s="8"/>
      <c r="F2" s="8"/>
      <c r="G2" s="8">
        <f t="shared" ref="G2" si="0">(150-G6)/150</f>
        <v>0.04</v>
      </c>
      <c r="H2" s="8">
        <f t="shared" ref="H2" si="1">(150000-H6)/150000</f>
        <v>9.5993333333333333E-2</v>
      </c>
      <c r="I2" s="8"/>
      <c r="J2" s="8"/>
      <c r="K2" s="8">
        <f t="shared" ref="K2" si="2">(150-K6)/150</f>
        <v>0.29333333333333333</v>
      </c>
      <c r="L2" s="8">
        <f t="shared" ref="L2" si="3">(150000-L6)/150000</f>
        <v>0.32658666666666669</v>
      </c>
      <c r="M2" s="8"/>
      <c r="N2" s="8"/>
      <c r="O2" s="8">
        <f t="shared" ref="O2" si="4">(150-O6)/150</f>
        <v>0.43333333333333335</v>
      </c>
      <c r="P2" s="8">
        <f t="shared" ref="P2" si="5">(150000-P6)/150000</f>
        <v>0.30173333333333335</v>
      </c>
      <c r="Q2" s="8"/>
      <c r="R2" s="8"/>
      <c r="S2" s="8">
        <f t="shared" ref="S2" si="6">(150-S6)/150</f>
        <v>0.08</v>
      </c>
      <c r="T2" s="8">
        <f t="shared" ref="T2" si="7">(150000-T6)/150000</f>
        <v>5.3273333333333332E-2</v>
      </c>
      <c r="U2" s="8"/>
      <c r="V2" s="8"/>
      <c r="W2" s="8">
        <f t="shared" ref="W2" si="8">(150-W6)/150</f>
        <v>0.23333333333333334</v>
      </c>
      <c r="X2" s="8">
        <f t="shared" ref="X2" si="9">(150000-X6)/150000</f>
        <v>0.25781999999999999</v>
      </c>
      <c r="Y2" s="8"/>
      <c r="Z2" s="8"/>
      <c r="AA2" s="8">
        <f t="shared" ref="AA2" si="10">(150-AA6)/150</f>
        <v>0.28000000000000003</v>
      </c>
      <c r="AB2" s="8">
        <f t="shared" ref="AB2" si="11">(150000-AB6)/150000</f>
        <v>0.37193999999999999</v>
      </c>
      <c r="AC2" s="8"/>
      <c r="AD2" s="8"/>
      <c r="AI2" s="1">
        <v>41989</v>
      </c>
      <c r="AJ2" s="1">
        <v>42023</v>
      </c>
      <c r="AK2">
        <f>AJ2-AI2-1</f>
        <v>33</v>
      </c>
    </row>
    <row r="3" spans="1:37">
      <c r="B3" t="s">
        <v>12</v>
      </c>
      <c r="C3" s="9">
        <f ca="1">IF(C6&lt;0,0,INT(C6/$AK$1))</f>
        <v>4</v>
      </c>
      <c r="D3" s="9">
        <f ca="1">IF(D6&lt;0,0,INT(D6/$AK$1))</f>
        <v>4837</v>
      </c>
      <c r="G3" s="9">
        <f ca="1">IF(G6&lt;0,0,INT(G6/$AK$1))</f>
        <v>6</v>
      </c>
      <c r="H3" s="9">
        <f ca="1">IF(H6&lt;0,0,INT(H6/$AK$1))</f>
        <v>5650</v>
      </c>
      <c r="K3" s="9">
        <f ca="1">IF(K6&lt;0,0,INT(K6/$AK$1))</f>
        <v>4</v>
      </c>
      <c r="L3" s="9">
        <f ca="1">IF(L6&lt;0,0,INT(L6/$AK$1))</f>
        <v>4208</v>
      </c>
      <c r="O3" s="9">
        <f ca="1">IF(O6&lt;0,0,INT(O6/$AK$1))</f>
        <v>3</v>
      </c>
      <c r="P3" s="9">
        <f ca="1">IF(P6&lt;0,0,INT(P6/$AK$1))</f>
        <v>4364</v>
      </c>
      <c r="S3" s="9">
        <f ca="1">IF(S6&lt;0,0,INT(S6/$AK$1))</f>
        <v>5</v>
      </c>
      <c r="T3" s="9">
        <f ca="1">IF(T6&lt;0,0,INT(T6/$AK$1))</f>
        <v>5917</v>
      </c>
      <c r="W3" s="9">
        <f ca="1">IF(W6&lt;0,0,INT(W6/$AK$1))</f>
        <v>4</v>
      </c>
      <c r="X3" s="9">
        <f ca="1">IF(X6&lt;0,0,INT(X6/$AK$1))</f>
        <v>4638</v>
      </c>
      <c r="AA3" s="9">
        <f ca="1">IF(AA6&lt;0,0,INT(AA6/$AK$1))</f>
        <v>4</v>
      </c>
      <c r="AB3" s="9">
        <f ca="1">IF(AB6&lt;0,0,INT(AB6/$AK$1))</f>
        <v>3925</v>
      </c>
      <c r="AE3" s="5">
        <f t="shared" ref="AE3:AE4" ca="1" si="12">SUM(C3,G3,K3,O3,S3,W3,AA3)</f>
        <v>30</v>
      </c>
      <c r="AF3" s="5">
        <f ca="1">SUM(D3,H3,L3,P3,T3,X3,AB3)</f>
        <v>33539</v>
      </c>
      <c r="AI3" s="1">
        <v>41996</v>
      </c>
      <c r="AJ3" t="s">
        <v>15</v>
      </c>
      <c r="AK3" s="2">
        <f ca="1">(AK2-AK1)/AK2</f>
        <v>0.27272727272727271</v>
      </c>
    </row>
    <row r="4" spans="1:37">
      <c r="B4" t="s">
        <v>13</v>
      </c>
      <c r="C4" s="9">
        <f>C11-C12</f>
        <v>0</v>
      </c>
      <c r="D4" s="9">
        <f>D11-D12</f>
        <v>0</v>
      </c>
      <c r="G4" s="9">
        <f t="shared" ref="G4:AA4" si="13">G11-G12</f>
        <v>0</v>
      </c>
      <c r="H4" s="9">
        <f>H11-H12</f>
        <v>0</v>
      </c>
      <c r="K4" s="9">
        <f t="shared" si="13"/>
        <v>0</v>
      </c>
      <c r="L4" s="9">
        <f>L11-L12</f>
        <v>0</v>
      </c>
      <c r="O4" s="9">
        <f t="shared" si="13"/>
        <v>0</v>
      </c>
      <c r="P4" s="9">
        <f>P11-P12</f>
        <v>0</v>
      </c>
      <c r="S4" s="9">
        <f t="shared" si="13"/>
        <v>0</v>
      </c>
      <c r="T4" s="9">
        <f>T11-T12</f>
        <v>0</v>
      </c>
      <c r="W4" s="9">
        <f t="shared" si="13"/>
        <v>0</v>
      </c>
      <c r="X4" s="9">
        <f>X11-X12</f>
        <v>0</v>
      </c>
      <c r="AA4" s="9">
        <f t="shared" si="13"/>
        <v>0</v>
      </c>
      <c r="AB4" s="9">
        <f>AB11-AB12</f>
        <v>0</v>
      </c>
      <c r="AE4" s="5">
        <f t="shared" si="12"/>
        <v>0</v>
      </c>
      <c r="AF4" s="5">
        <f>SUM(D4,H4,L4,P4,T4,X4,AB4)</f>
        <v>0</v>
      </c>
    </row>
    <row r="5" spans="1:37">
      <c r="B5" t="s">
        <v>11</v>
      </c>
      <c r="C5" s="9">
        <f ca="1">IF(150-INT(150-150/34*$AK$1)&lt;0,0,150-INT(150-150/34*$AK$1)-C6)</f>
        <v>6</v>
      </c>
      <c r="D5" s="9">
        <f ca="1">IF(150000-INT(150000-150000/34*$AK$1)&lt;0,0,150000-INT(150000-150000/34*$AK$1)-D6)</f>
        <v>-10217</v>
      </c>
      <c r="G5" s="9">
        <f ca="1">IF(150-INT(150-150/34*$AK$1)&lt;0,0,150-INT(150-150/34*$AK$1)-G6)</f>
        <v>-38</v>
      </c>
      <c r="H5" s="9">
        <f ca="1">IF(150000-INT(150000-150000/34*$AK$1)&lt;0,0,150000-INT(150000-150000/34*$AK$1)-H6)</f>
        <v>-29718</v>
      </c>
      <c r="K5" s="9">
        <f ca="1">IF(150-INT(150-150/34*$AK$1)&lt;0,0,150-INT(150-150/34*$AK$1)-K6)</f>
        <v>0</v>
      </c>
      <c r="L5" s="9">
        <f ca="1">IF(150000-INT(150000-150000/34*$AK$1)&lt;0,0,150000-INT(150000-150000/34*$AK$1)-L6)</f>
        <v>4871</v>
      </c>
      <c r="O5" s="9">
        <f ca="1">IF(150-INT(150-150/34*$AK$1)&lt;0,0,150-INT(150-150/34*$AK$1)-O6)</f>
        <v>21</v>
      </c>
      <c r="P5" s="9">
        <f ca="1">IF(150000-INT(150000-150000/34*$AK$1)&lt;0,0,150000-INT(150000-150000/34*$AK$1)-P6)</f>
        <v>1143</v>
      </c>
      <c r="S5" s="9">
        <f ca="1">IF(150-INT(150-150/34*$AK$1)&lt;0,0,150-INT(150-150/34*$AK$1)-S6)</f>
        <v>-32</v>
      </c>
      <c r="T5" s="9">
        <f ca="1">IF(150000-INT(150000-150000/34*$AK$1)&lt;0,0,150000-INT(150000-150000/34*$AK$1)-T6)</f>
        <v>-36126</v>
      </c>
      <c r="W5" s="9">
        <f ca="1">IF(150-INT(150-150/34*$AK$1)&lt;0,0,150-INT(150-150/34*$AK$1)-W6)</f>
        <v>-9</v>
      </c>
      <c r="X5" s="9">
        <f ca="1">IF(150000-INT(150000-150000/34*$AK$1)&lt;0,0,150000-INT(150000-150000/34*$AK$1)-X6)</f>
        <v>-5444</v>
      </c>
      <c r="AA5" s="9">
        <f ca="1">IF(150-INT(150-150/34*$AK$1)&lt;0,0,150-INT(150-150/34*$AK$1)-AA6)</f>
        <v>-2</v>
      </c>
      <c r="AB5" s="9">
        <f ca="1">IF(150000-INT(150000-150000/34*$AK$1)&lt;0,0,150000-INT(150000-150000/34*$AK$1)-AB6)</f>
        <v>11674</v>
      </c>
      <c r="AE5" s="5">
        <f ca="1">SUM(C5,G5,K5,O5,S5,W5,AA5)</f>
        <v>-54</v>
      </c>
      <c r="AF5" s="5">
        <f ca="1">SUM(D5,H5,L5,P5,T5,X5,AB5)</f>
        <v>-63817</v>
      </c>
      <c r="AG5" s="3">
        <f ca="1">-$AK$3+AG6</f>
        <v>-3.0822510822510807E-2</v>
      </c>
      <c r="AH5" s="3">
        <f ca="1">AH6-$AK$3</f>
        <v>-3.9392034632034612E-2</v>
      </c>
    </row>
    <row r="6" spans="1:37">
      <c r="B6" t="s">
        <v>9</v>
      </c>
      <c r="C6" s="9">
        <f>IF(150-C11&lt;0,0,150-C11)</f>
        <v>100</v>
      </c>
      <c r="D6" s="9">
        <f>IF(150000-D11&lt;0,0,150000-D11)</f>
        <v>116100</v>
      </c>
      <c r="G6" s="9">
        <f>IF(150-G11&lt;0,0,150-G11)</f>
        <v>144</v>
      </c>
      <c r="H6" s="9">
        <f>IF(150000-H11&lt;0,0,150000-H11)</f>
        <v>135601</v>
      </c>
      <c r="K6" s="9">
        <f>IF(150-K11&lt;0,0,150-K11)</f>
        <v>106</v>
      </c>
      <c r="L6" s="9">
        <f>IF(150000-L11&lt;0,0,150000-L11)</f>
        <v>101012</v>
      </c>
      <c r="O6" s="9">
        <f>IF(150-O11&lt;0,0,150-O11)</f>
        <v>85</v>
      </c>
      <c r="P6" s="9">
        <f>IF(150000-P11&lt;0,0,150000-P11)</f>
        <v>104740</v>
      </c>
      <c r="S6" s="9">
        <f>IF(150-S11&lt;0,0,150-S11)</f>
        <v>138</v>
      </c>
      <c r="T6" s="9">
        <f>IF(150000-T11&lt;0,0,150000-T11)</f>
        <v>142009</v>
      </c>
      <c r="W6" s="9">
        <f>IF(150-W11&lt;0,0,150-W11)</f>
        <v>115</v>
      </c>
      <c r="X6" s="9">
        <f>IF(150000-X11&lt;0,0,150000-X11)</f>
        <v>111327</v>
      </c>
      <c r="AA6" s="9">
        <f>IF(150-AA11&lt;0,0,150-AA11)</f>
        <v>108</v>
      </c>
      <c r="AB6" s="9">
        <f>IF(150000-AB11&lt;0,0,150000-AB11)</f>
        <v>94209</v>
      </c>
      <c r="AE6" s="5">
        <f>SUM(C6,G6,K6,O6,S6,W6,AA6)</f>
        <v>796</v>
      </c>
      <c r="AF6" s="5">
        <f>SUM(D6,H6,L6,P6,T6,X6,AB6)</f>
        <v>804998</v>
      </c>
      <c r="AG6" s="3">
        <f>(7*150-AE6)/(7*150)</f>
        <v>0.2419047619047619</v>
      </c>
      <c r="AH6" s="3">
        <f>(7*150000-AF6)/(7*150000)</f>
        <v>0.2333352380952381</v>
      </c>
    </row>
    <row r="7" spans="1:37">
      <c r="B7" t="s">
        <v>10</v>
      </c>
      <c r="AE7" s="5">
        <f>150*7-AE6</f>
        <v>254</v>
      </c>
      <c r="AF7" s="5">
        <f>150000*7-AF6</f>
        <v>245002</v>
      </c>
      <c r="AG7" s="3"/>
      <c r="AH7" s="3"/>
    </row>
    <row r="8" spans="1:37">
      <c r="AG8" s="3"/>
      <c r="AH8" s="3"/>
    </row>
    <row r="9" spans="1:37" ht="15.75" thickBot="1">
      <c r="AG9" s="3"/>
      <c r="AH9" s="3"/>
    </row>
    <row r="10" spans="1:37" ht="15.75" thickBot="1">
      <c r="C10" s="10" t="s">
        <v>7</v>
      </c>
      <c r="D10" s="11" t="s">
        <v>8</v>
      </c>
      <c r="E10" s="11" t="s">
        <v>16</v>
      </c>
      <c r="F10" s="12" t="s">
        <v>17</v>
      </c>
      <c r="G10" s="10" t="s">
        <v>7</v>
      </c>
      <c r="H10" s="11" t="s">
        <v>8</v>
      </c>
      <c r="I10" s="11" t="s">
        <v>16</v>
      </c>
      <c r="J10" s="12" t="s">
        <v>17</v>
      </c>
      <c r="K10" s="10" t="s">
        <v>7</v>
      </c>
      <c r="L10" s="11" t="s">
        <v>8</v>
      </c>
      <c r="M10" s="11" t="s">
        <v>16</v>
      </c>
      <c r="N10" s="12" t="s">
        <v>17</v>
      </c>
      <c r="O10" s="10" t="s">
        <v>7</v>
      </c>
      <c r="P10" s="11" t="s">
        <v>8</v>
      </c>
      <c r="Q10" s="11" t="s">
        <v>16</v>
      </c>
      <c r="R10" s="12" t="s">
        <v>17</v>
      </c>
      <c r="S10" s="10" t="s">
        <v>7</v>
      </c>
      <c r="T10" s="11" t="s">
        <v>8</v>
      </c>
      <c r="U10" s="11" t="s">
        <v>16</v>
      </c>
      <c r="V10" s="12" t="s">
        <v>17</v>
      </c>
      <c r="W10" s="10" t="s">
        <v>7</v>
      </c>
      <c r="X10" s="11" t="s">
        <v>8</v>
      </c>
      <c r="Y10" s="11" t="s">
        <v>16</v>
      </c>
      <c r="Z10" s="12" t="s">
        <v>17</v>
      </c>
      <c r="AA10" s="10" t="s">
        <v>7</v>
      </c>
      <c r="AB10" s="11" t="s">
        <v>8</v>
      </c>
      <c r="AC10" s="11" t="s">
        <v>16</v>
      </c>
      <c r="AD10" s="12" t="s">
        <v>17</v>
      </c>
      <c r="AE10" s="6" t="s">
        <v>18</v>
      </c>
      <c r="AF10" s="6" t="s">
        <v>28</v>
      </c>
      <c r="AG10" s="18" t="s">
        <v>27</v>
      </c>
      <c r="AH10" s="18" t="s">
        <v>29</v>
      </c>
    </row>
    <row r="11" spans="1:37" hidden="1">
      <c r="A11" t="s">
        <v>24</v>
      </c>
      <c r="B11" s="7">
        <v>42023</v>
      </c>
      <c r="C11" s="13">
        <f t="shared" ref="C11:P26" si="14">C12</f>
        <v>50</v>
      </c>
      <c r="D11" s="14">
        <f t="shared" si="14"/>
        <v>33900</v>
      </c>
      <c r="E11" s="16">
        <f t="shared" ref="E11:E39" si="15">C11-C12</f>
        <v>0</v>
      </c>
      <c r="F11" s="17">
        <f t="shared" ref="F11:F39" si="16">D11-D12</f>
        <v>0</v>
      </c>
      <c r="G11" s="13">
        <f t="shared" si="14"/>
        <v>6</v>
      </c>
      <c r="H11" s="14">
        <f t="shared" si="14"/>
        <v>14399</v>
      </c>
      <c r="I11" s="16">
        <f t="shared" ref="I11:I39" si="17">G11-G12</f>
        <v>0</v>
      </c>
      <c r="J11" s="17">
        <f t="shared" ref="J11:J39" si="18">H11-H12</f>
        <v>0</v>
      </c>
      <c r="K11" s="13">
        <f t="shared" si="14"/>
        <v>44</v>
      </c>
      <c r="L11" s="14">
        <f t="shared" si="14"/>
        <v>48988</v>
      </c>
      <c r="M11" s="16">
        <f t="shared" ref="M11:M39" si="19">K11-K12</f>
        <v>0</v>
      </c>
      <c r="N11" s="17">
        <f t="shared" ref="N11:N39" si="20">L11-L12</f>
        <v>0</v>
      </c>
      <c r="O11" s="13">
        <f t="shared" si="14"/>
        <v>65</v>
      </c>
      <c r="P11" s="14">
        <f t="shared" si="14"/>
        <v>45260</v>
      </c>
      <c r="Q11" s="16">
        <f t="shared" ref="Q11:Q39" si="21">O11-O12</f>
        <v>0</v>
      </c>
      <c r="R11" s="17">
        <f t="shared" ref="R11:R39" si="22">P11-P12</f>
        <v>0</v>
      </c>
      <c r="S11" s="13">
        <f t="shared" ref="S11:AB32" si="23">S12</f>
        <v>12</v>
      </c>
      <c r="T11" s="14">
        <f t="shared" si="23"/>
        <v>7991</v>
      </c>
      <c r="U11" s="16">
        <f t="shared" ref="U11:U39" si="24">S11-S12</f>
        <v>0</v>
      </c>
      <c r="V11" s="17">
        <f t="shared" ref="V11:V39" si="25">T11-T12</f>
        <v>0</v>
      </c>
      <c r="W11" s="13">
        <f t="shared" si="23"/>
        <v>35</v>
      </c>
      <c r="X11" s="14">
        <f t="shared" si="23"/>
        <v>38673</v>
      </c>
      <c r="Y11" s="16">
        <f t="shared" ref="Y11:Y39" si="26">W11-W12</f>
        <v>0</v>
      </c>
      <c r="Z11" s="17">
        <f t="shared" ref="Z11:Z39" si="27">X11-X12</f>
        <v>0</v>
      </c>
      <c r="AA11" s="13">
        <f t="shared" si="23"/>
        <v>42</v>
      </c>
      <c r="AB11" s="14">
        <f t="shared" si="23"/>
        <v>55791</v>
      </c>
      <c r="AC11" s="16">
        <f t="shared" ref="AC11:AC39" si="28">AA11-AA12</f>
        <v>0</v>
      </c>
      <c r="AD11" s="17">
        <f t="shared" ref="AD11:AD39" si="29">AB11-AB12</f>
        <v>0</v>
      </c>
      <c r="AE11" s="4">
        <f>SUM(C11,G11,K11,O11,S11,W11,AA11)-SUM(C12,G12,K12,O12,S12,W12,AA12)</f>
        <v>0</v>
      </c>
      <c r="AF11" s="4">
        <f>SUM(D11,H11,L11,P11,T11,X11,AB11)-SUM(D12,H12,L12,P12,T12,X12,AB12)</f>
        <v>0</v>
      </c>
    </row>
    <row r="12" spans="1:37" hidden="1">
      <c r="A12" t="s">
        <v>25</v>
      </c>
      <c r="B12" s="7">
        <v>42022</v>
      </c>
      <c r="C12" s="15">
        <f t="shared" si="14"/>
        <v>50</v>
      </c>
      <c r="D12" s="16">
        <f t="shared" si="14"/>
        <v>33900</v>
      </c>
      <c r="E12" s="16">
        <f t="shared" si="15"/>
        <v>0</v>
      </c>
      <c r="F12" s="17">
        <f t="shared" si="16"/>
        <v>0</v>
      </c>
      <c r="G12" s="15">
        <f t="shared" si="14"/>
        <v>6</v>
      </c>
      <c r="H12" s="16">
        <f t="shared" si="14"/>
        <v>14399</v>
      </c>
      <c r="I12" s="16">
        <f t="shared" si="17"/>
        <v>0</v>
      </c>
      <c r="J12" s="17">
        <f t="shared" si="18"/>
        <v>0</v>
      </c>
      <c r="K12" s="15">
        <f t="shared" si="14"/>
        <v>44</v>
      </c>
      <c r="L12" s="16">
        <f t="shared" si="14"/>
        <v>48988</v>
      </c>
      <c r="M12" s="16">
        <f t="shared" si="19"/>
        <v>0</v>
      </c>
      <c r="N12" s="17">
        <f t="shared" si="20"/>
        <v>0</v>
      </c>
      <c r="O12" s="15">
        <f t="shared" si="14"/>
        <v>65</v>
      </c>
      <c r="P12" s="16">
        <f t="shared" si="14"/>
        <v>45260</v>
      </c>
      <c r="Q12" s="16">
        <f t="shared" si="21"/>
        <v>0</v>
      </c>
      <c r="R12" s="17">
        <f t="shared" si="22"/>
        <v>0</v>
      </c>
      <c r="S12" s="15">
        <f t="shared" si="23"/>
        <v>12</v>
      </c>
      <c r="T12" s="16">
        <f t="shared" si="23"/>
        <v>7991</v>
      </c>
      <c r="U12" s="16">
        <f t="shared" si="24"/>
        <v>0</v>
      </c>
      <c r="V12" s="17">
        <f t="shared" si="25"/>
        <v>0</v>
      </c>
      <c r="W12" s="15">
        <f t="shared" si="23"/>
        <v>35</v>
      </c>
      <c r="X12" s="16">
        <f t="shared" si="23"/>
        <v>38673</v>
      </c>
      <c r="Y12" s="16">
        <f t="shared" si="26"/>
        <v>0</v>
      </c>
      <c r="Z12" s="17">
        <f t="shared" si="27"/>
        <v>0</v>
      </c>
      <c r="AA12" s="15">
        <f t="shared" si="23"/>
        <v>42</v>
      </c>
      <c r="AB12" s="16">
        <f t="shared" si="23"/>
        <v>55791</v>
      </c>
      <c r="AC12" s="16">
        <f t="shared" si="28"/>
        <v>0</v>
      </c>
      <c r="AD12" s="17">
        <f t="shared" si="29"/>
        <v>0</v>
      </c>
      <c r="AE12" s="4">
        <f t="shared" ref="AE12:AF27" si="30">SUM(C12,G12,K12,O12,S12,W12,AA12)-SUM(C13,G13,K13,O13,S13,W13,AA13)</f>
        <v>0</v>
      </c>
      <c r="AF12" s="4">
        <f t="shared" si="30"/>
        <v>0</v>
      </c>
    </row>
    <row r="13" spans="1:37" hidden="1">
      <c r="A13" t="s">
        <v>20</v>
      </c>
      <c r="B13" s="7">
        <v>42021</v>
      </c>
      <c r="C13" s="15">
        <f t="shared" si="14"/>
        <v>50</v>
      </c>
      <c r="D13" s="16">
        <f t="shared" si="14"/>
        <v>33900</v>
      </c>
      <c r="E13" s="16">
        <f t="shared" si="15"/>
        <v>0</v>
      </c>
      <c r="F13" s="17">
        <f t="shared" si="16"/>
        <v>0</v>
      </c>
      <c r="G13" s="15">
        <f t="shared" si="14"/>
        <v>6</v>
      </c>
      <c r="H13" s="16">
        <f t="shared" si="14"/>
        <v>14399</v>
      </c>
      <c r="I13" s="16">
        <f t="shared" si="17"/>
        <v>0</v>
      </c>
      <c r="J13" s="17">
        <f t="shared" si="18"/>
        <v>0</v>
      </c>
      <c r="K13" s="15">
        <f t="shared" si="14"/>
        <v>44</v>
      </c>
      <c r="L13" s="16">
        <f t="shared" si="14"/>
        <v>48988</v>
      </c>
      <c r="M13" s="16">
        <f t="shared" si="19"/>
        <v>0</v>
      </c>
      <c r="N13" s="17">
        <f t="shared" si="20"/>
        <v>0</v>
      </c>
      <c r="O13" s="15">
        <f t="shared" si="14"/>
        <v>65</v>
      </c>
      <c r="P13" s="16">
        <f t="shared" si="14"/>
        <v>45260</v>
      </c>
      <c r="Q13" s="16">
        <f t="shared" si="21"/>
        <v>0</v>
      </c>
      <c r="R13" s="17">
        <f t="shared" si="22"/>
        <v>0</v>
      </c>
      <c r="S13" s="15">
        <f t="shared" si="23"/>
        <v>12</v>
      </c>
      <c r="T13" s="16">
        <f t="shared" si="23"/>
        <v>7991</v>
      </c>
      <c r="U13" s="16">
        <f t="shared" si="24"/>
        <v>0</v>
      </c>
      <c r="V13" s="17">
        <f t="shared" si="25"/>
        <v>0</v>
      </c>
      <c r="W13" s="15">
        <f t="shared" si="23"/>
        <v>35</v>
      </c>
      <c r="X13" s="16">
        <f t="shared" si="23"/>
        <v>38673</v>
      </c>
      <c r="Y13" s="16">
        <f t="shared" si="26"/>
        <v>0</v>
      </c>
      <c r="Z13" s="17">
        <f t="shared" si="27"/>
        <v>0</v>
      </c>
      <c r="AA13" s="15">
        <f t="shared" si="23"/>
        <v>42</v>
      </c>
      <c r="AB13" s="16">
        <f t="shared" si="23"/>
        <v>55791</v>
      </c>
      <c r="AC13" s="16">
        <f t="shared" si="28"/>
        <v>0</v>
      </c>
      <c r="AD13" s="17">
        <f t="shared" si="29"/>
        <v>0</v>
      </c>
      <c r="AE13" s="4">
        <f t="shared" si="30"/>
        <v>0</v>
      </c>
      <c r="AF13" s="4">
        <f t="shared" si="30"/>
        <v>0</v>
      </c>
    </row>
    <row r="14" spans="1:37" hidden="1">
      <c r="A14" t="s">
        <v>26</v>
      </c>
      <c r="B14" s="7">
        <v>42020</v>
      </c>
      <c r="C14" s="15">
        <f t="shared" si="14"/>
        <v>50</v>
      </c>
      <c r="D14" s="16">
        <f t="shared" si="14"/>
        <v>33900</v>
      </c>
      <c r="E14" s="16">
        <f t="shared" si="15"/>
        <v>0</v>
      </c>
      <c r="F14" s="17">
        <f t="shared" si="16"/>
        <v>0</v>
      </c>
      <c r="G14" s="15">
        <f t="shared" si="14"/>
        <v>6</v>
      </c>
      <c r="H14" s="16">
        <f t="shared" si="14"/>
        <v>14399</v>
      </c>
      <c r="I14" s="16">
        <f t="shared" si="17"/>
        <v>0</v>
      </c>
      <c r="J14" s="17">
        <f t="shared" si="18"/>
        <v>0</v>
      </c>
      <c r="K14" s="15">
        <f t="shared" si="14"/>
        <v>44</v>
      </c>
      <c r="L14" s="16">
        <f t="shared" si="14"/>
        <v>48988</v>
      </c>
      <c r="M14" s="16">
        <f t="shared" si="19"/>
        <v>0</v>
      </c>
      <c r="N14" s="17">
        <f t="shared" si="20"/>
        <v>0</v>
      </c>
      <c r="O14" s="15">
        <f t="shared" si="14"/>
        <v>65</v>
      </c>
      <c r="P14" s="16">
        <f t="shared" si="14"/>
        <v>45260</v>
      </c>
      <c r="Q14" s="16">
        <f t="shared" si="21"/>
        <v>0</v>
      </c>
      <c r="R14" s="17">
        <f t="shared" si="22"/>
        <v>0</v>
      </c>
      <c r="S14" s="15">
        <f t="shared" si="23"/>
        <v>12</v>
      </c>
      <c r="T14" s="16">
        <f t="shared" si="23"/>
        <v>7991</v>
      </c>
      <c r="U14" s="16">
        <f t="shared" si="24"/>
        <v>0</v>
      </c>
      <c r="V14" s="17">
        <f t="shared" si="25"/>
        <v>0</v>
      </c>
      <c r="W14" s="15">
        <f t="shared" si="23"/>
        <v>35</v>
      </c>
      <c r="X14" s="16">
        <f t="shared" si="23"/>
        <v>38673</v>
      </c>
      <c r="Y14" s="16">
        <f t="shared" si="26"/>
        <v>0</v>
      </c>
      <c r="Z14" s="17">
        <f t="shared" si="27"/>
        <v>0</v>
      </c>
      <c r="AA14" s="15">
        <f t="shared" si="23"/>
        <v>42</v>
      </c>
      <c r="AB14" s="16">
        <f t="shared" si="23"/>
        <v>55791</v>
      </c>
      <c r="AC14" s="16">
        <f t="shared" si="28"/>
        <v>0</v>
      </c>
      <c r="AD14" s="17">
        <f t="shared" si="29"/>
        <v>0</v>
      </c>
      <c r="AE14" s="4">
        <f t="shared" si="30"/>
        <v>0</v>
      </c>
      <c r="AF14" s="4">
        <f t="shared" si="30"/>
        <v>0</v>
      </c>
    </row>
    <row r="15" spans="1:37" hidden="1">
      <c r="A15" t="s">
        <v>21</v>
      </c>
      <c r="B15" s="7">
        <v>42019</v>
      </c>
      <c r="C15" s="15">
        <f t="shared" si="14"/>
        <v>50</v>
      </c>
      <c r="D15" s="16">
        <f t="shared" si="14"/>
        <v>33900</v>
      </c>
      <c r="E15" s="16">
        <f t="shared" si="15"/>
        <v>0</v>
      </c>
      <c r="F15" s="17">
        <f t="shared" si="16"/>
        <v>0</v>
      </c>
      <c r="G15" s="15">
        <f t="shared" si="14"/>
        <v>6</v>
      </c>
      <c r="H15" s="16">
        <f t="shared" si="14"/>
        <v>14399</v>
      </c>
      <c r="I15" s="16">
        <f t="shared" si="17"/>
        <v>0</v>
      </c>
      <c r="J15" s="17">
        <f t="shared" si="18"/>
        <v>0</v>
      </c>
      <c r="K15" s="15">
        <f t="shared" si="14"/>
        <v>44</v>
      </c>
      <c r="L15" s="16">
        <f t="shared" si="14"/>
        <v>48988</v>
      </c>
      <c r="M15" s="16">
        <f t="shared" si="19"/>
        <v>0</v>
      </c>
      <c r="N15" s="17">
        <f t="shared" si="20"/>
        <v>0</v>
      </c>
      <c r="O15" s="15">
        <f t="shared" si="14"/>
        <v>65</v>
      </c>
      <c r="P15" s="16">
        <f t="shared" si="14"/>
        <v>45260</v>
      </c>
      <c r="Q15" s="16">
        <f t="shared" si="21"/>
        <v>0</v>
      </c>
      <c r="R15" s="17">
        <f t="shared" si="22"/>
        <v>0</v>
      </c>
      <c r="S15" s="15">
        <f t="shared" si="23"/>
        <v>12</v>
      </c>
      <c r="T15" s="16">
        <f t="shared" si="23"/>
        <v>7991</v>
      </c>
      <c r="U15" s="16">
        <f t="shared" si="24"/>
        <v>0</v>
      </c>
      <c r="V15" s="17">
        <f t="shared" si="25"/>
        <v>0</v>
      </c>
      <c r="W15" s="15">
        <f t="shared" si="23"/>
        <v>35</v>
      </c>
      <c r="X15" s="16">
        <f t="shared" si="23"/>
        <v>38673</v>
      </c>
      <c r="Y15" s="16">
        <f t="shared" si="26"/>
        <v>0</v>
      </c>
      <c r="Z15" s="17">
        <f t="shared" si="27"/>
        <v>0</v>
      </c>
      <c r="AA15" s="15">
        <f t="shared" si="23"/>
        <v>42</v>
      </c>
      <c r="AB15" s="16">
        <f t="shared" si="23"/>
        <v>55791</v>
      </c>
      <c r="AC15" s="16">
        <f t="shared" si="28"/>
        <v>0</v>
      </c>
      <c r="AD15" s="17">
        <f t="shared" si="29"/>
        <v>0</v>
      </c>
      <c r="AE15" s="4">
        <f t="shared" si="30"/>
        <v>0</v>
      </c>
      <c r="AF15" s="4">
        <f t="shared" si="30"/>
        <v>0</v>
      </c>
    </row>
    <row r="16" spans="1:37" hidden="1">
      <c r="A16" t="s">
        <v>22</v>
      </c>
      <c r="B16" s="7">
        <v>42018</v>
      </c>
      <c r="C16" s="15">
        <f t="shared" si="14"/>
        <v>50</v>
      </c>
      <c r="D16" s="16">
        <f t="shared" si="14"/>
        <v>33900</v>
      </c>
      <c r="E16" s="16">
        <f t="shared" si="15"/>
        <v>0</v>
      </c>
      <c r="F16" s="17">
        <f t="shared" si="16"/>
        <v>0</v>
      </c>
      <c r="G16" s="15">
        <f t="shared" si="14"/>
        <v>6</v>
      </c>
      <c r="H16" s="16">
        <f t="shared" si="14"/>
        <v>14399</v>
      </c>
      <c r="I16" s="16">
        <f t="shared" si="17"/>
        <v>0</v>
      </c>
      <c r="J16" s="17">
        <f t="shared" si="18"/>
        <v>0</v>
      </c>
      <c r="K16" s="15">
        <f t="shared" si="14"/>
        <v>44</v>
      </c>
      <c r="L16" s="16">
        <f t="shared" si="14"/>
        <v>48988</v>
      </c>
      <c r="M16" s="16">
        <f t="shared" si="19"/>
        <v>0</v>
      </c>
      <c r="N16" s="17">
        <f t="shared" si="20"/>
        <v>0</v>
      </c>
      <c r="O16" s="15">
        <f t="shared" si="14"/>
        <v>65</v>
      </c>
      <c r="P16" s="16">
        <f t="shared" si="14"/>
        <v>45260</v>
      </c>
      <c r="Q16" s="16">
        <f t="shared" si="21"/>
        <v>0</v>
      </c>
      <c r="R16" s="17">
        <f t="shared" si="22"/>
        <v>0</v>
      </c>
      <c r="S16" s="15">
        <f t="shared" si="23"/>
        <v>12</v>
      </c>
      <c r="T16" s="16">
        <f t="shared" si="23"/>
        <v>7991</v>
      </c>
      <c r="U16" s="16">
        <f t="shared" si="24"/>
        <v>0</v>
      </c>
      <c r="V16" s="17">
        <f t="shared" si="25"/>
        <v>0</v>
      </c>
      <c r="W16" s="15">
        <f t="shared" si="23"/>
        <v>35</v>
      </c>
      <c r="X16" s="16">
        <f t="shared" si="23"/>
        <v>38673</v>
      </c>
      <c r="Y16" s="16">
        <f t="shared" si="26"/>
        <v>0</v>
      </c>
      <c r="Z16" s="17">
        <f t="shared" si="27"/>
        <v>0</v>
      </c>
      <c r="AA16" s="15">
        <f t="shared" si="23"/>
        <v>42</v>
      </c>
      <c r="AB16" s="16">
        <f t="shared" si="23"/>
        <v>55791</v>
      </c>
      <c r="AC16" s="16">
        <f t="shared" si="28"/>
        <v>0</v>
      </c>
      <c r="AD16" s="17">
        <f t="shared" si="29"/>
        <v>0</v>
      </c>
      <c r="AE16" s="4">
        <f t="shared" si="30"/>
        <v>0</v>
      </c>
      <c r="AF16" s="4">
        <f t="shared" si="30"/>
        <v>0</v>
      </c>
    </row>
    <row r="17" spans="1:32" hidden="1">
      <c r="A17" t="s">
        <v>23</v>
      </c>
      <c r="B17" s="7">
        <v>42017</v>
      </c>
      <c r="C17" s="15">
        <f t="shared" si="14"/>
        <v>50</v>
      </c>
      <c r="D17" s="16">
        <f t="shared" si="14"/>
        <v>33900</v>
      </c>
      <c r="E17" s="16">
        <f t="shared" si="15"/>
        <v>0</v>
      </c>
      <c r="F17" s="17">
        <f t="shared" si="16"/>
        <v>0</v>
      </c>
      <c r="G17" s="15">
        <f t="shared" si="14"/>
        <v>6</v>
      </c>
      <c r="H17" s="16">
        <f t="shared" si="14"/>
        <v>14399</v>
      </c>
      <c r="I17" s="16">
        <f t="shared" si="17"/>
        <v>0</v>
      </c>
      <c r="J17" s="17">
        <f t="shared" si="18"/>
        <v>0</v>
      </c>
      <c r="K17" s="15">
        <f t="shared" si="14"/>
        <v>44</v>
      </c>
      <c r="L17" s="16">
        <f t="shared" si="14"/>
        <v>48988</v>
      </c>
      <c r="M17" s="16">
        <f t="shared" si="19"/>
        <v>0</v>
      </c>
      <c r="N17" s="17">
        <f t="shared" si="20"/>
        <v>0</v>
      </c>
      <c r="O17" s="15">
        <f t="shared" si="14"/>
        <v>65</v>
      </c>
      <c r="P17" s="16">
        <f t="shared" si="14"/>
        <v>45260</v>
      </c>
      <c r="Q17" s="16">
        <f t="shared" si="21"/>
        <v>0</v>
      </c>
      <c r="R17" s="17">
        <f t="shared" si="22"/>
        <v>0</v>
      </c>
      <c r="S17" s="15">
        <f t="shared" si="23"/>
        <v>12</v>
      </c>
      <c r="T17" s="16">
        <f t="shared" si="23"/>
        <v>7991</v>
      </c>
      <c r="U17" s="16">
        <f t="shared" si="24"/>
        <v>0</v>
      </c>
      <c r="V17" s="17">
        <f t="shared" si="25"/>
        <v>0</v>
      </c>
      <c r="W17" s="15">
        <f t="shared" si="23"/>
        <v>35</v>
      </c>
      <c r="X17" s="16">
        <f t="shared" si="23"/>
        <v>38673</v>
      </c>
      <c r="Y17" s="16">
        <f t="shared" si="26"/>
        <v>0</v>
      </c>
      <c r="Z17" s="17">
        <f t="shared" si="27"/>
        <v>0</v>
      </c>
      <c r="AA17" s="15">
        <f t="shared" si="23"/>
        <v>42</v>
      </c>
      <c r="AB17" s="16">
        <f t="shared" si="23"/>
        <v>55791</v>
      </c>
      <c r="AC17" s="16">
        <f t="shared" si="28"/>
        <v>0</v>
      </c>
      <c r="AD17" s="17">
        <f t="shared" si="29"/>
        <v>0</v>
      </c>
      <c r="AE17" s="4">
        <f t="shared" si="30"/>
        <v>0</v>
      </c>
      <c r="AF17" s="4">
        <f t="shared" si="30"/>
        <v>0</v>
      </c>
    </row>
    <row r="18" spans="1:32" hidden="1">
      <c r="A18" t="s">
        <v>24</v>
      </c>
      <c r="B18" s="7">
        <v>42016</v>
      </c>
      <c r="C18" s="15">
        <f t="shared" si="14"/>
        <v>50</v>
      </c>
      <c r="D18" s="16">
        <f t="shared" si="14"/>
        <v>33900</v>
      </c>
      <c r="E18" s="16">
        <f t="shared" si="15"/>
        <v>0</v>
      </c>
      <c r="F18" s="17">
        <f t="shared" si="16"/>
        <v>0</v>
      </c>
      <c r="G18" s="15">
        <f t="shared" si="14"/>
        <v>6</v>
      </c>
      <c r="H18" s="16">
        <f t="shared" si="14"/>
        <v>14399</v>
      </c>
      <c r="I18" s="16">
        <f t="shared" si="17"/>
        <v>0</v>
      </c>
      <c r="J18" s="17">
        <f t="shared" si="18"/>
        <v>0</v>
      </c>
      <c r="K18" s="15">
        <f t="shared" si="14"/>
        <v>44</v>
      </c>
      <c r="L18" s="16">
        <f t="shared" si="14"/>
        <v>48988</v>
      </c>
      <c r="M18" s="16">
        <f t="shared" si="19"/>
        <v>0</v>
      </c>
      <c r="N18" s="17">
        <f t="shared" si="20"/>
        <v>0</v>
      </c>
      <c r="O18" s="15">
        <f t="shared" si="14"/>
        <v>65</v>
      </c>
      <c r="P18" s="16">
        <f t="shared" si="14"/>
        <v>45260</v>
      </c>
      <c r="Q18" s="16">
        <f t="shared" si="21"/>
        <v>0</v>
      </c>
      <c r="R18" s="17">
        <f t="shared" si="22"/>
        <v>0</v>
      </c>
      <c r="S18" s="15">
        <f t="shared" si="23"/>
        <v>12</v>
      </c>
      <c r="T18" s="16">
        <f t="shared" si="23"/>
        <v>7991</v>
      </c>
      <c r="U18" s="16">
        <f t="shared" si="24"/>
        <v>0</v>
      </c>
      <c r="V18" s="17">
        <f t="shared" si="25"/>
        <v>0</v>
      </c>
      <c r="W18" s="15">
        <f t="shared" si="23"/>
        <v>35</v>
      </c>
      <c r="X18" s="16">
        <f t="shared" si="23"/>
        <v>38673</v>
      </c>
      <c r="Y18" s="16">
        <f t="shared" si="26"/>
        <v>0</v>
      </c>
      <c r="Z18" s="17">
        <f t="shared" si="27"/>
        <v>0</v>
      </c>
      <c r="AA18" s="15">
        <f t="shared" si="23"/>
        <v>42</v>
      </c>
      <c r="AB18" s="16">
        <f t="shared" si="23"/>
        <v>55791</v>
      </c>
      <c r="AC18" s="16">
        <f t="shared" si="28"/>
        <v>0</v>
      </c>
      <c r="AD18" s="17">
        <f t="shared" si="29"/>
        <v>0</v>
      </c>
      <c r="AE18" s="4">
        <f t="shared" si="30"/>
        <v>0</v>
      </c>
      <c r="AF18" s="4">
        <f t="shared" si="30"/>
        <v>0</v>
      </c>
    </row>
    <row r="19" spans="1:32" hidden="1">
      <c r="A19" t="s">
        <v>25</v>
      </c>
      <c r="B19" s="7">
        <v>42015</v>
      </c>
      <c r="C19" s="15">
        <f t="shared" si="14"/>
        <v>50</v>
      </c>
      <c r="D19" s="16">
        <f t="shared" si="14"/>
        <v>33900</v>
      </c>
      <c r="E19" s="16">
        <f t="shared" si="15"/>
        <v>0</v>
      </c>
      <c r="F19" s="17">
        <f t="shared" si="16"/>
        <v>0</v>
      </c>
      <c r="G19" s="15">
        <f t="shared" si="14"/>
        <v>6</v>
      </c>
      <c r="H19" s="16">
        <f t="shared" si="14"/>
        <v>14399</v>
      </c>
      <c r="I19" s="16">
        <f t="shared" si="17"/>
        <v>0</v>
      </c>
      <c r="J19" s="17">
        <f t="shared" si="18"/>
        <v>0</v>
      </c>
      <c r="K19" s="15">
        <f t="shared" si="14"/>
        <v>44</v>
      </c>
      <c r="L19" s="16">
        <f t="shared" si="14"/>
        <v>48988</v>
      </c>
      <c r="M19" s="16">
        <f t="shared" si="19"/>
        <v>0</v>
      </c>
      <c r="N19" s="17">
        <f t="shared" si="20"/>
        <v>0</v>
      </c>
      <c r="O19" s="15">
        <f t="shared" si="14"/>
        <v>65</v>
      </c>
      <c r="P19" s="16">
        <f t="shared" si="14"/>
        <v>45260</v>
      </c>
      <c r="Q19" s="16">
        <f t="shared" si="21"/>
        <v>0</v>
      </c>
      <c r="R19" s="17">
        <f t="shared" si="22"/>
        <v>0</v>
      </c>
      <c r="S19" s="15">
        <f t="shared" si="23"/>
        <v>12</v>
      </c>
      <c r="T19" s="16">
        <f t="shared" si="23"/>
        <v>7991</v>
      </c>
      <c r="U19" s="16">
        <f t="shared" si="24"/>
        <v>0</v>
      </c>
      <c r="V19" s="17">
        <f t="shared" si="25"/>
        <v>0</v>
      </c>
      <c r="W19" s="15">
        <f t="shared" si="23"/>
        <v>35</v>
      </c>
      <c r="X19" s="16">
        <f t="shared" si="23"/>
        <v>38673</v>
      </c>
      <c r="Y19" s="16">
        <f t="shared" si="26"/>
        <v>0</v>
      </c>
      <c r="Z19" s="17">
        <f t="shared" si="27"/>
        <v>0</v>
      </c>
      <c r="AA19" s="15">
        <f t="shared" si="23"/>
        <v>42</v>
      </c>
      <c r="AB19" s="16">
        <f t="shared" si="23"/>
        <v>55791</v>
      </c>
      <c r="AC19" s="16">
        <f t="shared" si="28"/>
        <v>0</v>
      </c>
      <c r="AD19" s="17">
        <f t="shared" si="29"/>
        <v>0</v>
      </c>
      <c r="AE19" s="4">
        <f t="shared" si="30"/>
        <v>0</v>
      </c>
      <c r="AF19" s="4">
        <f t="shared" si="30"/>
        <v>0</v>
      </c>
    </row>
    <row r="20" spans="1:32" hidden="1">
      <c r="A20" t="s">
        <v>20</v>
      </c>
      <c r="B20" s="7">
        <v>42014</v>
      </c>
      <c r="C20" s="15">
        <f t="shared" si="14"/>
        <v>50</v>
      </c>
      <c r="D20" s="16">
        <f t="shared" si="14"/>
        <v>33900</v>
      </c>
      <c r="E20" s="16">
        <f t="shared" si="15"/>
        <v>0</v>
      </c>
      <c r="F20" s="17">
        <f t="shared" si="16"/>
        <v>0</v>
      </c>
      <c r="G20" s="15">
        <f t="shared" si="14"/>
        <v>6</v>
      </c>
      <c r="H20" s="16">
        <f t="shared" si="14"/>
        <v>14399</v>
      </c>
      <c r="I20" s="16">
        <f t="shared" si="17"/>
        <v>0</v>
      </c>
      <c r="J20" s="17">
        <f t="shared" si="18"/>
        <v>0</v>
      </c>
      <c r="K20" s="15">
        <f t="shared" si="14"/>
        <v>44</v>
      </c>
      <c r="L20" s="16">
        <f t="shared" si="14"/>
        <v>48988</v>
      </c>
      <c r="M20" s="16">
        <f t="shared" si="19"/>
        <v>0</v>
      </c>
      <c r="N20" s="17">
        <f t="shared" si="20"/>
        <v>0</v>
      </c>
      <c r="O20" s="15">
        <f t="shared" si="14"/>
        <v>65</v>
      </c>
      <c r="P20" s="16">
        <f t="shared" si="14"/>
        <v>45260</v>
      </c>
      <c r="Q20" s="16">
        <f t="shared" si="21"/>
        <v>0</v>
      </c>
      <c r="R20" s="17">
        <f t="shared" si="22"/>
        <v>0</v>
      </c>
      <c r="S20" s="15">
        <f t="shared" si="23"/>
        <v>12</v>
      </c>
      <c r="T20" s="16">
        <f t="shared" si="23"/>
        <v>7991</v>
      </c>
      <c r="U20" s="16">
        <f t="shared" si="24"/>
        <v>0</v>
      </c>
      <c r="V20" s="17">
        <f t="shared" si="25"/>
        <v>0</v>
      </c>
      <c r="W20" s="15">
        <f t="shared" si="23"/>
        <v>35</v>
      </c>
      <c r="X20" s="16">
        <f t="shared" si="23"/>
        <v>38673</v>
      </c>
      <c r="Y20" s="16">
        <f t="shared" si="26"/>
        <v>0</v>
      </c>
      <c r="Z20" s="17">
        <f t="shared" si="27"/>
        <v>0</v>
      </c>
      <c r="AA20" s="15">
        <f t="shared" si="23"/>
        <v>42</v>
      </c>
      <c r="AB20" s="16">
        <f t="shared" si="23"/>
        <v>55791</v>
      </c>
      <c r="AC20" s="16">
        <f t="shared" si="28"/>
        <v>0</v>
      </c>
      <c r="AD20" s="17">
        <f t="shared" si="29"/>
        <v>0</v>
      </c>
      <c r="AE20" s="4">
        <f t="shared" si="30"/>
        <v>0</v>
      </c>
      <c r="AF20" s="4">
        <f t="shared" si="30"/>
        <v>0</v>
      </c>
    </row>
    <row r="21" spans="1:32" hidden="1">
      <c r="A21" t="s">
        <v>26</v>
      </c>
      <c r="B21" s="7">
        <v>42013</v>
      </c>
      <c r="C21" s="15">
        <f t="shared" si="14"/>
        <v>50</v>
      </c>
      <c r="D21" s="16">
        <f t="shared" si="14"/>
        <v>33900</v>
      </c>
      <c r="E21" s="16">
        <f t="shared" si="15"/>
        <v>0</v>
      </c>
      <c r="F21" s="17">
        <f t="shared" si="16"/>
        <v>0</v>
      </c>
      <c r="G21" s="15">
        <f t="shared" si="14"/>
        <v>6</v>
      </c>
      <c r="H21" s="16">
        <f t="shared" si="14"/>
        <v>14399</v>
      </c>
      <c r="I21" s="16">
        <f t="shared" si="17"/>
        <v>0</v>
      </c>
      <c r="J21" s="17">
        <f t="shared" si="18"/>
        <v>0</v>
      </c>
      <c r="K21" s="15">
        <f t="shared" si="14"/>
        <v>44</v>
      </c>
      <c r="L21" s="16">
        <f t="shared" si="14"/>
        <v>48988</v>
      </c>
      <c r="M21" s="16">
        <f t="shared" si="19"/>
        <v>0</v>
      </c>
      <c r="N21" s="17">
        <f t="shared" si="20"/>
        <v>0</v>
      </c>
      <c r="O21" s="15">
        <f t="shared" si="14"/>
        <v>65</v>
      </c>
      <c r="P21" s="16">
        <f t="shared" si="14"/>
        <v>45260</v>
      </c>
      <c r="Q21" s="16">
        <f t="shared" si="21"/>
        <v>0</v>
      </c>
      <c r="R21" s="17">
        <f t="shared" si="22"/>
        <v>0</v>
      </c>
      <c r="S21" s="15">
        <f t="shared" si="23"/>
        <v>12</v>
      </c>
      <c r="T21" s="16">
        <f t="shared" si="23"/>
        <v>7991</v>
      </c>
      <c r="U21" s="16">
        <f t="shared" si="24"/>
        <v>0</v>
      </c>
      <c r="V21" s="17">
        <f t="shared" si="25"/>
        <v>0</v>
      </c>
      <c r="W21" s="15">
        <f t="shared" si="23"/>
        <v>35</v>
      </c>
      <c r="X21" s="16">
        <f t="shared" si="23"/>
        <v>38673</v>
      </c>
      <c r="Y21" s="16">
        <f t="shared" si="26"/>
        <v>0</v>
      </c>
      <c r="Z21" s="17">
        <f t="shared" si="27"/>
        <v>0</v>
      </c>
      <c r="AA21" s="15">
        <f t="shared" si="23"/>
        <v>42</v>
      </c>
      <c r="AB21" s="16">
        <f t="shared" si="23"/>
        <v>55791</v>
      </c>
      <c r="AC21" s="16">
        <f t="shared" si="28"/>
        <v>0</v>
      </c>
      <c r="AD21" s="17">
        <f t="shared" si="29"/>
        <v>0</v>
      </c>
      <c r="AE21" s="4">
        <f t="shared" si="30"/>
        <v>0</v>
      </c>
      <c r="AF21" s="4">
        <f t="shared" si="30"/>
        <v>0</v>
      </c>
    </row>
    <row r="22" spans="1:32" hidden="1">
      <c r="A22" t="s">
        <v>21</v>
      </c>
      <c r="B22" s="7">
        <v>42012</v>
      </c>
      <c r="C22" s="15">
        <f t="shared" si="14"/>
        <v>50</v>
      </c>
      <c r="D22" s="16">
        <f t="shared" si="14"/>
        <v>33900</v>
      </c>
      <c r="E22" s="16">
        <f t="shared" si="15"/>
        <v>0</v>
      </c>
      <c r="F22" s="17">
        <f t="shared" si="16"/>
        <v>0</v>
      </c>
      <c r="G22" s="15">
        <f t="shared" si="14"/>
        <v>6</v>
      </c>
      <c r="H22" s="16">
        <f t="shared" si="14"/>
        <v>14399</v>
      </c>
      <c r="I22" s="16">
        <f t="shared" si="17"/>
        <v>0</v>
      </c>
      <c r="J22" s="17">
        <f t="shared" si="18"/>
        <v>0</v>
      </c>
      <c r="K22" s="15">
        <f t="shared" si="14"/>
        <v>44</v>
      </c>
      <c r="L22" s="16">
        <f t="shared" si="14"/>
        <v>48988</v>
      </c>
      <c r="M22" s="16">
        <f t="shared" si="19"/>
        <v>0</v>
      </c>
      <c r="N22" s="17">
        <f t="shared" si="20"/>
        <v>0</v>
      </c>
      <c r="O22" s="15">
        <f t="shared" si="14"/>
        <v>65</v>
      </c>
      <c r="P22" s="16">
        <f t="shared" si="14"/>
        <v>45260</v>
      </c>
      <c r="Q22" s="16">
        <f t="shared" si="21"/>
        <v>0</v>
      </c>
      <c r="R22" s="17">
        <f t="shared" si="22"/>
        <v>0</v>
      </c>
      <c r="S22" s="15">
        <f t="shared" si="23"/>
        <v>12</v>
      </c>
      <c r="T22" s="16">
        <f t="shared" si="23"/>
        <v>7991</v>
      </c>
      <c r="U22" s="16">
        <f t="shared" si="24"/>
        <v>0</v>
      </c>
      <c r="V22" s="17">
        <f t="shared" si="25"/>
        <v>0</v>
      </c>
      <c r="W22" s="15">
        <f t="shared" si="23"/>
        <v>35</v>
      </c>
      <c r="X22" s="16">
        <f t="shared" si="23"/>
        <v>38673</v>
      </c>
      <c r="Y22" s="16">
        <f t="shared" si="26"/>
        <v>0</v>
      </c>
      <c r="Z22" s="17">
        <f t="shared" si="27"/>
        <v>0</v>
      </c>
      <c r="AA22" s="15">
        <f t="shared" si="23"/>
        <v>42</v>
      </c>
      <c r="AB22" s="16">
        <f t="shared" si="23"/>
        <v>55791</v>
      </c>
      <c r="AC22" s="16">
        <f t="shared" si="28"/>
        <v>0</v>
      </c>
      <c r="AD22" s="17">
        <f t="shared" si="29"/>
        <v>0</v>
      </c>
      <c r="AE22" s="4">
        <f t="shared" si="30"/>
        <v>0</v>
      </c>
      <c r="AF22" s="4">
        <f t="shared" si="30"/>
        <v>0</v>
      </c>
    </row>
    <row r="23" spans="1:32" hidden="1">
      <c r="A23" t="s">
        <v>22</v>
      </c>
      <c r="B23" s="7">
        <v>42011</v>
      </c>
      <c r="C23" s="15">
        <f t="shared" si="14"/>
        <v>50</v>
      </c>
      <c r="D23" s="16">
        <f t="shared" si="14"/>
        <v>33900</v>
      </c>
      <c r="E23" s="16">
        <f t="shared" si="15"/>
        <v>0</v>
      </c>
      <c r="F23" s="17">
        <f t="shared" si="16"/>
        <v>0</v>
      </c>
      <c r="G23" s="15">
        <f t="shared" si="14"/>
        <v>6</v>
      </c>
      <c r="H23" s="16">
        <f t="shared" si="14"/>
        <v>14399</v>
      </c>
      <c r="I23" s="16">
        <f t="shared" si="17"/>
        <v>0</v>
      </c>
      <c r="J23" s="17">
        <f t="shared" si="18"/>
        <v>0</v>
      </c>
      <c r="K23" s="15">
        <f t="shared" si="14"/>
        <v>44</v>
      </c>
      <c r="L23" s="16">
        <f t="shared" si="14"/>
        <v>48988</v>
      </c>
      <c r="M23" s="16">
        <f t="shared" si="19"/>
        <v>0</v>
      </c>
      <c r="N23" s="17">
        <f t="shared" si="20"/>
        <v>0</v>
      </c>
      <c r="O23" s="15">
        <f t="shared" si="14"/>
        <v>65</v>
      </c>
      <c r="P23" s="16">
        <f t="shared" si="14"/>
        <v>45260</v>
      </c>
      <c r="Q23" s="16">
        <f t="shared" si="21"/>
        <v>0</v>
      </c>
      <c r="R23" s="17">
        <f t="shared" si="22"/>
        <v>0</v>
      </c>
      <c r="S23" s="15">
        <f t="shared" si="23"/>
        <v>12</v>
      </c>
      <c r="T23" s="16">
        <f t="shared" si="23"/>
        <v>7991</v>
      </c>
      <c r="U23" s="16">
        <f t="shared" si="24"/>
        <v>0</v>
      </c>
      <c r="V23" s="17">
        <f t="shared" si="25"/>
        <v>0</v>
      </c>
      <c r="W23" s="15">
        <f t="shared" si="23"/>
        <v>35</v>
      </c>
      <c r="X23" s="16">
        <f t="shared" si="23"/>
        <v>38673</v>
      </c>
      <c r="Y23" s="16">
        <f t="shared" si="26"/>
        <v>0</v>
      </c>
      <c r="Z23" s="17">
        <f t="shared" si="27"/>
        <v>0</v>
      </c>
      <c r="AA23" s="15">
        <f t="shared" si="23"/>
        <v>42</v>
      </c>
      <c r="AB23" s="16">
        <f t="shared" si="23"/>
        <v>55791</v>
      </c>
      <c r="AC23" s="16">
        <f t="shared" si="28"/>
        <v>0</v>
      </c>
      <c r="AD23" s="17">
        <f t="shared" si="29"/>
        <v>0</v>
      </c>
      <c r="AE23" s="4">
        <f t="shared" si="30"/>
        <v>0</v>
      </c>
      <c r="AF23" s="4">
        <f t="shared" si="30"/>
        <v>0</v>
      </c>
    </row>
    <row r="24" spans="1:32" hidden="1">
      <c r="A24" t="s">
        <v>23</v>
      </c>
      <c r="B24" s="7">
        <v>42010</v>
      </c>
      <c r="C24" s="15">
        <f t="shared" si="14"/>
        <v>50</v>
      </c>
      <c r="D24" s="16">
        <f t="shared" si="14"/>
        <v>33900</v>
      </c>
      <c r="E24" s="16">
        <f t="shared" si="15"/>
        <v>0</v>
      </c>
      <c r="F24" s="17">
        <f t="shared" si="16"/>
        <v>0</v>
      </c>
      <c r="G24" s="15">
        <f t="shared" si="14"/>
        <v>6</v>
      </c>
      <c r="H24" s="16">
        <f t="shared" si="14"/>
        <v>14399</v>
      </c>
      <c r="I24" s="16">
        <f t="shared" si="17"/>
        <v>0</v>
      </c>
      <c r="J24" s="17">
        <f t="shared" si="18"/>
        <v>0</v>
      </c>
      <c r="K24" s="15">
        <f t="shared" si="14"/>
        <v>44</v>
      </c>
      <c r="L24" s="16">
        <f t="shared" si="14"/>
        <v>48988</v>
      </c>
      <c r="M24" s="16">
        <f t="shared" si="19"/>
        <v>0</v>
      </c>
      <c r="N24" s="17">
        <f t="shared" si="20"/>
        <v>0</v>
      </c>
      <c r="O24" s="15">
        <f t="shared" si="14"/>
        <v>65</v>
      </c>
      <c r="P24" s="16">
        <f t="shared" si="14"/>
        <v>45260</v>
      </c>
      <c r="Q24" s="16">
        <f t="shared" si="21"/>
        <v>0</v>
      </c>
      <c r="R24" s="17">
        <f t="shared" si="22"/>
        <v>0</v>
      </c>
      <c r="S24" s="15">
        <f t="shared" si="23"/>
        <v>12</v>
      </c>
      <c r="T24" s="16">
        <f t="shared" si="23"/>
        <v>7991</v>
      </c>
      <c r="U24" s="16">
        <f t="shared" si="24"/>
        <v>0</v>
      </c>
      <c r="V24" s="17">
        <f t="shared" si="25"/>
        <v>0</v>
      </c>
      <c r="W24" s="15">
        <f t="shared" si="23"/>
        <v>35</v>
      </c>
      <c r="X24" s="16">
        <f t="shared" si="23"/>
        <v>38673</v>
      </c>
      <c r="Y24" s="16">
        <f t="shared" si="26"/>
        <v>0</v>
      </c>
      <c r="Z24" s="17">
        <f t="shared" si="27"/>
        <v>0</v>
      </c>
      <c r="AA24" s="15">
        <f t="shared" si="23"/>
        <v>42</v>
      </c>
      <c r="AB24" s="16">
        <f t="shared" si="23"/>
        <v>55791</v>
      </c>
      <c r="AC24" s="16">
        <f t="shared" si="28"/>
        <v>0</v>
      </c>
      <c r="AD24" s="17">
        <f t="shared" si="29"/>
        <v>0</v>
      </c>
      <c r="AE24" s="4">
        <f t="shared" si="30"/>
        <v>0</v>
      </c>
      <c r="AF24" s="4">
        <f t="shared" si="30"/>
        <v>0</v>
      </c>
    </row>
    <row r="25" spans="1:32" hidden="1">
      <c r="A25" t="s">
        <v>24</v>
      </c>
      <c r="B25" s="7">
        <v>42009</v>
      </c>
      <c r="C25" s="15">
        <f t="shared" si="14"/>
        <v>50</v>
      </c>
      <c r="D25" s="16">
        <f t="shared" si="14"/>
        <v>33900</v>
      </c>
      <c r="E25" s="16">
        <f t="shared" si="15"/>
        <v>0</v>
      </c>
      <c r="F25" s="17">
        <f t="shared" si="16"/>
        <v>0</v>
      </c>
      <c r="G25" s="15">
        <f t="shared" si="14"/>
        <v>6</v>
      </c>
      <c r="H25" s="16">
        <f t="shared" si="14"/>
        <v>14399</v>
      </c>
      <c r="I25" s="16">
        <f t="shared" si="17"/>
        <v>0</v>
      </c>
      <c r="J25" s="17">
        <f t="shared" si="18"/>
        <v>0</v>
      </c>
      <c r="K25" s="15">
        <f t="shared" si="14"/>
        <v>44</v>
      </c>
      <c r="L25" s="16">
        <f t="shared" si="14"/>
        <v>48988</v>
      </c>
      <c r="M25" s="16">
        <f t="shared" si="19"/>
        <v>0</v>
      </c>
      <c r="N25" s="17">
        <f t="shared" si="20"/>
        <v>0</v>
      </c>
      <c r="O25" s="15">
        <f t="shared" si="14"/>
        <v>65</v>
      </c>
      <c r="P25" s="16">
        <f t="shared" si="14"/>
        <v>45260</v>
      </c>
      <c r="Q25" s="16">
        <f t="shared" si="21"/>
        <v>0</v>
      </c>
      <c r="R25" s="17">
        <f t="shared" si="22"/>
        <v>0</v>
      </c>
      <c r="S25" s="15">
        <f t="shared" si="23"/>
        <v>12</v>
      </c>
      <c r="T25" s="16">
        <f t="shared" si="23"/>
        <v>7991</v>
      </c>
      <c r="U25" s="16">
        <f t="shared" si="24"/>
        <v>0</v>
      </c>
      <c r="V25" s="17">
        <f t="shared" si="25"/>
        <v>0</v>
      </c>
      <c r="W25" s="15">
        <f t="shared" si="23"/>
        <v>35</v>
      </c>
      <c r="X25" s="16">
        <f t="shared" si="23"/>
        <v>38673</v>
      </c>
      <c r="Y25" s="16">
        <f t="shared" si="26"/>
        <v>0</v>
      </c>
      <c r="Z25" s="17">
        <f t="shared" si="27"/>
        <v>0</v>
      </c>
      <c r="AA25" s="15">
        <f t="shared" si="23"/>
        <v>42</v>
      </c>
      <c r="AB25" s="16">
        <f t="shared" si="23"/>
        <v>55791</v>
      </c>
      <c r="AC25" s="16">
        <f t="shared" si="28"/>
        <v>0</v>
      </c>
      <c r="AD25" s="17">
        <f t="shared" si="29"/>
        <v>0</v>
      </c>
      <c r="AE25" s="4">
        <f t="shared" si="30"/>
        <v>0</v>
      </c>
      <c r="AF25" s="4">
        <f t="shared" si="30"/>
        <v>0</v>
      </c>
    </row>
    <row r="26" spans="1:32" hidden="1">
      <c r="A26" t="s">
        <v>25</v>
      </c>
      <c r="B26" s="7">
        <v>42008</v>
      </c>
      <c r="C26" s="15">
        <f t="shared" si="14"/>
        <v>50</v>
      </c>
      <c r="D26" s="16">
        <f t="shared" si="14"/>
        <v>33900</v>
      </c>
      <c r="E26" s="16">
        <f t="shared" si="15"/>
        <v>0</v>
      </c>
      <c r="F26" s="17">
        <f t="shared" si="16"/>
        <v>0</v>
      </c>
      <c r="G26" s="15">
        <f t="shared" si="14"/>
        <v>6</v>
      </c>
      <c r="H26" s="16">
        <f t="shared" si="14"/>
        <v>14399</v>
      </c>
      <c r="I26" s="16">
        <f t="shared" si="17"/>
        <v>0</v>
      </c>
      <c r="J26" s="17">
        <f t="shared" si="18"/>
        <v>0</v>
      </c>
      <c r="K26" s="15">
        <f t="shared" si="14"/>
        <v>44</v>
      </c>
      <c r="L26" s="16">
        <f t="shared" si="14"/>
        <v>48988</v>
      </c>
      <c r="M26" s="16">
        <f t="shared" si="19"/>
        <v>0</v>
      </c>
      <c r="N26" s="17">
        <f t="shared" si="20"/>
        <v>0</v>
      </c>
      <c r="O26" s="15">
        <f t="shared" si="14"/>
        <v>65</v>
      </c>
      <c r="P26" s="16">
        <f t="shared" si="14"/>
        <v>45260</v>
      </c>
      <c r="Q26" s="16">
        <f t="shared" si="21"/>
        <v>0</v>
      </c>
      <c r="R26" s="17">
        <f t="shared" si="22"/>
        <v>0</v>
      </c>
      <c r="S26" s="15">
        <f t="shared" si="23"/>
        <v>12</v>
      </c>
      <c r="T26" s="16">
        <f t="shared" si="23"/>
        <v>7991</v>
      </c>
      <c r="U26" s="16">
        <f t="shared" si="24"/>
        <v>0</v>
      </c>
      <c r="V26" s="17">
        <f t="shared" si="25"/>
        <v>0</v>
      </c>
      <c r="W26" s="15">
        <f t="shared" si="23"/>
        <v>35</v>
      </c>
      <c r="X26" s="16">
        <f t="shared" si="23"/>
        <v>38673</v>
      </c>
      <c r="Y26" s="16">
        <f t="shared" si="26"/>
        <v>0</v>
      </c>
      <c r="Z26" s="17">
        <f t="shared" si="27"/>
        <v>0</v>
      </c>
      <c r="AA26" s="15">
        <f t="shared" si="23"/>
        <v>42</v>
      </c>
      <c r="AB26" s="16">
        <f t="shared" si="23"/>
        <v>55791</v>
      </c>
      <c r="AC26" s="16">
        <f t="shared" si="28"/>
        <v>0</v>
      </c>
      <c r="AD26" s="17">
        <f t="shared" si="29"/>
        <v>0</v>
      </c>
      <c r="AE26" s="4">
        <f t="shared" si="30"/>
        <v>0</v>
      </c>
      <c r="AF26" s="4">
        <f t="shared" si="30"/>
        <v>0</v>
      </c>
    </row>
    <row r="27" spans="1:32" hidden="1">
      <c r="A27" t="s">
        <v>20</v>
      </c>
      <c r="B27" s="7">
        <v>42007</v>
      </c>
      <c r="C27" s="15">
        <f t="shared" ref="C27:P40" si="31">C28</f>
        <v>50</v>
      </c>
      <c r="D27" s="16">
        <f t="shared" si="31"/>
        <v>33900</v>
      </c>
      <c r="E27" s="16">
        <f t="shared" si="15"/>
        <v>0</v>
      </c>
      <c r="F27" s="17">
        <f t="shared" si="16"/>
        <v>0</v>
      </c>
      <c r="G27" s="15">
        <f t="shared" si="31"/>
        <v>6</v>
      </c>
      <c r="H27" s="16">
        <f t="shared" si="31"/>
        <v>14399</v>
      </c>
      <c r="I27" s="16">
        <f t="shared" si="17"/>
        <v>0</v>
      </c>
      <c r="J27" s="17">
        <f t="shared" si="18"/>
        <v>0</v>
      </c>
      <c r="K27" s="15">
        <f t="shared" si="31"/>
        <v>44</v>
      </c>
      <c r="L27" s="16">
        <f t="shared" si="31"/>
        <v>48988</v>
      </c>
      <c r="M27" s="16">
        <f t="shared" si="19"/>
        <v>0</v>
      </c>
      <c r="N27" s="17">
        <f t="shared" si="20"/>
        <v>0</v>
      </c>
      <c r="O27" s="15">
        <f t="shared" si="31"/>
        <v>65</v>
      </c>
      <c r="P27" s="16">
        <f t="shared" si="31"/>
        <v>45260</v>
      </c>
      <c r="Q27" s="16">
        <f t="shared" si="21"/>
        <v>0</v>
      </c>
      <c r="R27" s="17">
        <f t="shared" si="22"/>
        <v>0</v>
      </c>
      <c r="S27" s="15">
        <f t="shared" si="23"/>
        <v>12</v>
      </c>
      <c r="T27" s="16">
        <f t="shared" si="23"/>
        <v>7991</v>
      </c>
      <c r="U27" s="16">
        <f t="shared" si="24"/>
        <v>0</v>
      </c>
      <c r="V27" s="17">
        <f t="shared" si="25"/>
        <v>0</v>
      </c>
      <c r="W27" s="15">
        <f t="shared" si="23"/>
        <v>35</v>
      </c>
      <c r="X27" s="16">
        <f t="shared" si="23"/>
        <v>38673</v>
      </c>
      <c r="Y27" s="16">
        <f t="shared" si="26"/>
        <v>0</v>
      </c>
      <c r="Z27" s="17">
        <f t="shared" si="27"/>
        <v>0</v>
      </c>
      <c r="AA27" s="15">
        <f t="shared" si="23"/>
        <v>42</v>
      </c>
      <c r="AB27" s="16">
        <f t="shared" si="23"/>
        <v>55791</v>
      </c>
      <c r="AC27" s="16">
        <f t="shared" si="28"/>
        <v>0</v>
      </c>
      <c r="AD27" s="17">
        <f t="shared" si="29"/>
        <v>0</v>
      </c>
      <c r="AE27" s="4">
        <f t="shared" si="30"/>
        <v>0</v>
      </c>
      <c r="AF27" s="4">
        <f t="shared" si="30"/>
        <v>0</v>
      </c>
    </row>
    <row r="28" spans="1:32" hidden="1">
      <c r="A28" t="s">
        <v>26</v>
      </c>
      <c r="B28" s="7">
        <v>42006</v>
      </c>
      <c r="C28" s="15">
        <f t="shared" si="31"/>
        <v>50</v>
      </c>
      <c r="D28" s="16">
        <f t="shared" si="31"/>
        <v>33900</v>
      </c>
      <c r="E28" s="16">
        <f t="shared" si="15"/>
        <v>0</v>
      </c>
      <c r="F28" s="17">
        <f t="shared" si="16"/>
        <v>0</v>
      </c>
      <c r="G28" s="15">
        <f t="shared" si="31"/>
        <v>6</v>
      </c>
      <c r="H28" s="16">
        <f t="shared" si="31"/>
        <v>14399</v>
      </c>
      <c r="I28" s="16">
        <f t="shared" si="17"/>
        <v>0</v>
      </c>
      <c r="J28" s="17">
        <f t="shared" si="18"/>
        <v>0</v>
      </c>
      <c r="K28" s="15">
        <f t="shared" si="31"/>
        <v>44</v>
      </c>
      <c r="L28" s="16">
        <f t="shared" si="31"/>
        <v>48988</v>
      </c>
      <c r="M28" s="16">
        <f t="shared" si="19"/>
        <v>0</v>
      </c>
      <c r="N28" s="17">
        <f t="shared" si="20"/>
        <v>0</v>
      </c>
      <c r="O28" s="15">
        <f t="shared" si="31"/>
        <v>65</v>
      </c>
      <c r="P28" s="16">
        <f t="shared" si="31"/>
        <v>45260</v>
      </c>
      <c r="Q28" s="16">
        <f t="shared" si="21"/>
        <v>0</v>
      </c>
      <c r="R28" s="17">
        <f t="shared" si="22"/>
        <v>0</v>
      </c>
      <c r="S28" s="15">
        <f t="shared" si="23"/>
        <v>12</v>
      </c>
      <c r="T28" s="16">
        <f t="shared" si="23"/>
        <v>7991</v>
      </c>
      <c r="U28" s="16">
        <f t="shared" si="24"/>
        <v>0</v>
      </c>
      <c r="V28" s="17">
        <f t="shared" si="25"/>
        <v>0</v>
      </c>
      <c r="W28" s="15">
        <f t="shared" si="23"/>
        <v>35</v>
      </c>
      <c r="X28" s="16">
        <f t="shared" si="23"/>
        <v>38673</v>
      </c>
      <c r="Y28" s="16">
        <f t="shared" si="26"/>
        <v>0</v>
      </c>
      <c r="Z28" s="17">
        <f t="shared" si="27"/>
        <v>0</v>
      </c>
      <c r="AA28" s="15">
        <f t="shared" si="23"/>
        <v>42</v>
      </c>
      <c r="AB28" s="16">
        <f t="shared" si="23"/>
        <v>55791</v>
      </c>
      <c r="AC28" s="16">
        <f t="shared" si="28"/>
        <v>0</v>
      </c>
      <c r="AD28" s="17">
        <f t="shared" si="29"/>
        <v>0</v>
      </c>
      <c r="AE28" s="4">
        <f t="shared" ref="AE28:AF44" si="32">SUM(C28,G28,K28,O28,S28,W28,AA28)-SUM(C29,G29,K29,O29,S29,W29,AA29)</f>
        <v>0</v>
      </c>
      <c r="AF28" s="4">
        <f t="shared" si="32"/>
        <v>0</v>
      </c>
    </row>
    <row r="29" spans="1:32" hidden="1">
      <c r="A29" t="s">
        <v>21</v>
      </c>
      <c r="B29" s="7">
        <v>42005</v>
      </c>
      <c r="C29" s="15">
        <f t="shared" si="31"/>
        <v>50</v>
      </c>
      <c r="D29" s="16">
        <f t="shared" si="31"/>
        <v>33900</v>
      </c>
      <c r="E29" s="16">
        <f t="shared" si="15"/>
        <v>0</v>
      </c>
      <c r="F29" s="17">
        <f t="shared" si="16"/>
        <v>0</v>
      </c>
      <c r="G29" s="15">
        <f t="shared" si="31"/>
        <v>6</v>
      </c>
      <c r="H29" s="16">
        <f t="shared" si="31"/>
        <v>14399</v>
      </c>
      <c r="I29" s="16">
        <f t="shared" si="17"/>
        <v>0</v>
      </c>
      <c r="J29" s="17">
        <f t="shared" si="18"/>
        <v>0</v>
      </c>
      <c r="K29" s="15">
        <f t="shared" si="31"/>
        <v>44</v>
      </c>
      <c r="L29" s="16">
        <f t="shared" si="31"/>
        <v>48988</v>
      </c>
      <c r="M29" s="16">
        <f t="shared" si="19"/>
        <v>0</v>
      </c>
      <c r="N29" s="17">
        <f t="shared" si="20"/>
        <v>0</v>
      </c>
      <c r="O29" s="15">
        <f t="shared" si="31"/>
        <v>65</v>
      </c>
      <c r="P29" s="16">
        <f t="shared" si="31"/>
        <v>45260</v>
      </c>
      <c r="Q29" s="16">
        <f t="shared" si="21"/>
        <v>0</v>
      </c>
      <c r="R29" s="17">
        <f t="shared" si="22"/>
        <v>0</v>
      </c>
      <c r="S29" s="15">
        <f t="shared" si="23"/>
        <v>12</v>
      </c>
      <c r="T29" s="16">
        <f t="shared" si="23"/>
        <v>7991</v>
      </c>
      <c r="U29" s="16">
        <f t="shared" si="24"/>
        <v>0</v>
      </c>
      <c r="V29" s="17">
        <f t="shared" si="25"/>
        <v>0</v>
      </c>
      <c r="W29" s="15">
        <f t="shared" si="23"/>
        <v>35</v>
      </c>
      <c r="X29" s="16">
        <f t="shared" si="23"/>
        <v>38673</v>
      </c>
      <c r="Y29" s="16">
        <f t="shared" si="26"/>
        <v>0</v>
      </c>
      <c r="Z29" s="17">
        <f t="shared" si="27"/>
        <v>0</v>
      </c>
      <c r="AA29" s="15">
        <f t="shared" si="23"/>
        <v>42</v>
      </c>
      <c r="AB29" s="16">
        <f t="shared" si="23"/>
        <v>55791</v>
      </c>
      <c r="AC29" s="16">
        <f t="shared" si="28"/>
        <v>0</v>
      </c>
      <c r="AD29" s="17">
        <f t="shared" si="29"/>
        <v>0</v>
      </c>
      <c r="AE29" s="4">
        <f t="shared" si="32"/>
        <v>0</v>
      </c>
      <c r="AF29" s="4">
        <f t="shared" si="32"/>
        <v>0</v>
      </c>
    </row>
    <row r="30" spans="1:32" hidden="1">
      <c r="A30" t="s">
        <v>22</v>
      </c>
      <c r="B30" s="7">
        <v>42004</v>
      </c>
      <c r="C30" s="15">
        <f t="shared" si="31"/>
        <v>50</v>
      </c>
      <c r="D30" s="16">
        <f t="shared" si="31"/>
        <v>33900</v>
      </c>
      <c r="E30" s="16">
        <f t="shared" si="15"/>
        <v>0</v>
      </c>
      <c r="F30" s="17">
        <f t="shared" si="16"/>
        <v>0</v>
      </c>
      <c r="G30" s="15">
        <f t="shared" si="31"/>
        <v>6</v>
      </c>
      <c r="H30" s="16">
        <f t="shared" si="31"/>
        <v>14399</v>
      </c>
      <c r="I30" s="16">
        <f t="shared" si="17"/>
        <v>0</v>
      </c>
      <c r="J30" s="17">
        <f t="shared" si="18"/>
        <v>0</v>
      </c>
      <c r="K30" s="15">
        <f t="shared" si="31"/>
        <v>44</v>
      </c>
      <c r="L30" s="16">
        <f t="shared" si="31"/>
        <v>48988</v>
      </c>
      <c r="M30" s="16">
        <f t="shared" si="19"/>
        <v>0</v>
      </c>
      <c r="N30" s="17">
        <f t="shared" si="20"/>
        <v>0</v>
      </c>
      <c r="O30" s="15">
        <f t="shared" si="31"/>
        <v>65</v>
      </c>
      <c r="P30" s="16">
        <f t="shared" si="31"/>
        <v>45260</v>
      </c>
      <c r="Q30" s="16">
        <f t="shared" si="21"/>
        <v>0</v>
      </c>
      <c r="R30" s="17">
        <f t="shared" si="22"/>
        <v>0</v>
      </c>
      <c r="S30" s="15">
        <f t="shared" si="23"/>
        <v>12</v>
      </c>
      <c r="T30" s="16">
        <f t="shared" si="23"/>
        <v>7991</v>
      </c>
      <c r="U30" s="16">
        <f t="shared" si="24"/>
        <v>0</v>
      </c>
      <c r="V30" s="17">
        <f t="shared" si="25"/>
        <v>0</v>
      </c>
      <c r="W30" s="15">
        <f t="shared" si="23"/>
        <v>35</v>
      </c>
      <c r="X30" s="16">
        <f t="shared" si="23"/>
        <v>38673</v>
      </c>
      <c r="Y30" s="16">
        <f t="shared" si="26"/>
        <v>0</v>
      </c>
      <c r="Z30" s="17">
        <f t="shared" si="27"/>
        <v>0</v>
      </c>
      <c r="AA30" s="15">
        <f t="shared" si="23"/>
        <v>42</v>
      </c>
      <c r="AB30" s="16">
        <f t="shared" si="23"/>
        <v>55791</v>
      </c>
      <c r="AC30" s="16">
        <f t="shared" si="28"/>
        <v>0</v>
      </c>
      <c r="AD30" s="17">
        <f t="shared" si="29"/>
        <v>0</v>
      </c>
      <c r="AE30" s="4">
        <f t="shared" si="32"/>
        <v>0</v>
      </c>
      <c r="AF30" s="4">
        <f t="shared" si="32"/>
        <v>0</v>
      </c>
    </row>
    <row r="31" spans="1:32" hidden="1">
      <c r="A31" t="s">
        <v>23</v>
      </c>
      <c r="B31" s="7">
        <v>42003</v>
      </c>
      <c r="C31" s="15">
        <f t="shared" si="31"/>
        <v>50</v>
      </c>
      <c r="D31" s="16">
        <f t="shared" si="31"/>
        <v>33900</v>
      </c>
      <c r="E31" s="16">
        <f t="shared" si="15"/>
        <v>0</v>
      </c>
      <c r="F31" s="17">
        <f t="shared" si="16"/>
        <v>0</v>
      </c>
      <c r="G31" s="15">
        <f t="shared" si="31"/>
        <v>6</v>
      </c>
      <c r="H31" s="16">
        <f t="shared" si="31"/>
        <v>14399</v>
      </c>
      <c r="I31" s="16">
        <f t="shared" si="17"/>
        <v>0</v>
      </c>
      <c r="J31" s="17">
        <f t="shared" si="18"/>
        <v>0</v>
      </c>
      <c r="K31" s="15">
        <f t="shared" si="31"/>
        <v>44</v>
      </c>
      <c r="L31" s="16">
        <f t="shared" si="31"/>
        <v>48988</v>
      </c>
      <c r="M31" s="16">
        <f t="shared" si="19"/>
        <v>0</v>
      </c>
      <c r="N31" s="17">
        <f t="shared" si="20"/>
        <v>0</v>
      </c>
      <c r="O31" s="15">
        <f t="shared" si="31"/>
        <v>65</v>
      </c>
      <c r="P31" s="16">
        <f t="shared" si="31"/>
        <v>45260</v>
      </c>
      <c r="Q31" s="16">
        <f t="shared" si="21"/>
        <v>0</v>
      </c>
      <c r="R31" s="17">
        <f t="shared" si="22"/>
        <v>0</v>
      </c>
      <c r="S31" s="15">
        <f t="shared" si="23"/>
        <v>12</v>
      </c>
      <c r="T31" s="16">
        <f t="shared" si="23"/>
        <v>7991</v>
      </c>
      <c r="U31" s="16">
        <f t="shared" si="24"/>
        <v>0</v>
      </c>
      <c r="V31" s="17">
        <f t="shared" si="25"/>
        <v>0</v>
      </c>
      <c r="W31" s="15">
        <f t="shared" si="23"/>
        <v>35</v>
      </c>
      <c r="X31" s="16">
        <f t="shared" si="23"/>
        <v>38673</v>
      </c>
      <c r="Y31" s="16">
        <f t="shared" si="26"/>
        <v>0</v>
      </c>
      <c r="Z31" s="17">
        <f t="shared" si="27"/>
        <v>0</v>
      </c>
      <c r="AA31" s="15">
        <f t="shared" si="23"/>
        <v>42</v>
      </c>
      <c r="AB31" s="16">
        <f t="shared" si="23"/>
        <v>55791</v>
      </c>
      <c r="AC31" s="16">
        <f t="shared" si="28"/>
        <v>0</v>
      </c>
      <c r="AD31" s="17">
        <f t="shared" si="29"/>
        <v>0</v>
      </c>
      <c r="AE31" s="4">
        <f t="shared" si="32"/>
        <v>0</v>
      </c>
      <c r="AF31" s="4">
        <f t="shared" si="32"/>
        <v>0</v>
      </c>
    </row>
    <row r="32" spans="1:32" hidden="1">
      <c r="A32" t="s">
        <v>24</v>
      </c>
      <c r="B32" s="7">
        <v>42002</v>
      </c>
      <c r="C32" s="15">
        <f t="shared" si="31"/>
        <v>50</v>
      </c>
      <c r="D32" s="16">
        <f t="shared" si="31"/>
        <v>33900</v>
      </c>
      <c r="E32" s="16">
        <f t="shared" si="15"/>
        <v>0</v>
      </c>
      <c r="F32" s="17">
        <f t="shared" si="16"/>
        <v>0</v>
      </c>
      <c r="G32" s="15">
        <f t="shared" si="31"/>
        <v>6</v>
      </c>
      <c r="H32" s="16">
        <f t="shared" si="31"/>
        <v>14399</v>
      </c>
      <c r="I32" s="16">
        <f t="shared" si="17"/>
        <v>0</v>
      </c>
      <c r="J32" s="17">
        <f t="shared" si="18"/>
        <v>0</v>
      </c>
      <c r="K32" s="15">
        <f t="shared" si="31"/>
        <v>44</v>
      </c>
      <c r="L32" s="16">
        <f t="shared" si="31"/>
        <v>48988</v>
      </c>
      <c r="M32" s="16">
        <f t="shared" si="19"/>
        <v>0</v>
      </c>
      <c r="N32" s="17">
        <f t="shared" si="20"/>
        <v>0</v>
      </c>
      <c r="O32" s="15">
        <f t="shared" si="31"/>
        <v>65</v>
      </c>
      <c r="P32" s="16">
        <f t="shared" si="31"/>
        <v>45260</v>
      </c>
      <c r="Q32" s="16">
        <f t="shared" si="21"/>
        <v>0</v>
      </c>
      <c r="R32" s="17">
        <f t="shared" si="22"/>
        <v>0</v>
      </c>
      <c r="S32" s="15">
        <f t="shared" si="23"/>
        <v>12</v>
      </c>
      <c r="T32" s="16">
        <f t="shared" si="23"/>
        <v>7991</v>
      </c>
      <c r="U32" s="16">
        <f t="shared" si="24"/>
        <v>0</v>
      </c>
      <c r="V32" s="17">
        <f t="shared" si="25"/>
        <v>0</v>
      </c>
      <c r="W32" s="15">
        <f t="shared" ref="W32:AB37" si="33">W33</f>
        <v>35</v>
      </c>
      <c r="X32" s="16">
        <f t="shared" si="33"/>
        <v>38673</v>
      </c>
      <c r="Y32" s="16">
        <f t="shared" si="26"/>
        <v>0</v>
      </c>
      <c r="Z32" s="17">
        <f t="shared" si="27"/>
        <v>0</v>
      </c>
      <c r="AA32" s="15">
        <f t="shared" si="33"/>
        <v>42</v>
      </c>
      <c r="AB32" s="16">
        <f t="shared" si="33"/>
        <v>55791</v>
      </c>
      <c r="AC32" s="16">
        <f t="shared" si="28"/>
        <v>0</v>
      </c>
      <c r="AD32" s="17">
        <f t="shared" si="29"/>
        <v>0</v>
      </c>
      <c r="AE32" s="4">
        <f t="shared" si="32"/>
        <v>0</v>
      </c>
      <c r="AF32" s="4">
        <f t="shared" si="32"/>
        <v>0</v>
      </c>
    </row>
    <row r="33" spans="1:36" hidden="1">
      <c r="A33" t="s">
        <v>25</v>
      </c>
      <c r="B33" s="7">
        <v>42001</v>
      </c>
      <c r="C33" s="15">
        <f t="shared" si="31"/>
        <v>50</v>
      </c>
      <c r="D33" s="16">
        <f t="shared" si="31"/>
        <v>33900</v>
      </c>
      <c r="E33" s="16">
        <f t="shared" si="15"/>
        <v>0</v>
      </c>
      <c r="F33" s="17">
        <f t="shared" si="16"/>
        <v>0</v>
      </c>
      <c r="G33" s="15">
        <f t="shared" si="31"/>
        <v>6</v>
      </c>
      <c r="H33" s="16">
        <f t="shared" si="31"/>
        <v>14399</v>
      </c>
      <c r="I33" s="16">
        <f t="shared" si="17"/>
        <v>0</v>
      </c>
      <c r="J33" s="17">
        <f t="shared" si="18"/>
        <v>0</v>
      </c>
      <c r="K33" s="15">
        <f t="shared" si="31"/>
        <v>44</v>
      </c>
      <c r="L33" s="16">
        <f t="shared" si="31"/>
        <v>48988</v>
      </c>
      <c r="M33" s="16">
        <f t="shared" si="19"/>
        <v>0</v>
      </c>
      <c r="N33" s="17">
        <f t="shared" si="20"/>
        <v>0</v>
      </c>
      <c r="O33" s="15">
        <f t="shared" si="31"/>
        <v>65</v>
      </c>
      <c r="P33" s="16">
        <f t="shared" si="31"/>
        <v>45260</v>
      </c>
      <c r="Q33" s="16">
        <f t="shared" si="21"/>
        <v>0</v>
      </c>
      <c r="R33" s="17">
        <f t="shared" si="22"/>
        <v>0</v>
      </c>
      <c r="S33" s="15">
        <f t="shared" ref="S33:T39" si="34">S34</f>
        <v>12</v>
      </c>
      <c r="T33" s="16">
        <f t="shared" si="34"/>
        <v>7991</v>
      </c>
      <c r="U33" s="16">
        <f t="shared" si="24"/>
        <v>0</v>
      </c>
      <c r="V33" s="17">
        <f t="shared" si="25"/>
        <v>0</v>
      </c>
      <c r="W33" s="15">
        <f t="shared" si="33"/>
        <v>35</v>
      </c>
      <c r="X33" s="16">
        <f t="shared" si="33"/>
        <v>38673</v>
      </c>
      <c r="Y33" s="16">
        <f t="shared" si="26"/>
        <v>0</v>
      </c>
      <c r="Z33" s="17">
        <f t="shared" si="27"/>
        <v>0</v>
      </c>
      <c r="AA33" s="15">
        <f t="shared" si="33"/>
        <v>42</v>
      </c>
      <c r="AB33" s="16">
        <f t="shared" si="33"/>
        <v>55791</v>
      </c>
      <c r="AC33" s="16">
        <f t="shared" si="28"/>
        <v>0</v>
      </c>
      <c r="AD33" s="17">
        <f t="shared" si="29"/>
        <v>0</v>
      </c>
      <c r="AE33" s="4">
        <f t="shared" si="32"/>
        <v>0</v>
      </c>
      <c r="AF33" s="4">
        <f t="shared" si="32"/>
        <v>0</v>
      </c>
    </row>
    <row r="34" spans="1:36" hidden="1">
      <c r="A34" t="s">
        <v>20</v>
      </c>
      <c r="B34" s="7">
        <v>42000</v>
      </c>
      <c r="C34" s="15">
        <f t="shared" si="31"/>
        <v>50</v>
      </c>
      <c r="D34" s="16">
        <f t="shared" si="31"/>
        <v>33900</v>
      </c>
      <c r="E34" s="16">
        <f t="shared" si="15"/>
        <v>0</v>
      </c>
      <c r="F34" s="17">
        <f t="shared" si="16"/>
        <v>0</v>
      </c>
      <c r="G34" s="15">
        <f t="shared" si="31"/>
        <v>6</v>
      </c>
      <c r="H34" s="16">
        <f t="shared" si="31"/>
        <v>14399</v>
      </c>
      <c r="I34" s="16">
        <f t="shared" si="17"/>
        <v>0</v>
      </c>
      <c r="J34" s="17">
        <f t="shared" si="18"/>
        <v>0</v>
      </c>
      <c r="K34" s="15">
        <f t="shared" si="31"/>
        <v>44</v>
      </c>
      <c r="L34" s="16">
        <f t="shared" si="31"/>
        <v>48988</v>
      </c>
      <c r="M34" s="16">
        <f t="shared" si="19"/>
        <v>0</v>
      </c>
      <c r="N34" s="17">
        <f t="shared" si="20"/>
        <v>0</v>
      </c>
      <c r="O34" s="15">
        <f t="shared" si="31"/>
        <v>65</v>
      </c>
      <c r="P34" s="16">
        <f t="shared" si="31"/>
        <v>45260</v>
      </c>
      <c r="Q34" s="16">
        <f t="shared" si="21"/>
        <v>0</v>
      </c>
      <c r="R34" s="17">
        <f t="shared" si="22"/>
        <v>0</v>
      </c>
      <c r="S34" s="15">
        <f t="shared" si="34"/>
        <v>12</v>
      </c>
      <c r="T34" s="16">
        <f t="shared" si="34"/>
        <v>7991</v>
      </c>
      <c r="U34" s="16">
        <f t="shared" si="24"/>
        <v>0</v>
      </c>
      <c r="V34" s="17">
        <f t="shared" si="25"/>
        <v>0</v>
      </c>
      <c r="W34" s="15">
        <f t="shared" si="33"/>
        <v>35</v>
      </c>
      <c r="X34" s="16">
        <f t="shared" si="33"/>
        <v>38673</v>
      </c>
      <c r="Y34" s="16">
        <f t="shared" si="26"/>
        <v>0</v>
      </c>
      <c r="Z34" s="17">
        <f t="shared" si="27"/>
        <v>0</v>
      </c>
      <c r="AA34" s="15">
        <f t="shared" si="33"/>
        <v>42</v>
      </c>
      <c r="AB34" s="16">
        <f t="shared" si="33"/>
        <v>55791</v>
      </c>
      <c r="AC34" s="16">
        <f t="shared" si="28"/>
        <v>0</v>
      </c>
      <c r="AD34" s="17">
        <f t="shared" si="29"/>
        <v>0</v>
      </c>
      <c r="AE34" s="4">
        <f t="shared" si="32"/>
        <v>0</v>
      </c>
      <c r="AF34" s="4">
        <f t="shared" si="32"/>
        <v>0</v>
      </c>
    </row>
    <row r="35" spans="1:36" hidden="1">
      <c r="A35" t="s">
        <v>26</v>
      </c>
      <c r="B35" s="7">
        <v>41999</v>
      </c>
      <c r="C35" s="15">
        <f t="shared" si="31"/>
        <v>50</v>
      </c>
      <c r="D35" s="16">
        <f t="shared" si="31"/>
        <v>33900</v>
      </c>
      <c r="E35" s="16">
        <f t="shared" si="15"/>
        <v>0</v>
      </c>
      <c r="F35" s="17">
        <f t="shared" si="16"/>
        <v>0</v>
      </c>
      <c r="G35" s="15">
        <f t="shared" si="31"/>
        <v>6</v>
      </c>
      <c r="H35" s="16">
        <f t="shared" si="31"/>
        <v>14399</v>
      </c>
      <c r="I35" s="16">
        <f t="shared" si="17"/>
        <v>0</v>
      </c>
      <c r="J35" s="17">
        <f t="shared" si="18"/>
        <v>0</v>
      </c>
      <c r="K35" s="15">
        <f t="shared" si="31"/>
        <v>44</v>
      </c>
      <c r="L35" s="16">
        <f t="shared" si="31"/>
        <v>48988</v>
      </c>
      <c r="M35" s="16">
        <f t="shared" si="19"/>
        <v>0</v>
      </c>
      <c r="N35" s="17">
        <f t="shared" si="20"/>
        <v>0</v>
      </c>
      <c r="O35" s="15">
        <f t="shared" si="31"/>
        <v>65</v>
      </c>
      <c r="P35" s="16">
        <f t="shared" si="31"/>
        <v>45260</v>
      </c>
      <c r="Q35" s="16">
        <f t="shared" si="21"/>
        <v>0</v>
      </c>
      <c r="R35" s="17">
        <f t="shared" si="22"/>
        <v>0</v>
      </c>
      <c r="S35" s="15">
        <f t="shared" si="34"/>
        <v>12</v>
      </c>
      <c r="T35" s="16">
        <f t="shared" si="34"/>
        <v>7991</v>
      </c>
      <c r="U35" s="16">
        <f t="shared" si="24"/>
        <v>0</v>
      </c>
      <c r="V35" s="17">
        <f t="shared" si="25"/>
        <v>0</v>
      </c>
      <c r="W35" s="15">
        <f t="shared" si="33"/>
        <v>35</v>
      </c>
      <c r="X35" s="16">
        <f t="shared" si="33"/>
        <v>38673</v>
      </c>
      <c r="Y35" s="16">
        <f t="shared" si="26"/>
        <v>0</v>
      </c>
      <c r="Z35" s="17">
        <f t="shared" si="27"/>
        <v>0</v>
      </c>
      <c r="AA35" s="15">
        <f t="shared" si="33"/>
        <v>42</v>
      </c>
      <c r="AB35" s="16">
        <f t="shared" si="33"/>
        <v>55791</v>
      </c>
      <c r="AC35" s="16">
        <f t="shared" si="28"/>
        <v>0</v>
      </c>
      <c r="AD35" s="17">
        <f t="shared" si="29"/>
        <v>0</v>
      </c>
      <c r="AE35" s="4">
        <f t="shared" si="32"/>
        <v>0</v>
      </c>
      <c r="AF35" s="4">
        <f t="shared" si="32"/>
        <v>0</v>
      </c>
    </row>
    <row r="36" spans="1:36" hidden="1">
      <c r="A36" t="s">
        <v>21</v>
      </c>
      <c r="B36" s="7">
        <v>41998</v>
      </c>
      <c r="C36" s="15">
        <f t="shared" si="31"/>
        <v>50</v>
      </c>
      <c r="D36" s="16">
        <f t="shared" si="31"/>
        <v>33900</v>
      </c>
      <c r="E36" s="16">
        <f t="shared" si="15"/>
        <v>0</v>
      </c>
      <c r="F36" s="17">
        <f t="shared" si="16"/>
        <v>0</v>
      </c>
      <c r="G36" s="15">
        <f t="shared" si="31"/>
        <v>6</v>
      </c>
      <c r="H36" s="16">
        <f t="shared" si="31"/>
        <v>14399</v>
      </c>
      <c r="I36" s="16">
        <f t="shared" si="17"/>
        <v>0</v>
      </c>
      <c r="J36" s="17">
        <f t="shared" si="18"/>
        <v>0</v>
      </c>
      <c r="K36" s="15">
        <f t="shared" si="31"/>
        <v>44</v>
      </c>
      <c r="L36" s="16">
        <f t="shared" si="31"/>
        <v>48988</v>
      </c>
      <c r="M36" s="16">
        <f t="shared" si="19"/>
        <v>0</v>
      </c>
      <c r="N36" s="17">
        <f t="shared" si="20"/>
        <v>0</v>
      </c>
      <c r="O36" s="15">
        <f t="shared" si="31"/>
        <v>65</v>
      </c>
      <c r="P36" s="16">
        <f t="shared" si="31"/>
        <v>45260</v>
      </c>
      <c r="Q36" s="16">
        <f t="shared" si="21"/>
        <v>0</v>
      </c>
      <c r="R36" s="17">
        <f t="shared" si="22"/>
        <v>0</v>
      </c>
      <c r="S36" s="15">
        <f t="shared" si="34"/>
        <v>12</v>
      </c>
      <c r="T36" s="16">
        <f t="shared" si="34"/>
        <v>7991</v>
      </c>
      <c r="U36" s="16">
        <f t="shared" si="24"/>
        <v>0</v>
      </c>
      <c r="V36" s="17">
        <f t="shared" si="25"/>
        <v>0</v>
      </c>
      <c r="W36" s="15">
        <f t="shared" si="33"/>
        <v>35</v>
      </c>
      <c r="X36" s="16">
        <f t="shared" si="33"/>
        <v>38673</v>
      </c>
      <c r="Y36" s="16">
        <f t="shared" si="26"/>
        <v>0</v>
      </c>
      <c r="Z36" s="17">
        <f t="shared" si="27"/>
        <v>0</v>
      </c>
      <c r="AA36" s="15">
        <f t="shared" si="33"/>
        <v>42</v>
      </c>
      <c r="AB36" s="16">
        <f t="shared" si="33"/>
        <v>55791</v>
      </c>
      <c r="AC36" s="16">
        <f t="shared" si="28"/>
        <v>0</v>
      </c>
      <c r="AD36" s="17">
        <f t="shared" si="29"/>
        <v>0</v>
      </c>
      <c r="AE36" s="4">
        <f t="shared" si="32"/>
        <v>0</v>
      </c>
      <c r="AF36" s="4">
        <f t="shared" si="32"/>
        <v>0</v>
      </c>
    </row>
    <row r="37" spans="1:36">
      <c r="A37" t="s">
        <v>22</v>
      </c>
      <c r="B37" s="7">
        <v>41997</v>
      </c>
      <c r="C37" s="15">
        <f t="shared" si="31"/>
        <v>50</v>
      </c>
      <c r="D37" s="16">
        <v>33900</v>
      </c>
      <c r="E37" s="16">
        <f t="shared" si="15"/>
        <v>0</v>
      </c>
      <c r="F37" s="17">
        <f t="shared" si="16"/>
        <v>1853</v>
      </c>
      <c r="G37" s="15">
        <f t="shared" si="31"/>
        <v>6</v>
      </c>
      <c r="H37" s="16">
        <v>14399</v>
      </c>
      <c r="I37" s="16">
        <f t="shared" si="17"/>
        <v>0</v>
      </c>
      <c r="J37" s="17">
        <f t="shared" si="18"/>
        <v>837</v>
      </c>
      <c r="K37" s="15">
        <v>44</v>
      </c>
      <c r="L37" s="16">
        <v>48988</v>
      </c>
      <c r="M37" s="16">
        <f t="shared" si="19"/>
        <v>6</v>
      </c>
      <c r="N37" s="17">
        <f t="shared" si="20"/>
        <v>10125</v>
      </c>
      <c r="O37" s="15">
        <v>65</v>
      </c>
      <c r="P37" s="16">
        <v>45260</v>
      </c>
      <c r="Q37" s="16">
        <f t="shared" si="21"/>
        <v>17</v>
      </c>
      <c r="R37" s="17">
        <f t="shared" si="22"/>
        <v>11845</v>
      </c>
      <c r="S37" s="15">
        <f t="shared" si="34"/>
        <v>12</v>
      </c>
      <c r="T37" s="16">
        <f t="shared" si="34"/>
        <v>7991</v>
      </c>
      <c r="U37" s="16">
        <f t="shared" si="24"/>
        <v>0</v>
      </c>
      <c r="V37" s="17">
        <f t="shared" si="25"/>
        <v>0</v>
      </c>
      <c r="W37" s="15">
        <v>35</v>
      </c>
      <c r="X37" s="16">
        <v>38673</v>
      </c>
      <c r="Y37" s="16">
        <f t="shared" si="26"/>
        <v>2</v>
      </c>
      <c r="Z37" s="17">
        <f t="shared" si="27"/>
        <v>4173</v>
      </c>
      <c r="AA37" s="15">
        <f t="shared" si="33"/>
        <v>42</v>
      </c>
      <c r="AB37" s="16">
        <v>55791</v>
      </c>
      <c r="AC37" s="16">
        <f t="shared" si="28"/>
        <v>0</v>
      </c>
      <c r="AD37" s="17">
        <f t="shared" si="29"/>
        <v>700</v>
      </c>
      <c r="AE37" s="4">
        <f t="shared" si="32"/>
        <v>25</v>
      </c>
      <c r="AF37" s="4">
        <f t="shared" si="32"/>
        <v>29533</v>
      </c>
      <c r="AG37">
        <v>16525</v>
      </c>
      <c r="AH37">
        <f t="shared" ref="AH37:AH38" si="35">AG37-AG38</f>
        <v>11</v>
      </c>
      <c r="AI37">
        <f t="shared" ref="AI37:AJ40" si="36">AE37/$AH37</f>
        <v>2.2727272727272729</v>
      </c>
      <c r="AJ37">
        <f t="shared" si="36"/>
        <v>2684.818181818182</v>
      </c>
    </row>
    <row r="38" spans="1:36">
      <c r="A38" t="s">
        <v>23</v>
      </c>
      <c r="B38" s="7">
        <v>41996</v>
      </c>
      <c r="C38" s="15">
        <v>50</v>
      </c>
      <c r="D38" s="16">
        <v>32047</v>
      </c>
      <c r="E38" s="16">
        <f t="shared" si="15"/>
        <v>3</v>
      </c>
      <c r="F38" s="17">
        <f t="shared" si="16"/>
        <v>1632</v>
      </c>
      <c r="G38" s="15">
        <v>6</v>
      </c>
      <c r="H38" s="16">
        <v>13562</v>
      </c>
      <c r="I38" s="16">
        <f t="shared" si="17"/>
        <v>2</v>
      </c>
      <c r="J38" s="17">
        <f t="shared" si="18"/>
        <v>1776</v>
      </c>
      <c r="K38" s="15">
        <f t="shared" si="31"/>
        <v>38</v>
      </c>
      <c r="L38" s="16">
        <f t="shared" si="31"/>
        <v>38863</v>
      </c>
      <c r="M38" s="16">
        <f t="shared" si="19"/>
        <v>0</v>
      </c>
      <c r="N38" s="17">
        <f t="shared" si="20"/>
        <v>0</v>
      </c>
      <c r="O38" s="15">
        <v>48</v>
      </c>
      <c r="P38" s="16">
        <v>33415</v>
      </c>
      <c r="Q38" s="16">
        <f t="shared" si="21"/>
        <v>1</v>
      </c>
      <c r="R38" s="17">
        <f t="shared" si="22"/>
        <v>971</v>
      </c>
      <c r="S38" s="15">
        <f t="shared" si="34"/>
        <v>12</v>
      </c>
      <c r="T38" s="16">
        <f t="shared" si="34"/>
        <v>7991</v>
      </c>
      <c r="U38" s="16">
        <f t="shared" si="24"/>
        <v>0</v>
      </c>
      <c r="V38" s="17">
        <f t="shared" si="25"/>
        <v>0</v>
      </c>
      <c r="W38" s="15">
        <v>33</v>
      </c>
      <c r="X38" s="16">
        <v>34500</v>
      </c>
      <c r="Y38" s="16">
        <f t="shared" si="26"/>
        <v>3</v>
      </c>
      <c r="Z38" s="17">
        <f t="shared" si="27"/>
        <v>3162</v>
      </c>
      <c r="AA38" s="15">
        <v>42</v>
      </c>
      <c r="AB38" s="16">
        <v>55091</v>
      </c>
      <c r="AC38" s="16">
        <f t="shared" si="28"/>
        <v>12</v>
      </c>
      <c r="AD38" s="17">
        <f t="shared" si="29"/>
        <v>5817</v>
      </c>
      <c r="AE38" s="4">
        <f t="shared" si="32"/>
        <v>21</v>
      </c>
      <c r="AF38" s="4">
        <f t="shared" si="32"/>
        <v>13358</v>
      </c>
      <c r="AG38">
        <v>16514</v>
      </c>
      <c r="AH38">
        <f t="shared" si="35"/>
        <v>27</v>
      </c>
      <c r="AI38">
        <f t="shared" si="36"/>
        <v>0.77777777777777779</v>
      </c>
      <c r="AJ38">
        <f t="shared" si="36"/>
        <v>494.74074074074076</v>
      </c>
    </row>
    <row r="39" spans="1:36">
      <c r="A39" t="s">
        <v>24</v>
      </c>
      <c r="B39" s="7">
        <v>41995</v>
      </c>
      <c r="C39" s="15">
        <v>47</v>
      </c>
      <c r="D39" s="16">
        <v>30415</v>
      </c>
      <c r="E39" s="16">
        <f t="shared" si="15"/>
        <v>7</v>
      </c>
      <c r="F39" s="17">
        <f t="shared" si="16"/>
        <v>2923</v>
      </c>
      <c r="G39" s="15">
        <f t="shared" si="31"/>
        <v>4</v>
      </c>
      <c r="H39" s="16">
        <f t="shared" si="31"/>
        <v>11786</v>
      </c>
      <c r="I39" s="16">
        <f t="shared" si="17"/>
        <v>0</v>
      </c>
      <c r="J39" s="17">
        <f t="shared" si="18"/>
        <v>0</v>
      </c>
      <c r="K39" s="15">
        <f t="shared" si="31"/>
        <v>38</v>
      </c>
      <c r="L39" s="16">
        <f t="shared" si="31"/>
        <v>38863</v>
      </c>
      <c r="M39" s="16">
        <f t="shared" si="19"/>
        <v>0</v>
      </c>
      <c r="N39" s="17">
        <f t="shared" si="20"/>
        <v>0</v>
      </c>
      <c r="O39" s="15">
        <v>47</v>
      </c>
      <c r="P39" s="16">
        <v>32444</v>
      </c>
      <c r="Q39" s="16">
        <f t="shared" si="21"/>
        <v>3</v>
      </c>
      <c r="R39" s="17">
        <f t="shared" si="22"/>
        <v>1204</v>
      </c>
      <c r="S39" s="15">
        <f t="shared" si="34"/>
        <v>12</v>
      </c>
      <c r="T39" s="16">
        <f t="shared" si="34"/>
        <v>7991</v>
      </c>
      <c r="U39" s="16">
        <f t="shared" si="24"/>
        <v>0</v>
      </c>
      <c r="V39" s="17">
        <f t="shared" si="25"/>
        <v>0</v>
      </c>
      <c r="W39" s="15">
        <v>30</v>
      </c>
      <c r="X39" s="16">
        <v>31338</v>
      </c>
      <c r="Y39" s="16">
        <f t="shared" si="26"/>
        <v>3</v>
      </c>
      <c r="Z39" s="17">
        <f t="shared" si="27"/>
        <v>2739</v>
      </c>
      <c r="AA39" s="15">
        <v>30</v>
      </c>
      <c r="AB39" s="16">
        <v>49274</v>
      </c>
      <c r="AC39" s="16">
        <f t="shared" si="28"/>
        <v>1</v>
      </c>
      <c r="AD39" s="17">
        <f t="shared" si="29"/>
        <v>1064</v>
      </c>
      <c r="AE39" s="4">
        <f t="shared" si="32"/>
        <v>14</v>
      </c>
      <c r="AF39" s="4">
        <f t="shared" si="32"/>
        <v>7930</v>
      </c>
      <c r="AG39">
        <v>16487</v>
      </c>
      <c r="AH39">
        <f>AG39-AG40</f>
        <v>10</v>
      </c>
      <c r="AI39">
        <f t="shared" si="36"/>
        <v>1.4</v>
      </c>
      <c r="AJ39">
        <f t="shared" si="36"/>
        <v>793</v>
      </c>
    </row>
    <row r="40" spans="1:36">
      <c r="A40" t="s">
        <v>25</v>
      </c>
      <c r="B40" s="7">
        <v>41994</v>
      </c>
      <c r="C40" s="15">
        <v>40</v>
      </c>
      <c r="D40" s="16">
        <v>27492</v>
      </c>
      <c r="E40" s="16">
        <f>C40-C41</f>
        <v>8</v>
      </c>
      <c r="F40" s="17">
        <f>D40-D41</f>
        <v>4562</v>
      </c>
      <c r="G40" s="15">
        <f t="shared" si="31"/>
        <v>4</v>
      </c>
      <c r="H40" s="16">
        <v>11786</v>
      </c>
      <c r="I40" s="16">
        <f>G40-G41</f>
        <v>0</v>
      </c>
      <c r="J40" s="17">
        <f>H40-H41</f>
        <v>474</v>
      </c>
      <c r="K40" s="15">
        <v>38</v>
      </c>
      <c r="L40" s="16">
        <v>38863</v>
      </c>
      <c r="M40" s="16">
        <f>K40-K41</f>
        <v>8</v>
      </c>
      <c r="N40" s="17">
        <f>L40-L41</f>
        <v>7008</v>
      </c>
      <c r="O40" s="15">
        <v>44</v>
      </c>
      <c r="P40" s="16">
        <v>31240</v>
      </c>
      <c r="Q40" s="16">
        <f>O40-O41</f>
        <v>12</v>
      </c>
      <c r="R40" s="17">
        <f>P40-P41</f>
        <v>8516</v>
      </c>
      <c r="S40" s="15">
        <v>12</v>
      </c>
      <c r="T40" s="16">
        <v>7991</v>
      </c>
      <c r="U40" s="16">
        <f>S40-S41</f>
        <v>9</v>
      </c>
      <c r="V40" s="17">
        <f>T40-T41</f>
        <v>6258</v>
      </c>
      <c r="W40" s="15">
        <v>27</v>
      </c>
      <c r="X40" s="16">
        <v>28599</v>
      </c>
      <c r="Y40" s="16">
        <f>W40-W41</f>
        <v>4</v>
      </c>
      <c r="Z40" s="17">
        <f>X40-X41</f>
        <v>5367</v>
      </c>
      <c r="AA40" s="15">
        <v>29</v>
      </c>
      <c r="AB40" s="16">
        <v>48210</v>
      </c>
      <c r="AC40" s="16">
        <f>AA40-AA41</f>
        <v>7</v>
      </c>
      <c r="AD40" s="17">
        <f>AB40-AB41</f>
        <v>8390</v>
      </c>
      <c r="AE40" s="4">
        <f t="shared" si="32"/>
        <v>48</v>
      </c>
      <c r="AF40" s="4">
        <f t="shared" si="32"/>
        <v>40575</v>
      </c>
      <c r="AG40">
        <v>16477</v>
      </c>
      <c r="AH40">
        <f>AG40-AG41</f>
        <v>28</v>
      </c>
      <c r="AI40">
        <f t="shared" si="36"/>
        <v>1.7142857142857142</v>
      </c>
      <c r="AJ40">
        <f t="shared" si="36"/>
        <v>1449.1071428571429</v>
      </c>
    </row>
    <row r="41" spans="1:36">
      <c r="A41" t="s">
        <v>20</v>
      </c>
      <c r="B41" s="7">
        <v>41993</v>
      </c>
      <c r="C41" s="15">
        <v>32</v>
      </c>
      <c r="D41" s="16">
        <v>22930</v>
      </c>
      <c r="E41" s="16">
        <f>C41-C42</f>
        <v>9</v>
      </c>
      <c r="F41" s="17">
        <f>D41-D42</f>
        <v>5458</v>
      </c>
      <c r="G41" s="15">
        <v>4</v>
      </c>
      <c r="H41" s="16">
        <v>11312</v>
      </c>
      <c r="I41" s="16">
        <f>G41-G42</f>
        <v>4</v>
      </c>
      <c r="J41" s="17">
        <f>H41-H42</f>
        <v>8725</v>
      </c>
      <c r="K41" s="15">
        <v>30</v>
      </c>
      <c r="L41" s="16">
        <v>31855</v>
      </c>
      <c r="M41" s="16">
        <f>K41-K42</f>
        <v>13</v>
      </c>
      <c r="N41" s="17">
        <f>L41-L42</f>
        <v>14010</v>
      </c>
      <c r="O41" s="15">
        <v>32</v>
      </c>
      <c r="P41" s="16">
        <v>22724</v>
      </c>
      <c r="Q41" s="16">
        <f>O41-O42</f>
        <v>9</v>
      </c>
      <c r="R41" s="17">
        <f>P41-P42</f>
        <v>6807</v>
      </c>
      <c r="S41" s="15">
        <v>3</v>
      </c>
      <c r="T41" s="16">
        <v>1733</v>
      </c>
      <c r="U41" s="16">
        <f>S41-S42</f>
        <v>3</v>
      </c>
      <c r="V41" s="17">
        <f>T41-T42</f>
        <v>1733</v>
      </c>
      <c r="W41" s="15">
        <v>23</v>
      </c>
      <c r="X41" s="16">
        <v>23232</v>
      </c>
      <c r="Y41" s="16">
        <f>W41-W42</f>
        <v>13</v>
      </c>
      <c r="Z41" s="17">
        <f>X41-X42</f>
        <v>16432</v>
      </c>
      <c r="AA41" s="15">
        <v>22</v>
      </c>
      <c r="AB41" s="16">
        <v>39820</v>
      </c>
      <c r="AC41" s="16">
        <f>AA41-AA42</f>
        <v>11</v>
      </c>
      <c r="AD41" s="17">
        <f>AB41-AB42</f>
        <v>20041</v>
      </c>
      <c r="AE41" s="4">
        <f t="shared" si="32"/>
        <v>62</v>
      </c>
      <c r="AF41" s="4">
        <f t="shared" si="32"/>
        <v>73206</v>
      </c>
      <c r="AG41">
        <v>16449</v>
      </c>
    </row>
    <row r="42" spans="1:36">
      <c r="A42" t="s">
        <v>26</v>
      </c>
      <c r="B42" s="7">
        <v>41992</v>
      </c>
      <c r="C42" s="15">
        <v>23</v>
      </c>
      <c r="D42" s="16">
        <v>17472</v>
      </c>
      <c r="E42" s="16">
        <f t="shared" ref="E42:F44" si="37">C42-C43</f>
        <v>4</v>
      </c>
      <c r="F42" s="17">
        <f t="shared" si="37"/>
        <v>3603</v>
      </c>
      <c r="G42" s="15">
        <f t="shared" ref="G42:T43" si="38">G43</f>
        <v>0</v>
      </c>
      <c r="H42" s="16">
        <v>2587</v>
      </c>
      <c r="I42" s="16">
        <f t="shared" ref="I42:J44" si="39">G42-G43</f>
        <v>0</v>
      </c>
      <c r="J42" s="17">
        <f t="shared" si="39"/>
        <v>2121</v>
      </c>
      <c r="K42" s="15">
        <v>17</v>
      </c>
      <c r="L42" s="16">
        <v>17845</v>
      </c>
      <c r="M42" s="16">
        <f t="shared" ref="M42:N44" si="40">K42-K43</f>
        <v>0</v>
      </c>
      <c r="N42" s="17">
        <f t="shared" si="40"/>
        <v>1145</v>
      </c>
      <c r="O42" s="15">
        <v>23</v>
      </c>
      <c r="P42" s="16">
        <v>15917</v>
      </c>
      <c r="Q42" s="16">
        <f t="shared" ref="Q42:R44" si="41">O42-O43</f>
        <v>2</v>
      </c>
      <c r="R42" s="17">
        <f t="shared" si="41"/>
        <v>2510</v>
      </c>
      <c r="S42" s="15">
        <f t="shared" si="38"/>
        <v>0</v>
      </c>
      <c r="T42" s="16">
        <v>0</v>
      </c>
      <c r="U42" s="16">
        <f t="shared" ref="U42:V44" si="42">S42-S43</f>
        <v>0</v>
      </c>
      <c r="V42" s="17">
        <f t="shared" si="42"/>
        <v>0</v>
      </c>
      <c r="W42" s="15">
        <v>10</v>
      </c>
      <c r="X42" s="16">
        <v>6800</v>
      </c>
      <c r="Y42" s="16">
        <f t="shared" ref="Y42:Z44" si="43">W42-W43</f>
        <v>5</v>
      </c>
      <c r="Z42" s="17">
        <f t="shared" si="43"/>
        <v>2138</v>
      </c>
      <c r="AA42" s="15">
        <v>11</v>
      </c>
      <c r="AB42" s="16">
        <v>19779</v>
      </c>
      <c r="AC42" s="16">
        <f t="shared" ref="AC42:AD44" si="44">AA42-AA43</f>
        <v>6</v>
      </c>
      <c r="AD42" s="17">
        <f t="shared" si="44"/>
        <v>8542</v>
      </c>
      <c r="AE42" s="4">
        <f t="shared" si="32"/>
        <v>17</v>
      </c>
      <c r="AF42" s="4">
        <f t="shared" si="32"/>
        <v>20059</v>
      </c>
    </row>
    <row r="43" spans="1:36">
      <c r="A43" t="s">
        <v>21</v>
      </c>
      <c r="B43" s="7">
        <v>41991</v>
      </c>
      <c r="C43" s="15">
        <v>19</v>
      </c>
      <c r="D43" s="16">
        <v>13869</v>
      </c>
      <c r="E43" s="16">
        <f t="shared" si="37"/>
        <v>10</v>
      </c>
      <c r="F43" s="17">
        <f t="shared" si="37"/>
        <v>5719</v>
      </c>
      <c r="G43" s="15">
        <f t="shared" si="38"/>
        <v>0</v>
      </c>
      <c r="H43" s="16">
        <v>466</v>
      </c>
      <c r="I43" s="16">
        <f t="shared" si="39"/>
        <v>0</v>
      </c>
      <c r="J43" s="17">
        <f t="shared" si="39"/>
        <v>466</v>
      </c>
      <c r="K43" s="15">
        <v>17</v>
      </c>
      <c r="L43" s="16">
        <v>16700</v>
      </c>
      <c r="M43" s="16">
        <f t="shared" si="40"/>
        <v>2</v>
      </c>
      <c r="N43" s="17">
        <f t="shared" si="40"/>
        <v>14</v>
      </c>
      <c r="O43" s="15">
        <v>21</v>
      </c>
      <c r="P43" s="16">
        <v>13407</v>
      </c>
      <c r="Q43" s="16">
        <f t="shared" si="41"/>
        <v>12</v>
      </c>
      <c r="R43" s="17">
        <f t="shared" si="41"/>
        <v>7199</v>
      </c>
      <c r="S43" s="15">
        <f t="shared" si="38"/>
        <v>0</v>
      </c>
      <c r="T43" s="16">
        <f t="shared" si="38"/>
        <v>0</v>
      </c>
      <c r="U43" s="16">
        <f t="shared" si="42"/>
        <v>0</v>
      </c>
      <c r="V43" s="17">
        <f t="shared" si="42"/>
        <v>0</v>
      </c>
      <c r="W43" s="15">
        <v>5</v>
      </c>
      <c r="X43" s="16">
        <v>4662</v>
      </c>
      <c r="Y43" s="16">
        <f t="shared" si="43"/>
        <v>3</v>
      </c>
      <c r="Z43" s="17">
        <f t="shared" si="43"/>
        <v>3582</v>
      </c>
      <c r="AA43" s="15">
        <v>5</v>
      </c>
      <c r="AB43" s="16">
        <v>11237</v>
      </c>
      <c r="AC43" s="16">
        <f t="shared" si="44"/>
        <v>1</v>
      </c>
      <c r="AD43" s="17">
        <f t="shared" si="44"/>
        <v>1879</v>
      </c>
      <c r="AE43" s="4">
        <f t="shared" si="32"/>
        <v>28</v>
      </c>
      <c r="AF43" s="4">
        <f t="shared" si="32"/>
        <v>18859</v>
      </c>
    </row>
    <row r="44" spans="1:36">
      <c r="A44" t="s">
        <v>22</v>
      </c>
      <c r="B44" s="7">
        <v>41990</v>
      </c>
      <c r="C44" s="15">
        <v>9</v>
      </c>
      <c r="D44" s="16">
        <v>8150</v>
      </c>
      <c r="E44" s="16">
        <f t="shared" si="37"/>
        <v>5</v>
      </c>
      <c r="F44" s="17">
        <f t="shared" si="37"/>
        <v>4075</v>
      </c>
      <c r="G44" s="15">
        <v>0</v>
      </c>
      <c r="H44" s="16">
        <v>0</v>
      </c>
      <c r="I44" s="16">
        <f t="shared" si="39"/>
        <v>0</v>
      </c>
      <c r="J44" s="17">
        <f t="shared" si="39"/>
        <v>0</v>
      </c>
      <c r="K44" s="15">
        <v>15</v>
      </c>
      <c r="L44" s="16">
        <v>16686</v>
      </c>
      <c r="M44" s="16">
        <f t="shared" si="40"/>
        <v>8</v>
      </c>
      <c r="N44" s="17">
        <f t="shared" si="40"/>
        <v>8343</v>
      </c>
      <c r="O44" s="15">
        <v>9</v>
      </c>
      <c r="P44" s="16">
        <v>6208</v>
      </c>
      <c r="Q44" s="16">
        <f t="shared" si="41"/>
        <v>5</v>
      </c>
      <c r="R44" s="17">
        <f t="shared" si="41"/>
        <v>3104</v>
      </c>
      <c r="S44" s="15">
        <v>0</v>
      </c>
      <c r="T44" s="16">
        <v>0</v>
      </c>
      <c r="U44" s="16">
        <f t="shared" si="42"/>
        <v>0</v>
      </c>
      <c r="V44" s="17">
        <f t="shared" si="42"/>
        <v>0</v>
      </c>
      <c r="W44" s="15">
        <v>2</v>
      </c>
      <c r="X44" s="16">
        <v>1080</v>
      </c>
      <c r="Y44" s="16">
        <f t="shared" si="43"/>
        <v>1</v>
      </c>
      <c r="Z44" s="17">
        <f t="shared" si="43"/>
        <v>540</v>
      </c>
      <c r="AA44" s="15">
        <v>4</v>
      </c>
      <c r="AB44" s="16">
        <v>9358</v>
      </c>
      <c r="AC44" s="16">
        <f t="shared" si="44"/>
        <v>2</v>
      </c>
      <c r="AD44" s="17">
        <f t="shared" si="44"/>
        <v>4679</v>
      </c>
      <c r="AE44" s="4">
        <f t="shared" si="32"/>
        <v>21</v>
      </c>
      <c r="AF44" s="4">
        <f t="shared" si="32"/>
        <v>20741</v>
      </c>
    </row>
    <row r="45" spans="1:36">
      <c r="A45" t="s">
        <v>23</v>
      </c>
      <c r="B45" s="7">
        <v>41989</v>
      </c>
      <c r="C45" s="15">
        <f>INT(C44/2)</f>
        <v>4</v>
      </c>
      <c r="D45" s="16">
        <f>INT(D44/2)</f>
        <v>4075</v>
      </c>
      <c r="E45" s="16">
        <f>C45-C46</f>
        <v>4</v>
      </c>
      <c r="F45" s="17">
        <f>D45-D46</f>
        <v>4075</v>
      </c>
      <c r="G45" s="15">
        <f t="shared" ref="G45:H45" si="45">INT(G44/2)</f>
        <v>0</v>
      </c>
      <c r="H45" s="16">
        <f t="shared" si="45"/>
        <v>0</v>
      </c>
      <c r="I45" s="16">
        <f>G45-G46</f>
        <v>0</v>
      </c>
      <c r="J45" s="17">
        <f>H45-H46</f>
        <v>0</v>
      </c>
      <c r="K45" s="15">
        <f t="shared" ref="K45:L45" si="46">INT(K44/2)</f>
        <v>7</v>
      </c>
      <c r="L45" s="16">
        <f t="shared" si="46"/>
        <v>8343</v>
      </c>
      <c r="M45" s="16">
        <f>K45-K46</f>
        <v>7</v>
      </c>
      <c r="N45" s="17">
        <f>L45-L46</f>
        <v>8343</v>
      </c>
      <c r="O45" s="15">
        <f t="shared" ref="O45:P45" si="47">INT(O44/2)</f>
        <v>4</v>
      </c>
      <c r="P45" s="16">
        <f t="shared" si="47"/>
        <v>3104</v>
      </c>
      <c r="Q45" s="16">
        <f>O45-O46</f>
        <v>4</v>
      </c>
      <c r="R45" s="17">
        <f>P45-P46</f>
        <v>3104</v>
      </c>
      <c r="S45" s="15">
        <f t="shared" ref="S45:T45" si="48">INT(S44/2)</f>
        <v>0</v>
      </c>
      <c r="T45" s="16">
        <f t="shared" si="48"/>
        <v>0</v>
      </c>
      <c r="U45" s="16">
        <f>S45-S46</f>
        <v>0</v>
      </c>
      <c r="V45" s="17">
        <f>T45-T46</f>
        <v>0</v>
      </c>
      <c r="W45" s="15">
        <f t="shared" ref="W45:X45" si="49">INT(W44/2)</f>
        <v>1</v>
      </c>
      <c r="X45" s="16">
        <f t="shared" si="49"/>
        <v>540</v>
      </c>
      <c r="Y45" s="16">
        <f>W45-W46</f>
        <v>1</v>
      </c>
      <c r="Z45" s="17">
        <f>X45-X46</f>
        <v>540</v>
      </c>
      <c r="AA45" s="15">
        <f t="shared" ref="AA45:AB45" si="50">INT(AA44/2)</f>
        <v>2</v>
      </c>
      <c r="AB45" s="16">
        <f t="shared" si="50"/>
        <v>4679</v>
      </c>
      <c r="AC45" s="16">
        <f>AA45-AA46</f>
        <v>2</v>
      </c>
      <c r="AD45" s="17">
        <f>AB45-AB46</f>
        <v>4679</v>
      </c>
      <c r="AE45" s="4">
        <f>SUM(C45,G45,K45,O45,S45,W45,AA45)-SUM(C46,G46,K46,O46,S46,W46,AA46)</f>
        <v>18</v>
      </c>
      <c r="AF45" s="4">
        <f>SUM(D45,H45,L45,P45,T45,X45,AB45)-SUM(D46,H46,L46,P46,T46,X46,AB46)</f>
        <v>20741</v>
      </c>
    </row>
  </sheetData>
  <mergeCells count="7">
    <mergeCell ref="S1:V1"/>
    <mergeCell ref="W1:Z1"/>
    <mergeCell ref="AA1:AD1"/>
    <mergeCell ref="C1:F1"/>
    <mergeCell ref="G1:J1"/>
    <mergeCell ref="K1:N1"/>
    <mergeCell ref="O1:R1"/>
  </mergeCells>
  <conditionalFormatting sqref="AG5:AH5 C5:AD5">
    <cfRule type="cellIs" dxfId="29" priority="10" operator="greaterThan">
      <formula>0</formula>
    </cfRule>
    <cfRule type="cellIs" dxfId="28" priority="11" operator="lessThan">
      <formula>0</formula>
    </cfRule>
  </conditionalFormatting>
  <conditionalFormatting sqref="C2:P2">
    <cfRule type="cellIs" dxfId="27" priority="9" operator="greaterThan">
      <formula>$T$3</formula>
    </cfRule>
  </conditionalFormatting>
  <conditionalFormatting sqref="C2:P2">
    <cfRule type="cellIs" dxfId="26" priority="7" operator="lessThan">
      <formula>$T$3</formula>
    </cfRule>
  </conditionalFormatting>
  <conditionalFormatting sqref="C2:AD2">
    <cfRule type="cellIs" dxfId="25" priority="2" operator="greaterThan">
      <formula>$AK$3</formula>
    </cfRule>
  </conditionalFormatting>
  <conditionalFormatting sqref="C2:AD2">
    <cfRule type="cellIs" dxfId="24" priority="1" operator="lessThan">
      <formula>$AK$3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Esekios2</dc:creator>
  <cp:lastModifiedBy>Esekios2</cp:lastModifiedBy>
  <dcterms:created xsi:type="dcterms:W3CDTF">2014-12-18T17:29:58Z</dcterms:created>
  <dcterms:modified xsi:type="dcterms:W3CDTF">2014-12-25T02:13:54Z</dcterms:modified>
</cp:coreProperties>
</file>