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AE46" i="1"/>
  <c r="AD46"/>
  <c r="AA45"/>
  <c r="AC45" s="1"/>
  <c r="Z45"/>
  <c r="AB45" s="1"/>
  <c r="W45"/>
  <c r="Y45" s="1"/>
  <c r="V45"/>
  <c r="X45" s="1"/>
  <c r="S45"/>
  <c r="U45" s="1"/>
  <c r="R45"/>
  <c r="T45" s="1"/>
  <c r="O45"/>
  <c r="Q45" s="1"/>
  <c r="N45"/>
  <c r="P45" s="1"/>
  <c r="K45"/>
  <c r="M45" s="1"/>
  <c r="J45"/>
  <c r="L45" s="1"/>
  <c r="G45"/>
  <c r="I45" s="1"/>
  <c r="F45"/>
  <c r="H45" s="1"/>
  <c r="C45"/>
  <c r="AE45" s="1"/>
  <c r="B45"/>
  <c r="AD45" s="1"/>
  <c r="AE44"/>
  <c r="AD44"/>
  <c r="AC44"/>
  <c r="AB44"/>
  <c r="Y44"/>
  <c r="X44"/>
  <c r="U44"/>
  <c r="T44"/>
  <c r="Q44"/>
  <c r="P44"/>
  <c r="M44"/>
  <c r="L44"/>
  <c r="I44"/>
  <c r="H44"/>
  <c r="E44"/>
  <c r="D44"/>
  <c r="AC43"/>
  <c r="AB43"/>
  <c r="Y43"/>
  <c r="X43"/>
  <c r="S43"/>
  <c r="AE42" s="1"/>
  <c r="R43"/>
  <c r="T43" s="1"/>
  <c r="Q43"/>
  <c r="P43"/>
  <c r="M43"/>
  <c r="L43"/>
  <c r="I43"/>
  <c r="F43"/>
  <c r="AD43" s="1"/>
  <c r="E43"/>
  <c r="D43"/>
  <c r="AC42"/>
  <c r="AB42"/>
  <c r="Y42"/>
  <c r="X42"/>
  <c r="T42"/>
  <c r="R42"/>
  <c r="Q42"/>
  <c r="P42"/>
  <c r="M42"/>
  <c r="L42"/>
  <c r="I42"/>
  <c r="F42"/>
  <c r="H42" s="1"/>
  <c r="E42"/>
  <c r="D42"/>
  <c r="AE41"/>
  <c r="AD41"/>
  <c r="AC41"/>
  <c r="AB41"/>
  <c r="AB40" s="1"/>
  <c r="AB39" s="1"/>
  <c r="AB38" s="1"/>
  <c r="AB37" s="1"/>
  <c r="AB36" s="1"/>
  <c r="AB35" s="1"/>
  <c r="AB34" s="1"/>
  <c r="AB33" s="1"/>
  <c r="AB32" s="1"/>
  <c r="AB31" s="1"/>
  <c r="AB30" s="1"/>
  <c r="AB29" s="1"/>
  <c r="AB28" s="1"/>
  <c r="AB27" s="1"/>
  <c r="AB26" s="1"/>
  <c r="AB25" s="1"/>
  <c r="AB24" s="1"/>
  <c r="AB23" s="1"/>
  <c r="AB22" s="1"/>
  <c r="AB21" s="1"/>
  <c r="AB20" s="1"/>
  <c r="AB19" s="1"/>
  <c r="AB18" s="1"/>
  <c r="AB17" s="1"/>
  <c r="AB16" s="1"/>
  <c r="AB15" s="1"/>
  <c r="AB14" s="1"/>
  <c r="AB13" s="1"/>
  <c r="AB12" s="1"/>
  <c r="AB11" s="1"/>
  <c r="Y41"/>
  <c r="X41"/>
  <c r="X40" s="1"/>
  <c r="X39" s="1"/>
  <c r="X38" s="1"/>
  <c r="X37" s="1"/>
  <c r="X36" s="1"/>
  <c r="X35" s="1"/>
  <c r="X34" s="1"/>
  <c r="X33" s="1"/>
  <c r="X32" s="1"/>
  <c r="X31" s="1"/>
  <c r="X30" s="1"/>
  <c r="X29" s="1"/>
  <c r="X28" s="1"/>
  <c r="X27" s="1"/>
  <c r="X26" s="1"/>
  <c r="X25" s="1"/>
  <c r="X24" s="1"/>
  <c r="X23" s="1"/>
  <c r="X22" s="1"/>
  <c r="X21" s="1"/>
  <c r="X20" s="1"/>
  <c r="X19" s="1"/>
  <c r="X18" s="1"/>
  <c r="X17" s="1"/>
  <c r="X16" s="1"/>
  <c r="X15" s="1"/>
  <c r="X14" s="1"/>
  <c r="X13" s="1"/>
  <c r="X12" s="1"/>
  <c r="X11" s="1"/>
  <c r="U41"/>
  <c r="T41"/>
  <c r="T40" s="1"/>
  <c r="T39" s="1"/>
  <c r="T38" s="1"/>
  <c r="T37" s="1"/>
  <c r="T36" s="1"/>
  <c r="T35" s="1"/>
  <c r="T34" s="1"/>
  <c r="T33" s="1"/>
  <c r="T32" s="1"/>
  <c r="T31" s="1"/>
  <c r="T30" s="1"/>
  <c r="T29" s="1"/>
  <c r="T28" s="1"/>
  <c r="T27" s="1"/>
  <c r="T26" s="1"/>
  <c r="T25" s="1"/>
  <c r="T24" s="1"/>
  <c r="T23" s="1"/>
  <c r="T22" s="1"/>
  <c r="T21" s="1"/>
  <c r="T20" s="1"/>
  <c r="T19" s="1"/>
  <c r="T18" s="1"/>
  <c r="T17" s="1"/>
  <c r="T16" s="1"/>
  <c r="T15" s="1"/>
  <c r="T14" s="1"/>
  <c r="T13" s="1"/>
  <c r="T12" s="1"/>
  <c r="T11" s="1"/>
  <c r="R41"/>
  <c r="Q41"/>
  <c r="P41"/>
  <c r="M41"/>
  <c r="L41"/>
  <c r="I41"/>
  <c r="E41"/>
  <c r="D41"/>
  <c r="AC40"/>
  <c r="AA40"/>
  <c r="Z40"/>
  <c r="Y40"/>
  <c r="W40"/>
  <c r="V40"/>
  <c r="U40"/>
  <c r="S40"/>
  <c r="R40"/>
  <c r="Q40"/>
  <c r="P40"/>
  <c r="O40"/>
  <c r="N40"/>
  <c r="M40"/>
  <c r="L40"/>
  <c r="K40"/>
  <c r="J40"/>
  <c r="I40"/>
  <c r="G40"/>
  <c r="F40"/>
  <c r="E40"/>
  <c r="D40"/>
  <c r="C40"/>
  <c r="AE40" s="1"/>
  <c r="B40"/>
  <c r="AD40" s="1"/>
  <c r="AC39"/>
  <c r="AA39"/>
  <c r="Z39"/>
  <c r="Y39"/>
  <c r="W39"/>
  <c r="V39"/>
  <c r="U39"/>
  <c r="S39"/>
  <c r="R39"/>
  <c r="Q39"/>
  <c r="P39"/>
  <c r="O39"/>
  <c r="N39"/>
  <c r="M39"/>
  <c r="L39"/>
  <c r="K39"/>
  <c r="J39"/>
  <c r="I39"/>
  <c r="G39"/>
  <c r="F39"/>
  <c r="E39"/>
  <c r="D39"/>
  <c r="C39"/>
  <c r="AE39" s="1"/>
  <c r="B39"/>
  <c r="AD39" s="1"/>
  <c r="AC38"/>
  <c r="AA38"/>
  <c r="Z38"/>
  <c r="Y38"/>
  <c r="W38"/>
  <c r="V38"/>
  <c r="U38"/>
  <c r="S38"/>
  <c r="R38"/>
  <c r="Q38"/>
  <c r="P38"/>
  <c r="O38"/>
  <c r="N38"/>
  <c r="M38"/>
  <c r="L38"/>
  <c r="K38"/>
  <c r="J38"/>
  <c r="I38"/>
  <c r="G38"/>
  <c r="F38"/>
  <c r="E38"/>
  <c r="D38"/>
  <c r="C38"/>
  <c r="AE38" s="1"/>
  <c r="B38"/>
  <c r="AD38" s="1"/>
  <c r="AC37"/>
  <c r="AA37"/>
  <c r="Z37"/>
  <c r="Y37"/>
  <c r="W37"/>
  <c r="V37"/>
  <c r="U37"/>
  <c r="S37"/>
  <c r="R37"/>
  <c r="Q37"/>
  <c r="P37"/>
  <c r="O37"/>
  <c r="N37"/>
  <c r="M37"/>
  <c r="L37"/>
  <c r="K37"/>
  <c r="J37"/>
  <c r="I37"/>
  <c r="G37"/>
  <c r="F37"/>
  <c r="E37"/>
  <c r="D37"/>
  <c r="C37"/>
  <c r="AE37" s="1"/>
  <c r="B37"/>
  <c r="AD37" s="1"/>
  <c r="AC36"/>
  <c r="AA36"/>
  <c r="Z36"/>
  <c r="Y36"/>
  <c r="W36"/>
  <c r="V36"/>
  <c r="U36"/>
  <c r="S36"/>
  <c r="R36"/>
  <c r="Q36"/>
  <c r="P36"/>
  <c r="O36"/>
  <c r="N36"/>
  <c r="M36"/>
  <c r="L36"/>
  <c r="K36"/>
  <c r="J36"/>
  <c r="I36"/>
  <c r="G36"/>
  <c r="F36"/>
  <c r="E36"/>
  <c r="D36"/>
  <c r="C36"/>
  <c r="AE36" s="1"/>
  <c r="B36"/>
  <c r="AD36" s="1"/>
  <c r="AC35"/>
  <c r="AA35"/>
  <c r="Z35"/>
  <c r="Y35"/>
  <c r="W35"/>
  <c r="V35"/>
  <c r="U35"/>
  <c r="S35"/>
  <c r="R35"/>
  <c r="Q35"/>
  <c r="P35"/>
  <c r="O35"/>
  <c r="N35"/>
  <c r="M35"/>
  <c r="L35"/>
  <c r="K35"/>
  <c r="J35"/>
  <c r="I35"/>
  <c r="G35"/>
  <c r="F35"/>
  <c r="E35"/>
  <c r="D35"/>
  <c r="C35"/>
  <c r="AE35" s="1"/>
  <c r="B35"/>
  <c r="AD35" s="1"/>
  <c r="AC34"/>
  <c r="AA34"/>
  <c r="Z34"/>
  <c r="Y34"/>
  <c r="W34"/>
  <c r="V34"/>
  <c r="U34"/>
  <c r="S34"/>
  <c r="R34"/>
  <c r="Q34"/>
  <c r="P34"/>
  <c r="O34"/>
  <c r="N34"/>
  <c r="M34"/>
  <c r="L34"/>
  <c r="K34"/>
  <c r="J34"/>
  <c r="I34"/>
  <c r="G34"/>
  <c r="F34"/>
  <c r="E34"/>
  <c r="D34"/>
  <c r="C34"/>
  <c r="AE34" s="1"/>
  <c r="B34"/>
  <c r="AD34" s="1"/>
  <c r="AC33"/>
  <c r="AA33"/>
  <c r="Z33"/>
  <c r="Y33"/>
  <c r="W33"/>
  <c r="V33"/>
  <c r="U33"/>
  <c r="S33"/>
  <c r="R33"/>
  <c r="Q33"/>
  <c r="P33"/>
  <c r="O33"/>
  <c r="N33"/>
  <c r="M33"/>
  <c r="L33"/>
  <c r="K33"/>
  <c r="J33"/>
  <c r="I33"/>
  <c r="G33"/>
  <c r="F33"/>
  <c r="E33"/>
  <c r="D33"/>
  <c r="C33"/>
  <c r="AE33" s="1"/>
  <c r="B33"/>
  <c r="AD33" s="1"/>
  <c r="AC32"/>
  <c r="AA32"/>
  <c r="Z32"/>
  <c r="Y32"/>
  <c r="W32"/>
  <c r="V32"/>
  <c r="U32"/>
  <c r="S32"/>
  <c r="R32"/>
  <c r="Q32"/>
  <c r="P32"/>
  <c r="O32"/>
  <c r="N32"/>
  <c r="M32"/>
  <c r="L32"/>
  <c r="K32"/>
  <c r="J32"/>
  <c r="I32"/>
  <c r="G32"/>
  <c r="F32"/>
  <c r="E32"/>
  <c r="D32"/>
  <c r="C32"/>
  <c r="AE32" s="1"/>
  <c r="B32"/>
  <c r="AD32" s="1"/>
  <c r="AC31"/>
  <c r="AA31"/>
  <c r="Z31"/>
  <c r="Y31"/>
  <c r="W31"/>
  <c r="V31"/>
  <c r="U31"/>
  <c r="S31"/>
  <c r="R31"/>
  <c r="Q31"/>
  <c r="P31"/>
  <c r="O31"/>
  <c r="N31"/>
  <c r="M31"/>
  <c r="L31"/>
  <c r="K31"/>
  <c r="J31"/>
  <c r="I31"/>
  <c r="G31"/>
  <c r="F31"/>
  <c r="E31"/>
  <c r="D31"/>
  <c r="C31"/>
  <c r="AE31" s="1"/>
  <c r="B31"/>
  <c r="AD31" s="1"/>
  <c r="AC30"/>
  <c r="AA30"/>
  <c r="Z30"/>
  <c r="Y30"/>
  <c r="W30"/>
  <c r="V30"/>
  <c r="U30"/>
  <c r="S30"/>
  <c r="R30"/>
  <c r="Q30"/>
  <c r="P30"/>
  <c r="O30"/>
  <c r="N30"/>
  <c r="M30"/>
  <c r="L30"/>
  <c r="K30"/>
  <c r="J30"/>
  <c r="I30"/>
  <c r="G30"/>
  <c r="F30"/>
  <c r="E30"/>
  <c r="D30"/>
  <c r="C30"/>
  <c r="AE30" s="1"/>
  <c r="B30"/>
  <c r="AD30" s="1"/>
  <c r="AC29"/>
  <c r="AA29"/>
  <c r="Z29"/>
  <c r="Y29"/>
  <c r="W29"/>
  <c r="V29"/>
  <c r="U29"/>
  <c r="S29"/>
  <c r="R29"/>
  <c r="Q29"/>
  <c r="P29"/>
  <c r="O29"/>
  <c r="N29"/>
  <c r="M29"/>
  <c r="L29"/>
  <c r="K29"/>
  <c r="J29"/>
  <c r="I29"/>
  <c r="G29"/>
  <c r="F29"/>
  <c r="E29"/>
  <c r="D29"/>
  <c r="C29"/>
  <c r="AE29" s="1"/>
  <c r="B29"/>
  <c r="AD29" s="1"/>
  <c r="AC28"/>
  <c r="AA28"/>
  <c r="Z28"/>
  <c r="Y28"/>
  <c r="W28"/>
  <c r="V28"/>
  <c r="U28"/>
  <c r="S28"/>
  <c r="R28"/>
  <c r="Q28"/>
  <c r="P28"/>
  <c r="O28"/>
  <c r="N28"/>
  <c r="M28"/>
  <c r="L28"/>
  <c r="K28"/>
  <c r="J28"/>
  <c r="I28"/>
  <c r="G28"/>
  <c r="F28"/>
  <c r="E28"/>
  <c r="D28"/>
  <c r="C28"/>
  <c r="AE28" s="1"/>
  <c r="B28"/>
  <c r="AD28" s="1"/>
  <c r="AC27"/>
  <c r="AA27"/>
  <c r="Z27"/>
  <c r="Y27"/>
  <c r="W27"/>
  <c r="V27"/>
  <c r="U27"/>
  <c r="S27"/>
  <c r="R27"/>
  <c r="Q27"/>
  <c r="P27"/>
  <c r="O27"/>
  <c r="N27"/>
  <c r="M27"/>
  <c r="L27"/>
  <c r="K27"/>
  <c r="J27"/>
  <c r="I27"/>
  <c r="G27"/>
  <c r="F27"/>
  <c r="E27"/>
  <c r="D27"/>
  <c r="C27"/>
  <c r="AE27" s="1"/>
  <c r="B27"/>
  <c r="AD27" s="1"/>
  <c r="AC26"/>
  <c r="AA26"/>
  <c r="Z26"/>
  <c r="Y26"/>
  <c r="W26"/>
  <c r="V26"/>
  <c r="U26"/>
  <c r="S26"/>
  <c r="R26"/>
  <c r="Q26"/>
  <c r="P26"/>
  <c r="O26"/>
  <c r="N26"/>
  <c r="M26"/>
  <c r="L26"/>
  <c r="K26"/>
  <c r="J26"/>
  <c r="I26"/>
  <c r="G26"/>
  <c r="F26"/>
  <c r="E26"/>
  <c r="D26"/>
  <c r="C26"/>
  <c r="AE26" s="1"/>
  <c r="B26"/>
  <c r="AD26" s="1"/>
  <c r="AC25"/>
  <c r="AA25"/>
  <c r="Z25"/>
  <c r="Y25"/>
  <c r="W25"/>
  <c r="V25"/>
  <c r="U25"/>
  <c r="S25"/>
  <c r="R25"/>
  <c r="Q25"/>
  <c r="P25"/>
  <c r="O25"/>
  <c r="N25"/>
  <c r="M25"/>
  <c r="L25"/>
  <c r="K25"/>
  <c r="J25"/>
  <c r="I25"/>
  <c r="G25"/>
  <c r="F25"/>
  <c r="E25"/>
  <c r="D25"/>
  <c r="C25"/>
  <c r="AE25" s="1"/>
  <c r="B25"/>
  <c r="AD25" s="1"/>
  <c r="AC24"/>
  <c r="AA24"/>
  <c r="Z24"/>
  <c r="Y24"/>
  <c r="W24"/>
  <c r="V24"/>
  <c r="U24"/>
  <c r="S24"/>
  <c r="R24"/>
  <c r="Q24"/>
  <c r="P24"/>
  <c r="O24"/>
  <c r="N24"/>
  <c r="M24"/>
  <c r="L24"/>
  <c r="K24"/>
  <c r="J24"/>
  <c r="I24"/>
  <c r="G24"/>
  <c r="F24"/>
  <c r="E24"/>
  <c r="D24"/>
  <c r="C24"/>
  <c r="AE24" s="1"/>
  <c r="B24"/>
  <c r="AD24" s="1"/>
  <c r="AC23"/>
  <c r="AA23"/>
  <c r="Z23"/>
  <c r="Y23"/>
  <c r="W23"/>
  <c r="V23"/>
  <c r="U23"/>
  <c r="S23"/>
  <c r="R23"/>
  <c r="Q23"/>
  <c r="P23"/>
  <c r="O23"/>
  <c r="N23"/>
  <c r="M23"/>
  <c r="L23"/>
  <c r="K23"/>
  <c r="J23"/>
  <c r="I23"/>
  <c r="G23"/>
  <c r="F23"/>
  <c r="E23"/>
  <c r="D23"/>
  <c r="C23"/>
  <c r="AE23" s="1"/>
  <c r="B23"/>
  <c r="AD23" s="1"/>
  <c r="AC22"/>
  <c r="AA22"/>
  <c r="Z22"/>
  <c r="Y22"/>
  <c r="W22"/>
  <c r="V22"/>
  <c r="U22"/>
  <c r="S22"/>
  <c r="R22"/>
  <c r="Q22"/>
  <c r="P22"/>
  <c r="O22"/>
  <c r="N22"/>
  <c r="M22"/>
  <c r="L22"/>
  <c r="K22"/>
  <c r="J22"/>
  <c r="I22"/>
  <c r="G22"/>
  <c r="F22"/>
  <c r="E22"/>
  <c r="D22"/>
  <c r="C22"/>
  <c r="AE22" s="1"/>
  <c r="B22"/>
  <c r="AD22" s="1"/>
  <c r="AC21"/>
  <c r="AA21"/>
  <c r="Z21"/>
  <c r="Y21"/>
  <c r="W21"/>
  <c r="V21"/>
  <c r="U21"/>
  <c r="S21"/>
  <c r="R21"/>
  <c r="Q21"/>
  <c r="P21"/>
  <c r="O21"/>
  <c r="O20" s="1"/>
  <c r="O19" s="1"/>
  <c r="O18" s="1"/>
  <c r="O17" s="1"/>
  <c r="O16" s="1"/>
  <c r="O15" s="1"/>
  <c r="O14" s="1"/>
  <c r="O13" s="1"/>
  <c r="O12" s="1"/>
  <c r="O11" s="1"/>
  <c r="N21"/>
  <c r="M21"/>
  <c r="L21"/>
  <c r="K21"/>
  <c r="J21"/>
  <c r="I21"/>
  <c r="G21"/>
  <c r="F21"/>
  <c r="E21"/>
  <c r="D21"/>
  <c r="C21"/>
  <c r="AE21" s="1"/>
  <c r="B21"/>
  <c r="AD21" s="1"/>
  <c r="AC20"/>
  <c r="AA20"/>
  <c r="Z20"/>
  <c r="Y20"/>
  <c r="W20"/>
  <c r="V20"/>
  <c r="U20"/>
  <c r="S20"/>
  <c r="R20"/>
  <c r="Q20"/>
  <c r="P20"/>
  <c r="N20"/>
  <c r="M20"/>
  <c r="L20"/>
  <c r="K20"/>
  <c r="J20"/>
  <c r="I20"/>
  <c r="G20"/>
  <c r="F20"/>
  <c r="E20"/>
  <c r="D20"/>
  <c r="C20"/>
  <c r="AE20" s="1"/>
  <c r="B20"/>
  <c r="AD20" s="1"/>
  <c r="AC19"/>
  <c r="AA19"/>
  <c r="Z19"/>
  <c r="Y19"/>
  <c r="W19"/>
  <c r="V19"/>
  <c r="U19"/>
  <c r="S19"/>
  <c r="R19"/>
  <c r="Q19"/>
  <c r="P19"/>
  <c r="N19"/>
  <c r="M19"/>
  <c r="L19"/>
  <c r="K19"/>
  <c r="J19"/>
  <c r="I19"/>
  <c r="G19"/>
  <c r="F19"/>
  <c r="E19"/>
  <c r="D19"/>
  <c r="C19"/>
  <c r="B19"/>
  <c r="AD19" s="1"/>
  <c r="AC18"/>
  <c r="AA18"/>
  <c r="Z18"/>
  <c r="Y18"/>
  <c r="W18"/>
  <c r="V18"/>
  <c r="U18"/>
  <c r="S18"/>
  <c r="R18"/>
  <c r="Q18"/>
  <c r="P18"/>
  <c r="N18"/>
  <c r="M18"/>
  <c r="L18"/>
  <c r="K18"/>
  <c r="J18"/>
  <c r="I18"/>
  <c r="G18"/>
  <c r="F18"/>
  <c r="E18"/>
  <c r="D18"/>
  <c r="C18"/>
  <c r="AE18" s="1"/>
  <c r="B18"/>
  <c r="AD18" s="1"/>
  <c r="AC17"/>
  <c r="AA17"/>
  <c r="Z17"/>
  <c r="Y17"/>
  <c r="W17"/>
  <c r="V17"/>
  <c r="U17"/>
  <c r="S17"/>
  <c r="R17"/>
  <c r="Q17"/>
  <c r="P17"/>
  <c r="N17"/>
  <c r="M17"/>
  <c r="L17"/>
  <c r="K17"/>
  <c r="J17"/>
  <c r="I17"/>
  <c r="G17"/>
  <c r="F17"/>
  <c r="E17"/>
  <c r="D17"/>
  <c r="C17"/>
  <c r="B17"/>
  <c r="AD17" s="1"/>
  <c r="AC16"/>
  <c r="AA16"/>
  <c r="Z16"/>
  <c r="Y16"/>
  <c r="W16"/>
  <c r="V16"/>
  <c r="U16"/>
  <c r="S16"/>
  <c r="R16"/>
  <c r="Q16"/>
  <c r="P16"/>
  <c r="N16"/>
  <c r="M16"/>
  <c r="L16"/>
  <c r="K16"/>
  <c r="J16"/>
  <c r="I16"/>
  <c r="G16"/>
  <c r="F16"/>
  <c r="E16"/>
  <c r="D16"/>
  <c r="C16"/>
  <c r="AE16" s="1"/>
  <c r="B16"/>
  <c r="AD16" s="1"/>
  <c r="AC15"/>
  <c r="AA15"/>
  <c r="Z15"/>
  <c r="Y15"/>
  <c r="W15"/>
  <c r="V15"/>
  <c r="U15"/>
  <c r="S15"/>
  <c r="R15"/>
  <c r="Q15"/>
  <c r="P15"/>
  <c r="N15"/>
  <c r="M15"/>
  <c r="L15"/>
  <c r="K15"/>
  <c r="J15"/>
  <c r="I15"/>
  <c r="G15"/>
  <c r="F15"/>
  <c r="E15"/>
  <c r="D15"/>
  <c r="C15"/>
  <c r="B15"/>
  <c r="AD15" s="1"/>
  <c r="AC14"/>
  <c r="AA14"/>
  <c r="Z14"/>
  <c r="Y14"/>
  <c r="W14"/>
  <c r="V14"/>
  <c r="U14"/>
  <c r="S14"/>
  <c r="R14"/>
  <c r="Q14"/>
  <c r="P14"/>
  <c r="N14"/>
  <c r="M14"/>
  <c r="L14"/>
  <c r="K14"/>
  <c r="J14"/>
  <c r="I14"/>
  <c r="G14"/>
  <c r="F14"/>
  <c r="E14"/>
  <c r="D14"/>
  <c r="C14"/>
  <c r="AE14" s="1"/>
  <c r="B14"/>
  <c r="AD14" s="1"/>
  <c r="AC13"/>
  <c r="AA13"/>
  <c r="Z13"/>
  <c r="Y13"/>
  <c r="W13"/>
  <c r="V13"/>
  <c r="U13"/>
  <c r="S13"/>
  <c r="R13"/>
  <c r="Q13"/>
  <c r="P13"/>
  <c r="N13"/>
  <c r="M13"/>
  <c r="L13"/>
  <c r="K13"/>
  <c r="J13"/>
  <c r="I13"/>
  <c r="G13"/>
  <c r="F13"/>
  <c r="E13"/>
  <c r="D13"/>
  <c r="C13"/>
  <c r="AE13" s="1"/>
  <c r="B13"/>
  <c r="AD13" s="1"/>
  <c r="AC12"/>
  <c r="AA12"/>
  <c r="Z12"/>
  <c r="Y12"/>
  <c r="W12"/>
  <c r="V12"/>
  <c r="U12"/>
  <c r="S12"/>
  <c r="R12"/>
  <c r="Q12"/>
  <c r="P12"/>
  <c r="N12"/>
  <c r="M12"/>
  <c r="L12"/>
  <c r="K12"/>
  <c r="J12"/>
  <c r="I12"/>
  <c r="G12"/>
  <c r="F12"/>
  <c r="E12"/>
  <c r="D12"/>
  <c r="C12"/>
  <c r="AE12" s="1"/>
  <c r="B12"/>
  <c r="AD12" s="1"/>
  <c r="AC11"/>
  <c r="AA11"/>
  <c r="Z11"/>
  <c r="Y11"/>
  <c r="W11"/>
  <c r="V11"/>
  <c r="U11"/>
  <c r="S11"/>
  <c r="R11"/>
  <c r="Q11"/>
  <c r="P11"/>
  <c r="N11"/>
  <c r="M11"/>
  <c r="L11"/>
  <c r="K11"/>
  <c r="J11"/>
  <c r="I11"/>
  <c r="G11"/>
  <c r="F11"/>
  <c r="E11"/>
  <c r="D11"/>
  <c r="C11"/>
  <c r="AE11" s="1"/>
  <c r="B11"/>
  <c r="AD11" s="1"/>
  <c r="AA6"/>
  <c r="Z6"/>
  <c r="W6"/>
  <c r="V6"/>
  <c r="S6"/>
  <c r="R6"/>
  <c r="N6"/>
  <c r="K6"/>
  <c r="K3" s="1"/>
  <c r="J6"/>
  <c r="G6"/>
  <c r="G3" s="1"/>
  <c r="F6"/>
  <c r="C6"/>
  <c r="C3" s="1"/>
  <c r="B6"/>
  <c r="AD6" s="1"/>
  <c r="AA4"/>
  <c r="Z4"/>
  <c r="W4"/>
  <c r="V4"/>
  <c r="S4"/>
  <c r="R4"/>
  <c r="N4"/>
  <c r="K4"/>
  <c r="J4"/>
  <c r="G4"/>
  <c r="F4"/>
  <c r="C4"/>
  <c r="B4"/>
  <c r="AD4" s="1"/>
  <c r="N3"/>
  <c r="F3"/>
  <c r="AJ2"/>
  <c r="AA2"/>
  <c r="Z2"/>
  <c r="W2"/>
  <c r="V2"/>
  <c r="S2"/>
  <c r="R2"/>
  <c r="N2"/>
  <c r="K2"/>
  <c r="J2"/>
  <c r="G2"/>
  <c r="F2"/>
  <c r="C2"/>
  <c r="B2"/>
  <c r="AJ1"/>
  <c r="AH1"/>
  <c r="Z5" l="1"/>
  <c r="V5"/>
  <c r="R5"/>
  <c r="N5"/>
  <c r="J5"/>
  <c r="F5"/>
  <c r="B5"/>
  <c r="AD5" s="1"/>
  <c r="AA5"/>
  <c r="W5"/>
  <c r="S5"/>
  <c r="K5"/>
  <c r="G5"/>
  <c r="C5"/>
  <c r="AJ3"/>
  <c r="Z3"/>
  <c r="V3"/>
  <c r="AD7"/>
  <c r="AF6"/>
  <c r="B3"/>
  <c r="J3"/>
  <c r="R3"/>
  <c r="S3"/>
  <c r="W3"/>
  <c r="AA3"/>
  <c r="AE15"/>
  <c r="AE17"/>
  <c r="AE19"/>
  <c r="O6"/>
  <c r="O4"/>
  <c r="AE4" s="1"/>
  <c r="AE6"/>
  <c r="AD42"/>
  <c r="U43"/>
  <c r="AE43"/>
  <c r="E45"/>
  <c r="H41"/>
  <c r="H40" s="1"/>
  <c r="H39" s="1"/>
  <c r="H38" s="1"/>
  <c r="H37" s="1"/>
  <c r="H36" s="1"/>
  <c r="H35" s="1"/>
  <c r="H34" s="1"/>
  <c r="H33" s="1"/>
  <c r="H32" s="1"/>
  <c r="H31" s="1"/>
  <c r="H30" s="1"/>
  <c r="H29" s="1"/>
  <c r="H28" s="1"/>
  <c r="H27" s="1"/>
  <c r="H26" s="1"/>
  <c r="H25" s="1"/>
  <c r="H24" s="1"/>
  <c r="H23" s="1"/>
  <c r="H22" s="1"/>
  <c r="H21" s="1"/>
  <c r="H20" s="1"/>
  <c r="H19" s="1"/>
  <c r="H18" s="1"/>
  <c r="H17" s="1"/>
  <c r="H16" s="1"/>
  <c r="H15" s="1"/>
  <c r="H14" s="1"/>
  <c r="H13" s="1"/>
  <c r="H12" s="1"/>
  <c r="H11" s="1"/>
  <c r="U42"/>
  <c r="H43"/>
  <c r="D45"/>
  <c r="AE7" l="1"/>
  <c r="AG6"/>
  <c r="O3"/>
  <c r="AE3" s="1"/>
  <c r="O2"/>
  <c r="AF5"/>
  <c r="AG5"/>
  <c r="AD3"/>
  <c r="O5"/>
  <c r="AE5" s="1"/>
</calcChain>
</file>

<file path=xl/sharedStrings.xml><?xml version="1.0" encoding="utf-8"?>
<sst xmlns="http://schemas.openxmlformats.org/spreadsheetml/2006/main" count="44" uniqueCount="20">
  <si>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</si>
  <si>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</si>
  <si>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</si>
  <si>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</si>
  <si>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</si>
  <si>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</si>
  <si>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</si>
  <si>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</si>
  <si>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</si>
  <si>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</si>
  <si>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Devrait être fait :</t>
  </si>
  <si>
    <t>Dans les temps?</t>
  </si>
  <si>
    <t>Objectif :</t>
  </si>
  <si>
    <t>Aujourd'hui :</t>
  </si>
  <si>
    <t>Avancement :</t>
  </si>
  <si>
    <t>Temps écoulé</t>
  </si>
  <si>
    <t>dk</t>
  </si>
  <si>
    <t>dd</t>
  </si>
  <si>
    <t>dKill Total</t>
  </si>
  <si>
    <t>ddég 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</si>
</sst>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 applyAlignment="1">
      <alignment horizontal="center"/>
    </xf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</cellXfs>
  <cellStyles count="2">
    <cellStyle name="Normal" xfId="0" builtinId="0"/>
    <cellStyle name="Pourcentage" xfId="1" builtinId="5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49"/>
  <sheetViews>
    <sheetView tabSelected="1" topLeftCell="A28" workbookViewId="0">
      <selection activeCell="G6" sqref="G6"/>
    </sheetView>
  </sheetViews>
  <sheetFormatPr baseColWidth="10" defaultRowHeight="15"/>
  <cols>
    <col min="1" max="1" width="16.140625" bestFit="1" customWidth="1"/>
  </cols>
  <sheetData>
    <row r="1" spans="1:36">
      <c r="B1" s="6" t="s">
        <v>1</v>
      </c>
      <c r="C1" s="6"/>
      <c r="D1" s="6"/>
      <c r="E1" s="6"/>
      <c r="F1" s="6" t="s">
        <v>2</v>
      </c>
      <c r="G1" s="6"/>
      <c r="H1" s="6"/>
      <c r="I1" s="6"/>
      <c r="J1" s="6" t="s">
        <v>0</v>
      </c>
      <c r="K1" s="6"/>
      <c r="L1" s="6"/>
      <c r="M1" s="6"/>
      <c r="N1" s="6" t="s">
        <v>3</v>
      </c>
      <c r="O1" s="6"/>
      <c r="P1" s="6"/>
      <c r="Q1" s="6"/>
      <c r="R1" s="6" t="s">
        <v>4</v>
      </c>
      <c r="S1" s="6"/>
      <c r="T1" s="6"/>
      <c r="U1" s="6"/>
      <c r="V1" s="6" t="s">
        <v>6</v>
      </c>
      <c r="W1" s="6"/>
      <c r="X1" s="6"/>
      <c r="Y1" s="6"/>
      <c r="Z1" s="6" t="s">
        <v>5</v>
      </c>
      <c r="AA1" s="6"/>
      <c r="AB1" s="6"/>
      <c r="AC1" s="6"/>
      <c r="AH1" s="1">
        <f ca="1">TODAY()</f>
        <v>41993</v>
      </c>
      <c r="AI1" s="1">
        <v>42023</v>
      </c>
      <c r="AJ1">
        <f ca="1">AI1-AH1-1</f>
        <v>29</v>
      </c>
    </row>
    <row r="2" spans="1:36">
      <c r="A2" t="s">
        <v>14</v>
      </c>
      <c r="B2" s="5">
        <f>(150-B6)/150</f>
        <v>0.16</v>
      </c>
      <c r="C2" s="5">
        <f>(150000-C6)/150000</f>
        <v>0.12217333333333333</v>
      </c>
      <c r="D2" s="5"/>
      <c r="E2" s="5"/>
      <c r="F2" s="5">
        <f t="shared" ref="F2" si="0">(150-F6)/150</f>
        <v>0.02</v>
      </c>
      <c r="G2" s="5">
        <f t="shared" ref="G2" si="1">(150000-G6)/150000</f>
        <v>5.0880000000000002E-2</v>
      </c>
      <c r="H2" s="5"/>
      <c r="I2" s="5"/>
      <c r="J2" s="5">
        <f t="shared" ref="J2" si="2">(150-J6)/150</f>
        <v>0.15333333333333332</v>
      </c>
      <c r="K2" s="5">
        <f t="shared" ref="K2" si="3">(150000-K6)/150000</f>
        <v>0.16447333333333333</v>
      </c>
      <c r="L2" s="5"/>
      <c r="M2" s="5"/>
      <c r="N2" s="5">
        <f t="shared" ref="N2" si="4">(150-N6)/150</f>
        <v>0.21333333333333335</v>
      </c>
      <c r="O2" s="5">
        <f t="shared" ref="O2" si="5">(150000-O6)/150000</f>
        <v>0.14666666666666667</v>
      </c>
      <c r="P2" s="5"/>
      <c r="Q2" s="5"/>
      <c r="R2" s="5">
        <f t="shared" ref="R2" si="6">(150-R6)/150</f>
        <v>0</v>
      </c>
      <c r="S2" s="5">
        <f t="shared" ref="S2" si="7">(150000-S6)/150000</f>
        <v>7.9000000000000008E-3</v>
      </c>
      <c r="T2" s="5"/>
      <c r="U2" s="5"/>
      <c r="V2" s="5">
        <f t="shared" ref="V2" si="8">(150-V6)/150</f>
        <v>7.3333333333333334E-2</v>
      </c>
      <c r="W2" s="5">
        <f t="shared" ref="W2" si="9">(150000-W6)/150000</f>
        <v>7.6293333333333338E-2</v>
      </c>
      <c r="X2" s="5"/>
      <c r="Y2" s="5"/>
      <c r="Z2" s="5">
        <f t="shared" ref="Z2" si="10">(150-Z6)/150</f>
        <v>0.10666666666666667</v>
      </c>
      <c r="AA2" s="5">
        <f t="shared" ref="AA2" si="11">(150000-AA6)/150000</f>
        <v>0.20480000000000001</v>
      </c>
      <c r="AB2" s="5"/>
      <c r="AC2" s="5"/>
      <c r="AH2" s="1">
        <v>41989</v>
      </c>
      <c r="AI2" s="1">
        <v>42023</v>
      </c>
      <c r="AJ2">
        <f>AI2-AH2-1</f>
        <v>33</v>
      </c>
    </row>
    <row r="3" spans="1:36">
      <c r="A3" t="s">
        <v>12</v>
      </c>
      <c r="B3" s="4">
        <f ca="1">INT(B6/$AJ$1)</f>
        <v>4</v>
      </c>
      <c r="C3" s="4">
        <f ca="1">INT(C6/$AJ$1)</f>
        <v>4540</v>
      </c>
      <c r="D3" s="4"/>
      <c r="E3" s="4"/>
      <c r="F3" s="4">
        <f ca="1">INT(F6/$AJ$1)</f>
        <v>5</v>
      </c>
      <c r="G3" s="4">
        <f ca="1">INT(G6/$AJ$1)</f>
        <v>4909</v>
      </c>
      <c r="H3" s="4"/>
      <c r="I3" s="4"/>
      <c r="J3" s="4">
        <f ca="1">INT(J6/$AJ$1)</f>
        <v>4</v>
      </c>
      <c r="K3" s="4">
        <f ca="1">INT(K6/$AJ$1)</f>
        <v>4321</v>
      </c>
      <c r="L3" s="4"/>
      <c r="M3" s="4"/>
      <c r="N3" s="4">
        <f ca="1">INT(N6/$AJ$1)</f>
        <v>4</v>
      </c>
      <c r="O3" s="4">
        <f ca="1">INT(O6/$AJ$1)</f>
        <v>4413</v>
      </c>
      <c r="P3" s="4"/>
      <c r="Q3" s="4"/>
      <c r="R3" s="4">
        <f ca="1">INT(R6/$AJ$1)</f>
        <v>5</v>
      </c>
      <c r="S3" s="4">
        <f ca="1">INT(S6/$AJ$1)</f>
        <v>5131</v>
      </c>
      <c r="T3" s="4"/>
      <c r="U3" s="4"/>
      <c r="V3" s="4">
        <f ca="1">INT(V6/$AJ$1)</f>
        <v>4</v>
      </c>
      <c r="W3" s="4">
        <f ca="1">INT(W6/$AJ$1)</f>
        <v>4777</v>
      </c>
      <c r="X3" s="4"/>
      <c r="Y3" s="4"/>
      <c r="Z3" s="4">
        <f ca="1">INT(Z6/$AJ$1)</f>
        <v>4</v>
      </c>
      <c r="AA3" s="4">
        <f ca="1">INT(AA6/$AJ$1)</f>
        <v>4113</v>
      </c>
      <c r="AB3" s="4"/>
      <c r="AC3" s="4"/>
      <c r="AD3">
        <f t="shared" ref="AD3:AE4" ca="1" si="12">SUM(B3,F3,J3,N3,R3,V3,Z3)</f>
        <v>30</v>
      </c>
      <c r="AE3">
        <f t="shared" ca="1" si="12"/>
        <v>32204</v>
      </c>
      <c r="AH3" s="1"/>
      <c r="AI3" t="s">
        <v>15</v>
      </c>
      <c r="AJ3" s="2">
        <f ca="1">(AJ2-AJ1)/AJ2</f>
        <v>0.12121212121212122</v>
      </c>
    </row>
    <row r="4" spans="1:36">
      <c r="A4" t="s">
        <v>13</v>
      </c>
      <c r="B4" s="4">
        <f>B11-B12</f>
        <v>0</v>
      </c>
      <c r="C4" s="4">
        <f t="shared" ref="C4:AA4" si="13">C11-C12</f>
        <v>0</v>
      </c>
      <c r="D4" s="4"/>
      <c r="E4" s="4"/>
      <c r="F4" s="4">
        <f t="shared" si="13"/>
        <v>0</v>
      </c>
      <c r="G4" s="4">
        <f t="shared" si="13"/>
        <v>0</v>
      </c>
      <c r="H4" s="4"/>
      <c r="I4" s="4"/>
      <c r="J4" s="4">
        <f t="shared" si="13"/>
        <v>0</v>
      </c>
      <c r="K4" s="4">
        <f t="shared" si="13"/>
        <v>0</v>
      </c>
      <c r="L4" s="4"/>
      <c r="M4" s="4"/>
      <c r="N4" s="4">
        <f t="shared" si="13"/>
        <v>0</v>
      </c>
      <c r="O4" s="4">
        <f t="shared" si="13"/>
        <v>0</v>
      </c>
      <c r="P4" s="4"/>
      <c r="Q4" s="4"/>
      <c r="R4" s="4">
        <f t="shared" si="13"/>
        <v>0</v>
      </c>
      <c r="S4" s="4">
        <f t="shared" si="13"/>
        <v>0</v>
      </c>
      <c r="T4" s="4"/>
      <c r="U4" s="4"/>
      <c r="V4" s="4">
        <f t="shared" si="13"/>
        <v>0</v>
      </c>
      <c r="W4" s="4">
        <f t="shared" si="13"/>
        <v>0</v>
      </c>
      <c r="X4" s="4"/>
      <c r="Y4" s="4"/>
      <c r="Z4" s="4">
        <f t="shared" si="13"/>
        <v>0</v>
      </c>
      <c r="AA4" s="4">
        <f t="shared" si="13"/>
        <v>0</v>
      </c>
      <c r="AB4" s="4"/>
      <c r="AC4" s="4"/>
      <c r="AD4">
        <f t="shared" si="12"/>
        <v>0</v>
      </c>
      <c r="AE4">
        <f t="shared" si="12"/>
        <v>0</v>
      </c>
    </row>
    <row r="5" spans="1:36">
      <c r="A5" t="s">
        <v>11</v>
      </c>
      <c r="B5" s="4">
        <f ca="1">150-INT(150-150/34*$AJ$1)-B6</f>
        <v>2</v>
      </c>
      <c r="C5" s="4">
        <f ca="1">150000-INT(150000-150000/34*$AJ$1)-C6</f>
        <v>-3732</v>
      </c>
      <c r="D5" s="4"/>
      <c r="E5" s="4"/>
      <c r="F5" s="4">
        <f ca="1">150-INT(150-150/34*$AJ$1)-F6</f>
        <v>-19</v>
      </c>
      <c r="G5" s="4">
        <f ca="1">150000-INT(150000-150000/34*$AJ$1)-G6</f>
        <v>-14426</v>
      </c>
      <c r="H5" s="4"/>
      <c r="I5" s="4"/>
      <c r="J5" s="4">
        <f ca="1">150-INT(150-150/34*$AJ$1)-J6</f>
        <v>1</v>
      </c>
      <c r="K5" s="4">
        <f ca="1">150000-INT(150000-150000/34*$AJ$1)-K6</f>
        <v>2613</v>
      </c>
      <c r="L5" s="4"/>
      <c r="M5" s="4"/>
      <c r="N5" s="4">
        <f ca="1">150-INT(150-150/34*$AJ$1)-N6</f>
        <v>10</v>
      </c>
      <c r="O5" s="4">
        <f ca="1">150000-INT(150000-150000/34*$AJ$1)-O6</f>
        <v>-58</v>
      </c>
      <c r="P5" s="4"/>
      <c r="Q5" s="4"/>
      <c r="R5" s="4">
        <f ca="1">150-INT(150-150/34*$AJ$1)-R6</f>
        <v>-22</v>
      </c>
      <c r="S5" s="4">
        <f ca="1">150000-INT(150000-150000/34*$AJ$1)-S6</f>
        <v>-20873</v>
      </c>
      <c r="T5" s="4"/>
      <c r="U5" s="4"/>
      <c r="V5" s="4">
        <f ca="1">150-INT(150-150/34*$AJ$1)-V6</f>
        <v>-11</v>
      </c>
      <c r="W5" s="4">
        <f ca="1">150000-INT(150000-150000/34*$AJ$1)-W6</f>
        <v>-10614</v>
      </c>
      <c r="X5" s="4"/>
      <c r="Y5" s="4"/>
      <c r="Z5" s="4">
        <f ca="1">150-INT(150-150/34*$AJ$1)-Z6</f>
        <v>-6</v>
      </c>
      <c r="AA5" s="4">
        <f ca="1">150000-INT(150000-150000/34*$AJ$1)-AA6</f>
        <v>8662</v>
      </c>
      <c r="AB5" s="4"/>
      <c r="AC5" s="4"/>
      <c r="AD5">
        <f ca="1">SUM(B5,F5,J5,N5,R5,V5,Z5)</f>
        <v>-45</v>
      </c>
      <c r="AE5">
        <f ca="1">SUM(C5,G5,K5,O5,S5,W5,AA5)</f>
        <v>-38428</v>
      </c>
      <c r="AF5" s="3">
        <f ca="1">-$AJ$3+AF6</f>
        <v>-1.7402597402597406E-2</v>
      </c>
      <c r="AG5" s="3">
        <f ca="1">-$AJ$3+AG6</f>
        <v>-1.0756883116883123E-2</v>
      </c>
    </row>
    <row r="6" spans="1:36">
      <c r="A6" t="s">
        <v>9</v>
      </c>
      <c r="B6" s="4">
        <f>150-B11</f>
        <v>126</v>
      </c>
      <c r="C6" s="4">
        <f>150000-C11</f>
        <v>131674</v>
      </c>
      <c r="D6" s="4"/>
      <c r="E6" s="4"/>
      <c r="F6" s="4">
        <f t="shared" ref="F6" si="14">150-F11</f>
        <v>147</v>
      </c>
      <c r="G6" s="4">
        <f t="shared" ref="G6" si="15">150000-G11</f>
        <v>142368</v>
      </c>
      <c r="H6" s="4"/>
      <c r="I6" s="4"/>
      <c r="J6" s="4">
        <f t="shared" ref="J6" si="16">150-J11</f>
        <v>127</v>
      </c>
      <c r="K6" s="4">
        <f t="shared" ref="K6" si="17">150000-K11</f>
        <v>125329</v>
      </c>
      <c r="L6" s="4"/>
      <c r="M6" s="4"/>
      <c r="N6" s="4">
        <f t="shared" ref="N6" si="18">150-N11</f>
        <v>118</v>
      </c>
      <c r="O6" s="4">
        <f t="shared" ref="O6" si="19">150000-O11</f>
        <v>128000</v>
      </c>
      <c r="P6" s="4"/>
      <c r="Q6" s="4"/>
      <c r="R6" s="4">
        <f t="shared" ref="R6" si="20">150-R11</f>
        <v>150</v>
      </c>
      <c r="S6" s="4">
        <f t="shared" ref="S6" si="21">150000-S11</f>
        <v>148815</v>
      </c>
      <c r="T6" s="4"/>
      <c r="U6" s="4"/>
      <c r="V6" s="4">
        <f t="shared" ref="V6" si="22">150-V11</f>
        <v>139</v>
      </c>
      <c r="W6" s="4">
        <f t="shared" ref="W6" si="23">150000-W11</f>
        <v>138556</v>
      </c>
      <c r="X6" s="4"/>
      <c r="Y6" s="4"/>
      <c r="Z6" s="4">
        <f t="shared" ref="Z6" si="24">150-Z11</f>
        <v>134</v>
      </c>
      <c r="AA6" s="4">
        <f t="shared" ref="AA6" si="25">150000-AA11</f>
        <v>119280</v>
      </c>
      <c r="AB6" s="4"/>
      <c r="AC6" s="4"/>
      <c r="AD6">
        <f>SUM(B6,F6,J6,N6,R6,V6,Z6)</f>
        <v>941</v>
      </c>
      <c r="AE6">
        <f>SUM(C6,G6,K6,O6,S6,W6,AA6)</f>
        <v>934022</v>
      </c>
      <c r="AF6" s="3">
        <f>(7*150-AD6)/(7*150)</f>
        <v>0.10380952380952381</v>
      </c>
      <c r="AG6" s="3">
        <f>(7*150000-AE6)/(7*150000)</f>
        <v>0.11045523809523809</v>
      </c>
    </row>
    <row r="7" spans="1:36">
      <c r="A7" t="s">
        <v>10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>
        <f>150*7-AD6</f>
        <v>109</v>
      </c>
      <c r="AE7">
        <f>150000*7-AE6</f>
        <v>115978</v>
      </c>
      <c r="AF7" s="3"/>
      <c r="AG7" s="3"/>
    </row>
    <row r="8" spans="1:36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F8" s="3"/>
      <c r="AG8" s="3"/>
    </row>
    <row r="9" spans="1:36" ht="15.75" thickBot="1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F9" s="3"/>
      <c r="AG9" s="3"/>
    </row>
    <row r="10" spans="1:36" ht="15.75" thickBot="1">
      <c r="B10" s="7" t="s">
        <v>7</v>
      </c>
      <c r="C10" s="8" t="s">
        <v>8</v>
      </c>
      <c r="D10" s="8" t="s">
        <v>16</v>
      </c>
      <c r="E10" s="9" t="s">
        <v>17</v>
      </c>
      <c r="F10" s="7" t="s">
        <v>7</v>
      </c>
      <c r="G10" s="8" t="s">
        <v>8</v>
      </c>
      <c r="H10" s="8" t="s">
        <v>16</v>
      </c>
      <c r="I10" s="9" t="s">
        <v>17</v>
      </c>
      <c r="J10" s="7" t="s">
        <v>7</v>
      </c>
      <c r="K10" s="8" t="s">
        <v>8</v>
      </c>
      <c r="L10" s="8" t="s">
        <v>16</v>
      </c>
      <c r="M10" s="9" t="s">
        <v>17</v>
      </c>
      <c r="N10" s="7" t="s">
        <v>7</v>
      </c>
      <c r="O10" s="8" t="s">
        <v>8</v>
      </c>
      <c r="P10" s="8" t="s">
        <v>16</v>
      </c>
      <c r="Q10" s="9" t="s">
        <v>17</v>
      </c>
      <c r="R10" s="7" t="s">
        <v>7</v>
      </c>
      <c r="S10" s="8" t="s">
        <v>8</v>
      </c>
      <c r="T10" s="8" t="s">
        <v>16</v>
      </c>
      <c r="U10" s="9" t="s">
        <v>17</v>
      </c>
      <c r="V10" s="7" t="s">
        <v>7</v>
      </c>
      <c r="W10" s="8" t="s">
        <v>8</v>
      </c>
      <c r="X10" s="8" t="s">
        <v>16</v>
      </c>
      <c r="Y10" s="9" t="s">
        <v>17</v>
      </c>
      <c r="Z10" s="7" t="s">
        <v>7</v>
      </c>
      <c r="AA10" s="8" t="s">
        <v>8</v>
      </c>
      <c r="AB10" s="8" t="s">
        <v>16</v>
      </c>
      <c r="AC10" s="9" t="s">
        <v>17</v>
      </c>
      <c r="AD10" s="10" t="s">
        <v>18</v>
      </c>
      <c r="AE10" s="10" t="s">
        <v>19</v>
      </c>
    </row>
    <row r="11" spans="1:36">
      <c r="A11" s="11">
        <v>42023</v>
      </c>
      <c r="B11" s="12">
        <f t="shared" ref="B11:Q39" si="26">B12</f>
        <v>24</v>
      </c>
      <c r="C11" s="13">
        <f t="shared" si="26"/>
        <v>18326</v>
      </c>
      <c r="D11" s="13">
        <f t="shared" si="26"/>
        <v>1</v>
      </c>
      <c r="E11" s="14">
        <f t="shared" si="26"/>
        <v>854</v>
      </c>
      <c r="F11" s="12">
        <f t="shared" si="26"/>
        <v>3</v>
      </c>
      <c r="G11" s="13">
        <f t="shared" si="26"/>
        <v>7632</v>
      </c>
      <c r="H11" s="13">
        <f t="shared" si="26"/>
        <v>3</v>
      </c>
      <c r="I11" s="14">
        <f t="shared" si="26"/>
        <v>5045</v>
      </c>
      <c r="J11" s="12">
        <f t="shared" si="26"/>
        <v>23</v>
      </c>
      <c r="K11" s="13">
        <f t="shared" si="26"/>
        <v>24671</v>
      </c>
      <c r="L11" s="13">
        <f t="shared" si="26"/>
        <v>6</v>
      </c>
      <c r="M11" s="14">
        <f t="shared" si="26"/>
        <v>6826</v>
      </c>
      <c r="N11" s="12">
        <f t="shared" si="26"/>
        <v>32</v>
      </c>
      <c r="O11" s="13">
        <f t="shared" si="26"/>
        <v>22000</v>
      </c>
      <c r="P11" s="13">
        <f t="shared" si="26"/>
        <v>9</v>
      </c>
      <c r="Q11" s="14">
        <f t="shared" si="26"/>
        <v>6083</v>
      </c>
      <c r="R11" s="12">
        <f t="shared" ref="R11:AC39" si="27">R12</f>
        <v>0</v>
      </c>
      <c r="S11" s="13">
        <f t="shared" si="27"/>
        <v>1185</v>
      </c>
      <c r="T11" s="13">
        <f t="shared" si="27"/>
        <v>0</v>
      </c>
      <c r="U11" s="14">
        <f t="shared" si="27"/>
        <v>1185</v>
      </c>
      <c r="V11" s="12">
        <f t="shared" si="27"/>
        <v>11</v>
      </c>
      <c r="W11" s="13">
        <f t="shared" si="27"/>
        <v>11444</v>
      </c>
      <c r="X11" s="13">
        <f t="shared" si="27"/>
        <v>1</v>
      </c>
      <c r="Y11" s="14">
        <f t="shared" si="27"/>
        <v>4644</v>
      </c>
      <c r="Z11" s="12">
        <f t="shared" si="27"/>
        <v>16</v>
      </c>
      <c r="AA11" s="13">
        <f t="shared" si="27"/>
        <v>30720</v>
      </c>
      <c r="AB11" s="13">
        <f t="shared" si="27"/>
        <v>5</v>
      </c>
      <c r="AC11" s="14">
        <f t="shared" si="27"/>
        <v>10941</v>
      </c>
      <c r="AD11" s="4">
        <f>SUM(B11,F11,J11,N11,R11,V11,Z11)-SUM(B12,F12,J12,N12,R12,V12,Z12)</f>
        <v>0</v>
      </c>
      <c r="AE11" s="4">
        <f>SUM(C11,G11,K11,O11,S11,W11,AA11)-SUM(C12,G12,K12,O12,S12,W12,AA12)</f>
        <v>0</v>
      </c>
    </row>
    <row r="12" spans="1:36">
      <c r="A12" s="11">
        <v>42022</v>
      </c>
      <c r="B12" s="15">
        <f t="shared" si="26"/>
        <v>24</v>
      </c>
      <c r="C12" s="16">
        <f t="shared" si="26"/>
        <v>18326</v>
      </c>
      <c r="D12" s="16">
        <f t="shared" si="26"/>
        <v>1</v>
      </c>
      <c r="E12" s="17">
        <f t="shared" si="26"/>
        <v>854</v>
      </c>
      <c r="F12" s="15">
        <f t="shared" si="26"/>
        <v>3</v>
      </c>
      <c r="G12" s="16">
        <f t="shared" si="26"/>
        <v>7632</v>
      </c>
      <c r="H12" s="16">
        <f t="shared" si="26"/>
        <v>3</v>
      </c>
      <c r="I12" s="17">
        <f t="shared" si="26"/>
        <v>5045</v>
      </c>
      <c r="J12" s="15">
        <f t="shared" si="26"/>
        <v>23</v>
      </c>
      <c r="K12" s="16">
        <f t="shared" si="26"/>
        <v>24671</v>
      </c>
      <c r="L12" s="16">
        <f t="shared" si="26"/>
        <v>6</v>
      </c>
      <c r="M12" s="17">
        <f t="shared" si="26"/>
        <v>6826</v>
      </c>
      <c r="N12" s="15">
        <f t="shared" si="26"/>
        <v>32</v>
      </c>
      <c r="O12" s="16">
        <f t="shared" si="26"/>
        <v>22000</v>
      </c>
      <c r="P12" s="16">
        <f t="shared" si="26"/>
        <v>9</v>
      </c>
      <c r="Q12" s="17">
        <f t="shared" si="26"/>
        <v>6083</v>
      </c>
      <c r="R12" s="15">
        <f t="shared" si="27"/>
        <v>0</v>
      </c>
      <c r="S12" s="16">
        <f t="shared" si="27"/>
        <v>1185</v>
      </c>
      <c r="T12" s="16">
        <f t="shared" si="27"/>
        <v>0</v>
      </c>
      <c r="U12" s="17">
        <f t="shared" si="27"/>
        <v>1185</v>
      </c>
      <c r="V12" s="15">
        <f t="shared" si="27"/>
        <v>11</v>
      </c>
      <c r="W12" s="16">
        <f t="shared" si="27"/>
        <v>11444</v>
      </c>
      <c r="X12" s="16">
        <f t="shared" si="27"/>
        <v>1</v>
      </c>
      <c r="Y12" s="17">
        <f t="shared" si="27"/>
        <v>4644</v>
      </c>
      <c r="Z12" s="15">
        <f t="shared" si="27"/>
        <v>16</v>
      </c>
      <c r="AA12" s="16">
        <f t="shared" si="27"/>
        <v>30720</v>
      </c>
      <c r="AB12" s="16">
        <f t="shared" si="27"/>
        <v>5</v>
      </c>
      <c r="AC12" s="17">
        <f t="shared" si="27"/>
        <v>10941</v>
      </c>
      <c r="AD12" s="4">
        <f t="shared" ref="AD12:AE27" si="28">SUM(B12,F12,J12,N12,R12,V12,Z12)-SUM(B13,F13,J13,N13,R13,V13,Z13)</f>
        <v>0</v>
      </c>
      <c r="AE12" s="4">
        <f t="shared" si="28"/>
        <v>0</v>
      </c>
    </row>
    <row r="13" spans="1:36">
      <c r="A13" s="11">
        <v>42021</v>
      </c>
      <c r="B13" s="15">
        <f t="shared" si="26"/>
        <v>24</v>
      </c>
      <c r="C13" s="16">
        <f t="shared" si="26"/>
        <v>18326</v>
      </c>
      <c r="D13" s="16">
        <f t="shared" si="26"/>
        <v>1</v>
      </c>
      <c r="E13" s="17">
        <f t="shared" si="26"/>
        <v>854</v>
      </c>
      <c r="F13" s="15">
        <f t="shared" si="26"/>
        <v>3</v>
      </c>
      <c r="G13" s="16">
        <f t="shared" si="26"/>
        <v>7632</v>
      </c>
      <c r="H13" s="16">
        <f t="shared" si="26"/>
        <v>3</v>
      </c>
      <c r="I13" s="17">
        <f t="shared" si="26"/>
        <v>5045</v>
      </c>
      <c r="J13" s="15">
        <f t="shared" si="26"/>
        <v>23</v>
      </c>
      <c r="K13" s="16">
        <f t="shared" si="26"/>
        <v>24671</v>
      </c>
      <c r="L13" s="16">
        <f t="shared" si="26"/>
        <v>6</v>
      </c>
      <c r="M13" s="17">
        <f t="shared" si="26"/>
        <v>6826</v>
      </c>
      <c r="N13" s="15">
        <f t="shared" si="26"/>
        <v>32</v>
      </c>
      <c r="O13" s="16">
        <f t="shared" si="26"/>
        <v>22000</v>
      </c>
      <c r="P13" s="16">
        <f t="shared" si="26"/>
        <v>9</v>
      </c>
      <c r="Q13" s="17">
        <f t="shared" si="26"/>
        <v>6083</v>
      </c>
      <c r="R13" s="15">
        <f t="shared" si="27"/>
        <v>0</v>
      </c>
      <c r="S13" s="16">
        <f t="shared" si="27"/>
        <v>1185</v>
      </c>
      <c r="T13" s="16">
        <f t="shared" si="27"/>
        <v>0</v>
      </c>
      <c r="U13" s="17">
        <f t="shared" si="27"/>
        <v>1185</v>
      </c>
      <c r="V13" s="15">
        <f t="shared" si="27"/>
        <v>11</v>
      </c>
      <c r="W13" s="16">
        <f t="shared" si="27"/>
        <v>11444</v>
      </c>
      <c r="X13" s="16">
        <f t="shared" si="27"/>
        <v>1</v>
      </c>
      <c r="Y13" s="17">
        <f t="shared" si="27"/>
        <v>4644</v>
      </c>
      <c r="Z13" s="15">
        <f t="shared" si="27"/>
        <v>16</v>
      </c>
      <c r="AA13" s="16">
        <f t="shared" si="27"/>
        <v>30720</v>
      </c>
      <c r="AB13" s="16">
        <f t="shared" si="27"/>
        <v>5</v>
      </c>
      <c r="AC13" s="17">
        <f t="shared" si="27"/>
        <v>10941</v>
      </c>
      <c r="AD13" s="4">
        <f t="shared" si="28"/>
        <v>0</v>
      </c>
      <c r="AE13" s="4">
        <f t="shared" si="28"/>
        <v>0</v>
      </c>
    </row>
    <row r="14" spans="1:36">
      <c r="A14" s="11">
        <v>42020</v>
      </c>
      <c r="B14" s="15">
        <f t="shared" si="26"/>
        <v>24</v>
      </c>
      <c r="C14" s="16">
        <f t="shared" si="26"/>
        <v>18326</v>
      </c>
      <c r="D14" s="16">
        <f t="shared" si="26"/>
        <v>1</v>
      </c>
      <c r="E14" s="17">
        <f t="shared" si="26"/>
        <v>854</v>
      </c>
      <c r="F14" s="15">
        <f t="shared" si="26"/>
        <v>3</v>
      </c>
      <c r="G14" s="16">
        <f t="shared" si="26"/>
        <v>7632</v>
      </c>
      <c r="H14" s="16">
        <f t="shared" si="26"/>
        <v>3</v>
      </c>
      <c r="I14" s="17">
        <f t="shared" si="26"/>
        <v>5045</v>
      </c>
      <c r="J14" s="15">
        <f t="shared" si="26"/>
        <v>23</v>
      </c>
      <c r="K14" s="16">
        <f t="shared" si="26"/>
        <v>24671</v>
      </c>
      <c r="L14" s="16">
        <f t="shared" si="26"/>
        <v>6</v>
      </c>
      <c r="M14" s="17">
        <f t="shared" si="26"/>
        <v>6826</v>
      </c>
      <c r="N14" s="15">
        <f t="shared" si="26"/>
        <v>32</v>
      </c>
      <c r="O14" s="16">
        <f t="shared" si="26"/>
        <v>22000</v>
      </c>
      <c r="P14" s="16">
        <f t="shared" si="26"/>
        <v>9</v>
      </c>
      <c r="Q14" s="17">
        <f t="shared" si="26"/>
        <v>6083</v>
      </c>
      <c r="R14" s="15">
        <f t="shared" si="27"/>
        <v>0</v>
      </c>
      <c r="S14" s="16">
        <f t="shared" si="27"/>
        <v>1185</v>
      </c>
      <c r="T14" s="16">
        <f t="shared" si="27"/>
        <v>0</v>
      </c>
      <c r="U14" s="17">
        <f t="shared" si="27"/>
        <v>1185</v>
      </c>
      <c r="V14" s="15">
        <f t="shared" si="27"/>
        <v>11</v>
      </c>
      <c r="W14" s="16">
        <f t="shared" si="27"/>
        <v>11444</v>
      </c>
      <c r="X14" s="16">
        <f t="shared" si="27"/>
        <v>1</v>
      </c>
      <c r="Y14" s="17">
        <f t="shared" si="27"/>
        <v>4644</v>
      </c>
      <c r="Z14" s="15">
        <f t="shared" si="27"/>
        <v>16</v>
      </c>
      <c r="AA14" s="16">
        <f t="shared" si="27"/>
        <v>30720</v>
      </c>
      <c r="AB14" s="16">
        <f t="shared" si="27"/>
        <v>5</v>
      </c>
      <c r="AC14" s="17">
        <f t="shared" si="27"/>
        <v>10941</v>
      </c>
      <c r="AD14" s="4">
        <f t="shared" si="28"/>
        <v>0</v>
      </c>
      <c r="AE14" s="4">
        <f t="shared" si="28"/>
        <v>0</v>
      </c>
    </row>
    <row r="15" spans="1:36">
      <c r="A15" s="11">
        <v>42019</v>
      </c>
      <c r="B15" s="15">
        <f t="shared" si="26"/>
        <v>24</v>
      </c>
      <c r="C15" s="16">
        <f t="shared" si="26"/>
        <v>18326</v>
      </c>
      <c r="D15" s="16">
        <f t="shared" si="26"/>
        <v>1</v>
      </c>
      <c r="E15" s="17">
        <f t="shared" si="26"/>
        <v>854</v>
      </c>
      <c r="F15" s="15">
        <f t="shared" si="26"/>
        <v>3</v>
      </c>
      <c r="G15" s="16">
        <f t="shared" si="26"/>
        <v>7632</v>
      </c>
      <c r="H15" s="16">
        <f t="shared" si="26"/>
        <v>3</v>
      </c>
      <c r="I15" s="17">
        <f t="shared" si="26"/>
        <v>5045</v>
      </c>
      <c r="J15" s="15">
        <f t="shared" si="26"/>
        <v>23</v>
      </c>
      <c r="K15" s="16">
        <f t="shared" si="26"/>
        <v>24671</v>
      </c>
      <c r="L15" s="16">
        <f t="shared" si="26"/>
        <v>6</v>
      </c>
      <c r="M15" s="17">
        <f t="shared" si="26"/>
        <v>6826</v>
      </c>
      <c r="N15" s="15">
        <f t="shared" si="26"/>
        <v>32</v>
      </c>
      <c r="O15" s="16">
        <f t="shared" si="26"/>
        <v>22000</v>
      </c>
      <c r="P15" s="16">
        <f t="shared" si="26"/>
        <v>9</v>
      </c>
      <c r="Q15" s="17">
        <f t="shared" si="26"/>
        <v>6083</v>
      </c>
      <c r="R15" s="15">
        <f t="shared" si="27"/>
        <v>0</v>
      </c>
      <c r="S15" s="16">
        <f t="shared" si="27"/>
        <v>1185</v>
      </c>
      <c r="T15" s="16">
        <f t="shared" si="27"/>
        <v>0</v>
      </c>
      <c r="U15" s="17">
        <f t="shared" si="27"/>
        <v>1185</v>
      </c>
      <c r="V15" s="15">
        <f t="shared" si="27"/>
        <v>11</v>
      </c>
      <c r="W15" s="16">
        <f t="shared" si="27"/>
        <v>11444</v>
      </c>
      <c r="X15" s="16">
        <f t="shared" si="27"/>
        <v>1</v>
      </c>
      <c r="Y15" s="17">
        <f t="shared" si="27"/>
        <v>4644</v>
      </c>
      <c r="Z15" s="15">
        <f t="shared" si="27"/>
        <v>16</v>
      </c>
      <c r="AA15" s="16">
        <f t="shared" si="27"/>
        <v>30720</v>
      </c>
      <c r="AB15" s="16">
        <f t="shared" si="27"/>
        <v>5</v>
      </c>
      <c r="AC15" s="17">
        <f t="shared" si="27"/>
        <v>10941</v>
      </c>
      <c r="AD15" s="4">
        <f t="shared" si="28"/>
        <v>0</v>
      </c>
      <c r="AE15" s="4">
        <f t="shared" si="28"/>
        <v>0</v>
      </c>
    </row>
    <row r="16" spans="1:36">
      <c r="A16" s="11">
        <v>42018</v>
      </c>
      <c r="B16" s="15">
        <f t="shared" si="26"/>
        <v>24</v>
      </c>
      <c r="C16" s="16">
        <f t="shared" si="26"/>
        <v>18326</v>
      </c>
      <c r="D16" s="16">
        <f t="shared" si="26"/>
        <v>1</v>
      </c>
      <c r="E16" s="17">
        <f t="shared" si="26"/>
        <v>854</v>
      </c>
      <c r="F16" s="15">
        <f t="shared" si="26"/>
        <v>3</v>
      </c>
      <c r="G16" s="16">
        <f t="shared" si="26"/>
        <v>7632</v>
      </c>
      <c r="H16" s="16">
        <f t="shared" si="26"/>
        <v>3</v>
      </c>
      <c r="I16" s="17">
        <f t="shared" si="26"/>
        <v>5045</v>
      </c>
      <c r="J16" s="15">
        <f t="shared" si="26"/>
        <v>23</v>
      </c>
      <c r="K16" s="16">
        <f t="shared" si="26"/>
        <v>24671</v>
      </c>
      <c r="L16" s="16">
        <f t="shared" si="26"/>
        <v>6</v>
      </c>
      <c r="M16" s="17">
        <f t="shared" si="26"/>
        <v>6826</v>
      </c>
      <c r="N16" s="15">
        <f t="shared" si="26"/>
        <v>32</v>
      </c>
      <c r="O16" s="16">
        <f t="shared" si="26"/>
        <v>22000</v>
      </c>
      <c r="P16" s="16">
        <f t="shared" si="26"/>
        <v>9</v>
      </c>
      <c r="Q16" s="17">
        <f t="shared" si="26"/>
        <v>6083</v>
      </c>
      <c r="R16" s="15">
        <f t="shared" si="27"/>
        <v>0</v>
      </c>
      <c r="S16" s="16">
        <f t="shared" si="27"/>
        <v>1185</v>
      </c>
      <c r="T16" s="16">
        <f t="shared" si="27"/>
        <v>0</v>
      </c>
      <c r="U16" s="17">
        <f t="shared" si="27"/>
        <v>1185</v>
      </c>
      <c r="V16" s="15">
        <f t="shared" si="27"/>
        <v>11</v>
      </c>
      <c r="W16" s="16">
        <f t="shared" si="27"/>
        <v>11444</v>
      </c>
      <c r="X16" s="16">
        <f t="shared" si="27"/>
        <v>1</v>
      </c>
      <c r="Y16" s="17">
        <f t="shared" si="27"/>
        <v>4644</v>
      </c>
      <c r="Z16" s="15">
        <f t="shared" si="27"/>
        <v>16</v>
      </c>
      <c r="AA16" s="16">
        <f t="shared" si="27"/>
        <v>30720</v>
      </c>
      <c r="AB16" s="16">
        <f t="shared" si="27"/>
        <v>5</v>
      </c>
      <c r="AC16" s="17">
        <f t="shared" si="27"/>
        <v>10941</v>
      </c>
      <c r="AD16" s="4">
        <f t="shared" si="28"/>
        <v>0</v>
      </c>
      <c r="AE16" s="4">
        <f t="shared" si="28"/>
        <v>0</v>
      </c>
    </row>
    <row r="17" spans="1:31">
      <c r="A17" s="11">
        <v>42017</v>
      </c>
      <c r="B17" s="15">
        <f t="shared" si="26"/>
        <v>24</v>
      </c>
      <c r="C17" s="16">
        <f t="shared" si="26"/>
        <v>18326</v>
      </c>
      <c r="D17" s="16">
        <f t="shared" si="26"/>
        <v>1</v>
      </c>
      <c r="E17" s="17">
        <f t="shared" si="26"/>
        <v>854</v>
      </c>
      <c r="F17" s="15">
        <f t="shared" si="26"/>
        <v>3</v>
      </c>
      <c r="G17" s="16">
        <f t="shared" si="26"/>
        <v>7632</v>
      </c>
      <c r="H17" s="16">
        <f t="shared" si="26"/>
        <v>3</v>
      </c>
      <c r="I17" s="17">
        <f t="shared" si="26"/>
        <v>5045</v>
      </c>
      <c r="J17" s="15">
        <f t="shared" si="26"/>
        <v>23</v>
      </c>
      <c r="K17" s="16">
        <f t="shared" si="26"/>
        <v>24671</v>
      </c>
      <c r="L17" s="16">
        <f t="shared" si="26"/>
        <v>6</v>
      </c>
      <c r="M17" s="17">
        <f t="shared" si="26"/>
        <v>6826</v>
      </c>
      <c r="N17" s="15">
        <f t="shared" si="26"/>
        <v>32</v>
      </c>
      <c r="O17" s="16">
        <f t="shared" si="26"/>
        <v>22000</v>
      </c>
      <c r="P17" s="16">
        <f t="shared" si="26"/>
        <v>9</v>
      </c>
      <c r="Q17" s="17">
        <f t="shared" si="26"/>
        <v>6083</v>
      </c>
      <c r="R17" s="15">
        <f t="shared" si="27"/>
        <v>0</v>
      </c>
      <c r="S17" s="16">
        <f t="shared" si="27"/>
        <v>1185</v>
      </c>
      <c r="T17" s="16">
        <f t="shared" si="27"/>
        <v>0</v>
      </c>
      <c r="U17" s="17">
        <f t="shared" si="27"/>
        <v>1185</v>
      </c>
      <c r="V17" s="15">
        <f t="shared" si="27"/>
        <v>11</v>
      </c>
      <c r="W17" s="16">
        <f t="shared" si="27"/>
        <v>11444</v>
      </c>
      <c r="X17" s="16">
        <f t="shared" si="27"/>
        <v>1</v>
      </c>
      <c r="Y17" s="17">
        <f t="shared" si="27"/>
        <v>4644</v>
      </c>
      <c r="Z17" s="15">
        <f t="shared" si="27"/>
        <v>16</v>
      </c>
      <c r="AA17" s="16">
        <f t="shared" si="27"/>
        <v>30720</v>
      </c>
      <c r="AB17" s="16">
        <f t="shared" si="27"/>
        <v>5</v>
      </c>
      <c r="AC17" s="17">
        <f t="shared" si="27"/>
        <v>10941</v>
      </c>
      <c r="AD17" s="4">
        <f t="shared" si="28"/>
        <v>0</v>
      </c>
      <c r="AE17" s="4">
        <f t="shared" si="28"/>
        <v>0</v>
      </c>
    </row>
    <row r="18" spans="1:31">
      <c r="A18" s="11">
        <v>42016</v>
      </c>
      <c r="B18" s="15">
        <f t="shared" si="26"/>
        <v>24</v>
      </c>
      <c r="C18" s="16">
        <f t="shared" si="26"/>
        <v>18326</v>
      </c>
      <c r="D18" s="16">
        <f t="shared" si="26"/>
        <v>1</v>
      </c>
      <c r="E18" s="17">
        <f t="shared" si="26"/>
        <v>854</v>
      </c>
      <c r="F18" s="15">
        <f t="shared" si="26"/>
        <v>3</v>
      </c>
      <c r="G18" s="16">
        <f t="shared" si="26"/>
        <v>7632</v>
      </c>
      <c r="H18" s="16">
        <f t="shared" si="26"/>
        <v>3</v>
      </c>
      <c r="I18" s="17">
        <f t="shared" si="26"/>
        <v>5045</v>
      </c>
      <c r="J18" s="15">
        <f t="shared" si="26"/>
        <v>23</v>
      </c>
      <c r="K18" s="16">
        <f t="shared" si="26"/>
        <v>24671</v>
      </c>
      <c r="L18" s="16">
        <f t="shared" si="26"/>
        <v>6</v>
      </c>
      <c r="M18" s="17">
        <f t="shared" si="26"/>
        <v>6826</v>
      </c>
      <c r="N18" s="15">
        <f t="shared" si="26"/>
        <v>32</v>
      </c>
      <c r="O18" s="16">
        <f t="shared" si="26"/>
        <v>22000</v>
      </c>
      <c r="P18" s="16">
        <f t="shared" si="26"/>
        <v>9</v>
      </c>
      <c r="Q18" s="17">
        <f t="shared" si="26"/>
        <v>6083</v>
      </c>
      <c r="R18" s="15">
        <f t="shared" si="27"/>
        <v>0</v>
      </c>
      <c r="S18" s="16">
        <f t="shared" si="27"/>
        <v>1185</v>
      </c>
      <c r="T18" s="16">
        <f t="shared" si="27"/>
        <v>0</v>
      </c>
      <c r="U18" s="17">
        <f t="shared" si="27"/>
        <v>1185</v>
      </c>
      <c r="V18" s="15">
        <f t="shared" si="27"/>
        <v>11</v>
      </c>
      <c r="W18" s="16">
        <f t="shared" si="27"/>
        <v>11444</v>
      </c>
      <c r="X18" s="16">
        <f t="shared" si="27"/>
        <v>1</v>
      </c>
      <c r="Y18" s="17">
        <f t="shared" si="27"/>
        <v>4644</v>
      </c>
      <c r="Z18" s="15">
        <f t="shared" si="27"/>
        <v>16</v>
      </c>
      <c r="AA18" s="16">
        <f t="shared" si="27"/>
        <v>30720</v>
      </c>
      <c r="AB18" s="16">
        <f t="shared" si="27"/>
        <v>5</v>
      </c>
      <c r="AC18" s="17">
        <f t="shared" si="27"/>
        <v>10941</v>
      </c>
      <c r="AD18" s="4">
        <f t="shared" si="28"/>
        <v>0</v>
      </c>
      <c r="AE18" s="4">
        <f t="shared" si="28"/>
        <v>0</v>
      </c>
    </row>
    <row r="19" spans="1:31">
      <c r="A19" s="11">
        <v>42015</v>
      </c>
      <c r="B19" s="15">
        <f t="shared" si="26"/>
        <v>24</v>
      </c>
      <c r="C19" s="16">
        <f t="shared" si="26"/>
        <v>18326</v>
      </c>
      <c r="D19" s="16">
        <f t="shared" si="26"/>
        <v>1</v>
      </c>
      <c r="E19" s="17">
        <f t="shared" si="26"/>
        <v>854</v>
      </c>
      <c r="F19" s="15">
        <f t="shared" si="26"/>
        <v>3</v>
      </c>
      <c r="G19" s="16">
        <f t="shared" si="26"/>
        <v>7632</v>
      </c>
      <c r="H19" s="16">
        <f t="shared" si="26"/>
        <v>3</v>
      </c>
      <c r="I19" s="17">
        <f t="shared" si="26"/>
        <v>5045</v>
      </c>
      <c r="J19" s="15">
        <f t="shared" si="26"/>
        <v>23</v>
      </c>
      <c r="K19" s="16">
        <f t="shared" si="26"/>
        <v>24671</v>
      </c>
      <c r="L19" s="16">
        <f t="shared" si="26"/>
        <v>6</v>
      </c>
      <c r="M19" s="17">
        <f t="shared" si="26"/>
        <v>6826</v>
      </c>
      <c r="N19" s="15">
        <f t="shared" si="26"/>
        <v>32</v>
      </c>
      <c r="O19" s="16">
        <f t="shared" si="26"/>
        <v>22000</v>
      </c>
      <c r="P19" s="16">
        <f t="shared" si="26"/>
        <v>9</v>
      </c>
      <c r="Q19" s="17">
        <f t="shared" si="26"/>
        <v>6083</v>
      </c>
      <c r="R19" s="15">
        <f t="shared" si="27"/>
        <v>0</v>
      </c>
      <c r="S19" s="16">
        <f t="shared" si="27"/>
        <v>1185</v>
      </c>
      <c r="T19" s="16">
        <f t="shared" si="27"/>
        <v>0</v>
      </c>
      <c r="U19" s="17">
        <f t="shared" si="27"/>
        <v>1185</v>
      </c>
      <c r="V19" s="15">
        <f t="shared" si="27"/>
        <v>11</v>
      </c>
      <c r="W19" s="16">
        <f t="shared" si="27"/>
        <v>11444</v>
      </c>
      <c r="X19" s="16">
        <f t="shared" si="27"/>
        <v>1</v>
      </c>
      <c r="Y19" s="17">
        <f t="shared" si="27"/>
        <v>4644</v>
      </c>
      <c r="Z19" s="15">
        <f t="shared" si="27"/>
        <v>16</v>
      </c>
      <c r="AA19" s="16">
        <f t="shared" si="27"/>
        <v>30720</v>
      </c>
      <c r="AB19" s="16">
        <f t="shared" si="27"/>
        <v>5</v>
      </c>
      <c r="AC19" s="17">
        <f t="shared" si="27"/>
        <v>10941</v>
      </c>
      <c r="AD19" s="4">
        <f t="shared" si="28"/>
        <v>0</v>
      </c>
      <c r="AE19" s="4">
        <f t="shared" si="28"/>
        <v>0</v>
      </c>
    </row>
    <row r="20" spans="1:31">
      <c r="A20" s="11">
        <v>42014</v>
      </c>
      <c r="B20" s="15">
        <f t="shared" si="26"/>
        <v>24</v>
      </c>
      <c r="C20" s="16">
        <f t="shared" si="26"/>
        <v>18326</v>
      </c>
      <c r="D20" s="16">
        <f t="shared" si="26"/>
        <v>1</v>
      </c>
      <c r="E20" s="17">
        <f t="shared" si="26"/>
        <v>854</v>
      </c>
      <c r="F20" s="15">
        <f t="shared" si="26"/>
        <v>3</v>
      </c>
      <c r="G20" s="16">
        <f t="shared" si="26"/>
        <v>7632</v>
      </c>
      <c r="H20" s="16">
        <f t="shared" si="26"/>
        <v>3</v>
      </c>
      <c r="I20" s="17">
        <f t="shared" si="26"/>
        <v>5045</v>
      </c>
      <c r="J20" s="15">
        <f t="shared" si="26"/>
        <v>23</v>
      </c>
      <c r="K20" s="16">
        <f t="shared" si="26"/>
        <v>24671</v>
      </c>
      <c r="L20" s="16">
        <f t="shared" si="26"/>
        <v>6</v>
      </c>
      <c r="M20" s="17">
        <f t="shared" si="26"/>
        <v>6826</v>
      </c>
      <c r="N20" s="15">
        <f t="shared" si="26"/>
        <v>32</v>
      </c>
      <c r="O20" s="16">
        <f t="shared" si="26"/>
        <v>22000</v>
      </c>
      <c r="P20" s="16">
        <f t="shared" si="26"/>
        <v>9</v>
      </c>
      <c r="Q20" s="17">
        <f t="shared" si="26"/>
        <v>6083</v>
      </c>
      <c r="R20" s="15">
        <f t="shared" si="27"/>
        <v>0</v>
      </c>
      <c r="S20" s="16">
        <f t="shared" si="27"/>
        <v>1185</v>
      </c>
      <c r="T20" s="16">
        <f t="shared" si="27"/>
        <v>0</v>
      </c>
      <c r="U20" s="17">
        <f t="shared" si="27"/>
        <v>1185</v>
      </c>
      <c r="V20" s="15">
        <f t="shared" si="27"/>
        <v>11</v>
      </c>
      <c r="W20" s="16">
        <f t="shared" si="27"/>
        <v>11444</v>
      </c>
      <c r="X20" s="16">
        <f t="shared" si="27"/>
        <v>1</v>
      </c>
      <c r="Y20" s="17">
        <f t="shared" si="27"/>
        <v>4644</v>
      </c>
      <c r="Z20" s="15">
        <f t="shared" si="27"/>
        <v>16</v>
      </c>
      <c r="AA20" s="16">
        <f t="shared" si="27"/>
        <v>30720</v>
      </c>
      <c r="AB20" s="16">
        <f t="shared" si="27"/>
        <v>5</v>
      </c>
      <c r="AC20" s="17">
        <f t="shared" si="27"/>
        <v>10941</v>
      </c>
      <c r="AD20" s="4">
        <f t="shared" si="28"/>
        <v>0</v>
      </c>
      <c r="AE20" s="4">
        <f t="shared" si="28"/>
        <v>0</v>
      </c>
    </row>
    <row r="21" spans="1:31">
      <c r="A21" s="11">
        <v>42013</v>
      </c>
      <c r="B21" s="15">
        <f t="shared" si="26"/>
        <v>24</v>
      </c>
      <c r="C21" s="16">
        <f t="shared" si="26"/>
        <v>18326</v>
      </c>
      <c r="D21" s="16">
        <f t="shared" si="26"/>
        <v>1</v>
      </c>
      <c r="E21" s="17">
        <f t="shared" si="26"/>
        <v>854</v>
      </c>
      <c r="F21" s="15">
        <f t="shared" si="26"/>
        <v>3</v>
      </c>
      <c r="G21" s="16">
        <f t="shared" si="26"/>
        <v>7632</v>
      </c>
      <c r="H21" s="16">
        <f t="shared" si="26"/>
        <v>3</v>
      </c>
      <c r="I21" s="17">
        <f t="shared" si="26"/>
        <v>5045</v>
      </c>
      <c r="J21" s="15">
        <f t="shared" si="26"/>
        <v>23</v>
      </c>
      <c r="K21" s="16">
        <f t="shared" si="26"/>
        <v>24671</v>
      </c>
      <c r="L21" s="16">
        <f t="shared" si="26"/>
        <v>6</v>
      </c>
      <c r="M21" s="17">
        <f t="shared" si="26"/>
        <v>6826</v>
      </c>
      <c r="N21" s="15">
        <f t="shared" si="26"/>
        <v>32</v>
      </c>
      <c r="O21" s="16">
        <f t="shared" si="26"/>
        <v>22000</v>
      </c>
      <c r="P21" s="16">
        <f t="shared" si="26"/>
        <v>9</v>
      </c>
      <c r="Q21" s="17">
        <f t="shared" si="26"/>
        <v>6083</v>
      </c>
      <c r="R21" s="15">
        <f t="shared" si="27"/>
        <v>0</v>
      </c>
      <c r="S21" s="16">
        <f t="shared" si="27"/>
        <v>1185</v>
      </c>
      <c r="T21" s="16">
        <f t="shared" si="27"/>
        <v>0</v>
      </c>
      <c r="U21" s="17">
        <f t="shared" si="27"/>
        <v>1185</v>
      </c>
      <c r="V21" s="15">
        <f t="shared" si="27"/>
        <v>11</v>
      </c>
      <c r="W21" s="16">
        <f t="shared" si="27"/>
        <v>11444</v>
      </c>
      <c r="X21" s="16">
        <f t="shared" si="27"/>
        <v>1</v>
      </c>
      <c r="Y21" s="17">
        <f t="shared" si="27"/>
        <v>4644</v>
      </c>
      <c r="Z21" s="15">
        <f t="shared" si="27"/>
        <v>16</v>
      </c>
      <c r="AA21" s="16">
        <f t="shared" si="27"/>
        <v>30720</v>
      </c>
      <c r="AB21" s="16">
        <f t="shared" si="27"/>
        <v>5</v>
      </c>
      <c r="AC21" s="17">
        <f t="shared" si="27"/>
        <v>10941</v>
      </c>
      <c r="AD21" s="4">
        <f t="shared" si="28"/>
        <v>0</v>
      </c>
      <c r="AE21" s="4">
        <f t="shared" si="28"/>
        <v>0</v>
      </c>
    </row>
    <row r="22" spans="1:31">
      <c r="A22" s="11">
        <v>42012</v>
      </c>
      <c r="B22" s="15">
        <f t="shared" si="26"/>
        <v>24</v>
      </c>
      <c r="C22" s="16">
        <f t="shared" si="26"/>
        <v>18326</v>
      </c>
      <c r="D22" s="16">
        <f t="shared" si="26"/>
        <v>1</v>
      </c>
      <c r="E22" s="17">
        <f t="shared" si="26"/>
        <v>854</v>
      </c>
      <c r="F22" s="15">
        <f t="shared" si="26"/>
        <v>3</v>
      </c>
      <c r="G22" s="16">
        <f t="shared" si="26"/>
        <v>7632</v>
      </c>
      <c r="H22" s="16">
        <f t="shared" si="26"/>
        <v>3</v>
      </c>
      <c r="I22" s="17">
        <f t="shared" si="26"/>
        <v>5045</v>
      </c>
      <c r="J22" s="15">
        <f t="shared" si="26"/>
        <v>23</v>
      </c>
      <c r="K22" s="16">
        <f t="shared" si="26"/>
        <v>24671</v>
      </c>
      <c r="L22" s="16">
        <f t="shared" si="26"/>
        <v>6</v>
      </c>
      <c r="M22" s="17">
        <f t="shared" si="26"/>
        <v>6826</v>
      </c>
      <c r="N22" s="15">
        <f t="shared" si="26"/>
        <v>32</v>
      </c>
      <c r="O22" s="16">
        <f t="shared" si="26"/>
        <v>22000</v>
      </c>
      <c r="P22" s="16">
        <f t="shared" si="26"/>
        <v>9</v>
      </c>
      <c r="Q22" s="17">
        <f t="shared" si="26"/>
        <v>6083</v>
      </c>
      <c r="R22" s="15">
        <f t="shared" si="27"/>
        <v>0</v>
      </c>
      <c r="S22" s="16">
        <f t="shared" si="27"/>
        <v>1185</v>
      </c>
      <c r="T22" s="16">
        <f t="shared" si="27"/>
        <v>0</v>
      </c>
      <c r="U22" s="17">
        <f t="shared" si="27"/>
        <v>1185</v>
      </c>
      <c r="V22" s="15">
        <f t="shared" si="27"/>
        <v>11</v>
      </c>
      <c r="W22" s="16">
        <f t="shared" si="27"/>
        <v>11444</v>
      </c>
      <c r="X22" s="16">
        <f t="shared" si="27"/>
        <v>1</v>
      </c>
      <c r="Y22" s="17">
        <f t="shared" si="27"/>
        <v>4644</v>
      </c>
      <c r="Z22" s="15">
        <f t="shared" si="27"/>
        <v>16</v>
      </c>
      <c r="AA22" s="16">
        <f t="shared" si="27"/>
        <v>30720</v>
      </c>
      <c r="AB22" s="16">
        <f t="shared" si="27"/>
        <v>5</v>
      </c>
      <c r="AC22" s="17">
        <f t="shared" si="27"/>
        <v>10941</v>
      </c>
      <c r="AD22" s="4">
        <f t="shared" si="28"/>
        <v>0</v>
      </c>
      <c r="AE22" s="4">
        <f t="shared" si="28"/>
        <v>0</v>
      </c>
    </row>
    <row r="23" spans="1:31">
      <c r="A23" s="11">
        <v>42011</v>
      </c>
      <c r="B23" s="15">
        <f t="shared" si="26"/>
        <v>24</v>
      </c>
      <c r="C23" s="16">
        <f t="shared" si="26"/>
        <v>18326</v>
      </c>
      <c r="D23" s="16">
        <f t="shared" si="26"/>
        <v>1</v>
      </c>
      <c r="E23" s="17">
        <f t="shared" si="26"/>
        <v>854</v>
      </c>
      <c r="F23" s="15">
        <f t="shared" si="26"/>
        <v>3</v>
      </c>
      <c r="G23" s="16">
        <f t="shared" si="26"/>
        <v>7632</v>
      </c>
      <c r="H23" s="16">
        <f t="shared" si="26"/>
        <v>3</v>
      </c>
      <c r="I23" s="17">
        <f t="shared" si="26"/>
        <v>5045</v>
      </c>
      <c r="J23" s="15">
        <f t="shared" si="26"/>
        <v>23</v>
      </c>
      <c r="K23" s="16">
        <f t="shared" si="26"/>
        <v>24671</v>
      </c>
      <c r="L23" s="16">
        <f t="shared" si="26"/>
        <v>6</v>
      </c>
      <c r="M23" s="17">
        <f t="shared" si="26"/>
        <v>6826</v>
      </c>
      <c r="N23" s="15">
        <f t="shared" si="26"/>
        <v>32</v>
      </c>
      <c r="O23" s="16">
        <f t="shared" si="26"/>
        <v>22000</v>
      </c>
      <c r="P23" s="16">
        <f t="shared" si="26"/>
        <v>9</v>
      </c>
      <c r="Q23" s="17">
        <f t="shared" si="26"/>
        <v>6083</v>
      </c>
      <c r="R23" s="15">
        <f t="shared" si="27"/>
        <v>0</v>
      </c>
      <c r="S23" s="16">
        <f t="shared" si="27"/>
        <v>1185</v>
      </c>
      <c r="T23" s="16">
        <f t="shared" si="27"/>
        <v>0</v>
      </c>
      <c r="U23" s="17">
        <f t="shared" si="27"/>
        <v>1185</v>
      </c>
      <c r="V23" s="15">
        <f t="shared" si="27"/>
        <v>11</v>
      </c>
      <c r="W23" s="16">
        <f t="shared" si="27"/>
        <v>11444</v>
      </c>
      <c r="X23" s="16">
        <f t="shared" si="27"/>
        <v>1</v>
      </c>
      <c r="Y23" s="17">
        <f t="shared" si="27"/>
        <v>4644</v>
      </c>
      <c r="Z23" s="15">
        <f t="shared" si="27"/>
        <v>16</v>
      </c>
      <c r="AA23" s="16">
        <f t="shared" si="27"/>
        <v>30720</v>
      </c>
      <c r="AB23" s="16">
        <f t="shared" si="27"/>
        <v>5</v>
      </c>
      <c r="AC23" s="17">
        <f t="shared" si="27"/>
        <v>10941</v>
      </c>
      <c r="AD23" s="4">
        <f t="shared" si="28"/>
        <v>0</v>
      </c>
      <c r="AE23" s="4">
        <f t="shared" si="28"/>
        <v>0</v>
      </c>
    </row>
    <row r="24" spans="1:31">
      <c r="A24" s="11">
        <v>42010</v>
      </c>
      <c r="B24" s="15">
        <f t="shared" si="26"/>
        <v>24</v>
      </c>
      <c r="C24" s="16">
        <f t="shared" si="26"/>
        <v>18326</v>
      </c>
      <c r="D24" s="16">
        <f t="shared" si="26"/>
        <v>1</v>
      </c>
      <c r="E24" s="17">
        <f t="shared" si="26"/>
        <v>854</v>
      </c>
      <c r="F24" s="15">
        <f t="shared" si="26"/>
        <v>3</v>
      </c>
      <c r="G24" s="16">
        <f t="shared" si="26"/>
        <v>7632</v>
      </c>
      <c r="H24" s="16">
        <f t="shared" si="26"/>
        <v>3</v>
      </c>
      <c r="I24" s="17">
        <f t="shared" si="26"/>
        <v>5045</v>
      </c>
      <c r="J24" s="15">
        <f t="shared" si="26"/>
        <v>23</v>
      </c>
      <c r="K24" s="16">
        <f t="shared" si="26"/>
        <v>24671</v>
      </c>
      <c r="L24" s="16">
        <f t="shared" si="26"/>
        <v>6</v>
      </c>
      <c r="M24" s="17">
        <f t="shared" si="26"/>
        <v>6826</v>
      </c>
      <c r="N24" s="15">
        <f t="shared" si="26"/>
        <v>32</v>
      </c>
      <c r="O24" s="16">
        <f t="shared" si="26"/>
        <v>22000</v>
      </c>
      <c r="P24" s="16">
        <f t="shared" si="26"/>
        <v>9</v>
      </c>
      <c r="Q24" s="17">
        <f t="shared" si="26"/>
        <v>6083</v>
      </c>
      <c r="R24" s="15">
        <f t="shared" si="27"/>
        <v>0</v>
      </c>
      <c r="S24" s="16">
        <f t="shared" si="27"/>
        <v>1185</v>
      </c>
      <c r="T24" s="16">
        <f t="shared" si="27"/>
        <v>0</v>
      </c>
      <c r="U24" s="17">
        <f t="shared" si="27"/>
        <v>1185</v>
      </c>
      <c r="V24" s="15">
        <f t="shared" si="27"/>
        <v>11</v>
      </c>
      <c r="W24" s="16">
        <f t="shared" si="27"/>
        <v>11444</v>
      </c>
      <c r="X24" s="16">
        <f t="shared" si="27"/>
        <v>1</v>
      </c>
      <c r="Y24" s="17">
        <f t="shared" si="27"/>
        <v>4644</v>
      </c>
      <c r="Z24" s="15">
        <f t="shared" si="27"/>
        <v>16</v>
      </c>
      <c r="AA24" s="16">
        <f t="shared" si="27"/>
        <v>30720</v>
      </c>
      <c r="AB24" s="16">
        <f t="shared" si="27"/>
        <v>5</v>
      </c>
      <c r="AC24" s="17">
        <f t="shared" si="27"/>
        <v>10941</v>
      </c>
      <c r="AD24" s="4">
        <f t="shared" si="28"/>
        <v>0</v>
      </c>
      <c r="AE24" s="4">
        <f t="shared" si="28"/>
        <v>0</v>
      </c>
    </row>
    <row r="25" spans="1:31">
      <c r="A25" s="11">
        <v>42009</v>
      </c>
      <c r="B25" s="15">
        <f t="shared" si="26"/>
        <v>24</v>
      </c>
      <c r="C25" s="16">
        <f t="shared" si="26"/>
        <v>18326</v>
      </c>
      <c r="D25" s="16">
        <f t="shared" si="26"/>
        <v>1</v>
      </c>
      <c r="E25" s="17">
        <f t="shared" si="26"/>
        <v>854</v>
      </c>
      <c r="F25" s="15">
        <f t="shared" si="26"/>
        <v>3</v>
      </c>
      <c r="G25" s="16">
        <f t="shared" si="26"/>
        <v>7632</v>
      </c>
      <c r="H25" s="16">
        <f t="shared" si="26"/>
        <v>3</v>
      </c>
      <c r="I25" s="17">
        <f t="shared" si="26"/>
        <v>5045</v>
      </c>
      <c r="J25" s="15">
        <f t="shared" si="26"/>
        <v>23</v>
      </c>
      <c r="K25" s="16">
        <f t="shared" si="26"/>
        <v>24671</v>
      </c>
      <c r="L25" s="16">
        <f t="shared" si="26"/>
        <v>6</v>
      </c>
      <c r="M25" s="17">
        <f t="shared" si="26"/>
        <v>6826</v>
      </c>
      <c r="N25" s="15">
        <f t="shared" si="26"/>
        <v>32</v>
      </c>
      <c r="O25" s="16">
        <f t="shared" si="26"/>
        <v>22000</v>
      </c>
      <c r="P25" s="16">
        <f t="shared" si="26"/>
        <v>9</v>
      </c>
      <c r="Q25" s="17">
        <f t="shared" si="26"/>
        <v>6083</v>
      </c>
      <c r="R25" s="15">
        <f t="shared" si="27"/>
        <v>0</v>
      </c>
      <c r="S25" s="16">
        <f t="shared" si="27"/>
        <v>1185</v>
      </c>
      <c r="T25" s="16">
        <f t="shared" si="27"/>
        <v>0</v>
      </c>
      <c r="U25" s="17">
        <f t="shared" si="27"/>
        <v>1185</v>
      </c>
      <c r="V25" s="15">
        <f t="shared" si="27"/>
        <v>11</v>
      </c>
      <c r="W25" s="16">
        <f t="shared" si="27"/>
        <v>11444</v>
      </c>
      <c r="X25" s="16">
        <f t="shared" si="27"/>
        <v>1</v>
      </c>
      <c r="Y25" s="17">
        <f t="shared" si="27"/>
        <v>4644</v>
      </c>
      <c r="Z25" s="15">
        <f t="shared" si="27"/>
        <v>16</v>
      </c>
      <c r="AA25" s="16">
        <f t="shared" si="27"/>
        <v>30720</v>
      </c>
      <c r="AB25" s="16">
        <f t="shared" si="27"/>
        <v>5</v>
      </c>
      <c r="AC25" s="17">
        <f t="shared" si="27"/>
        <v>10941</v>
      </c>
      <c r="AD25" s="4">
        <f t="shared" si="28"/>
        <v>0</v>
      </c>
      <c r="AE25" s="4">
        <f t="shared" si="28"/>
        <v>0</v>
      </c>
    </row>
    <row r="26" spans="1:31">
      <c r="A26" s="11">
        <v>42008</v>
      </c>
      <c r="B26" s="15">
        <f t="shared" si="26"/>
        <v>24</v>
      </c>
      <c r="C26" s="16">
        <f t="shared" si="26"/>
        <v>18326</v>
      </c>
      <c r="D26" s="16">
        <f t="shared" si="26"/>
        <v>1</v>
      </c>
      <c r="E26" s="17">
        <f t="shared" si="26"/>
        <v>854</v>
      </c>
      <c r="F26" s="15">
        <f t="shared" si="26"/>
        <v>3</v>
      </c>
      <c r="G26" s="16">
        <f t="shared" si="26"/>
        <v>7632</v>
      </c>
      <c r="H26" s="16">
        <f t="shared" si="26"/>
        <v>3</v>
      </c>
      <c r="I26" s="17">
        <f t="shared" si="26"/>
        <v>5045</v>
      </c>
      <c r="J26" s="15">
        <f t="shared" si="26"/>
        <v>23</v>
      </c>
      <c r="K26" s="16">
        <f t="shared" si="26"/>
        <v>24671</v>
      </c>
      <c r="L26" s="16">
        <f t="shared" si="26"/>
        <v>6</v>
      </c>
      <c r="M26" s="17">
        <f t="shared" si="26"/>
        <v>6826</v>
      </c>
      <c r="N26" s="15">
        <f t="shared" si="26"/>
        <v>32</v>
      </c>
      <c r="O26" s="16">
        <f t="shared" si="26"/>
        <v>22000</v>
      </c>
      <c r="P26" s="16">
        <f t="shared" si="26"/>
        <v>9</v>
      </c>
      <c r="Q26" s="17">
        <f t="shared" ref="Q26:AC49" si="29">Q27</f>
        <v>6083</v>
      </c>
      <c r="R26" s="15">
        <f t="shared" si="27"/>
        <v>0</v>
      </c>
      <c r="S26" s="16">
        <f t="shared" si="27"/>
        <v>1185</v>
      </c>
      <c r="T26" s="16">
        <f t="shared" si="27"/>
        <v>0</v>
      </c>
      <c r="U26" s="17">
        <f t="shared" si="27"/>
        <v>1185</v>
      </c>
      <c r="V26" s="15">
        <f t="shared" si="27"/>
        <v>11</v>
      </c>
      <c r="W26" s="16">
        <f t="shared" si="27"/>
        <v>11444</v>
      </c>
      <c r="X26" s="16">
        <f t="shared" si="27"/>
        <v>1</v>
      </c>
      <c r="Y26" s="17">
        <f t="shared" si="27"/>
        <v>4644</v>
      </c>
      <c r="Z26" s="15">
        <f t="shared" si="27"/>
        <v>16</v>
      </c>
      <c r="AA26" s="16">
        <f t="shared" si="27"/>
        <v>30720</v>
      </c>
      <c r="AB26" s="16">
        <f t="shared" si="27"/>
        <v>5</v>
      </c>
      <c r="AC26" s="17">
        <f t="shared" si="27"/>
        <v>10941</v>
      </c>
      <c r="AD26" s="4">
        <f t="shared" si="28"/>
        <v>0</v>
      </c>
      <c r="AE26" s="4">
        <f t="shared" si="28"/>
        <v>0</v>
      </c>
    </row>
    <row r="27" spans="1:31">
      <c r="A27" s="11">
        <v>42007</v>
      </c>
      <c r="B27" s="15">
        <f t="shared" ref="B27:Q49" si="30">B28</f>
        <v>24</v>
      </c>
      <c r="C27" s="16">
        <f t="shared" si="30"/>
        <v>18326</v>
      </c>
      <c r="D27" s="16">
        <f t="shared" si="30"/>
        <v>1</v>
      </c>
      <c r="E27" s="17">
        <f t="shared" si="30"/>
        <v>854</v>
      </c>
      <c r="F27" s="15">
        <f t="shared" si="30"/>
        <v>3</v>
      </c>
      <c r="G27" s="16">
        <f t="shared" si="30"/>
        <v>7632</v>
      </c>
      <c r="H27" s="16">
        <f t="shared" si="30"/>
        <v>3</v>
      </c>
      <c r="I27" s="17">
        <f t="shared" si="30"/>
        <v>5045</v>
      </c>
      <c r="J27" s="15">
        <f t="shared" si="30"/>
        <v>23</v>
      </c>
      <c r="K27" s="16">
        <f t="shared" si="30"/>
        <v>24671</v>
      </c>
      <c r="L27" s="16">
        <f t="shared" si="30"/>
        <v>6</v>
      </c>
      <c r="M27" s="17">
        <f t="shared" si="30"/>
        <v>6826</v>
      </c>
      <c r="N27" s="15">
        <f t="shared" si="30"/>
        <v>32</v>
      </c>
      <c r="O27" s="16">
        <f t="shared" si="30"/>
        <v>22000</v>
      </c>
      <c r="P27" s="16">
        <f t="shared" si="30"/>
        <v>9</v>
      </c>
      <c r="Q27" s="17">
        <f t="shared" si="29"/>
        <v>6083</v>
      </c>
      <c r="R27" s="15">
        <f t="shared" si="27"/>
        <v>0</v>
      </c>
      <c r="S27" s="16">
        <f t="shared" si="27"/>
        <v>1185</v>
      </c>
      <c r="T27" s="16">
        <f t="shared" si="27"/>
        <v>0</v>
      </c>
      <c r="U27" s="17">
        <f t="shared" si="27"/>
        <v>1185</v>
      </c>
      <c r="V27" s="15">
        <f t="shared" si="27"/>
        <v>11</v>
      </c>
      <c r="W27" s="16">
        <f t="shared" si="27"/>
        <v>11444</v>
      </c>
      <c r="X27" s="16">
        <f t="shared" si="27"/>
        <v>1</v>
      </c>
      <c r="Y27" s="17">
        <f t="shared" si="27"/>
        <v>4644</v>
      </c>
      <c r="Z27" s="15">
        <f t="shared" si="27"/>
        <v>16</v>
      </c>
      <c r="AA27" s="16">
        <f t="shared" si="27"/>
        <v>30720</v>
      </c>
      <c r="AB27" s="16">
        <f t="shared" si="27"/>
        <v>5</v>
      </c>
      <c r="AC27" s="17">
        <f t="shared" si="27"/>
        <v>10941</v>
      </c>
      <c r="AD27" s="4">
        <f t="shared" si="28"/>
        <v>0</v>
      </c>
      <c r="AE27" s="4">
        <f t="shared" si="28"/>
        <v>0</v>
      </c>
    </row>
    <row r="28" spans="1:31">
      <c r="A28" s="11">
        <v>42006</v>
      </c>
      <c r="B28" s="15">
        <f t="shared" si="30"/>
        <v>24</v>
      </c>
      <c r="C28" s="16">
        <f t="shared" si="30"/>
        <v>18326</v>
      </c>
      <c r="D28" s="16">
        <f t="shared" si="30"/>
        <v>1</v>
      </c>
      <c r="E28" s="17">
        <f t="shared" si="30"/>
        <v>854</v>
      </c>
      <c r="F28" s="15">
        <f t="shared" si="30"/>
        <v>3</v>
      </c>
      <c r="G28" s="16">
        <f t="shared" si="30"/>
        <v>7632</v>
      </c>
      <c r="H28" s="16">
        <f t="shared" si="30"/>
        <v>3</v>
      </c>
      <c r="I28" s="17">
        <f t="shared" si="30"/>
        <v>5045</v>
      </c>
      <c r="J28" s="15">
        <f t="shared" si="30"/>
        <v>23</v>
      </c>
      <c r="K28" s="16">
        <f t="shared" si="30"/>
        <v>24671</v>
      </c>
      <c r="L28" s="16">
        <f t="shared" si="30"/>
        <v>6</v>
      </c>
      <c r="M28" s="17">
        <f t="shared" si="30"/>
        <v>6826</v>
      </c>
      <c r="N28" s="15">
        <f t="shared" si="30"/>
        <v>32</v>
      </c>
      <c r="O28" s="16">
        <f t="shared" si="30"/>
        <v>22000</v>
      </c>
      <c r="P28" s="16">
        <f t="shared" si="30"/>
        <v>9</v>
      </c>
      <c r="Q28" s="17">
        <f t="shared" si="29"/>
        <v>6083</v>
      </c>
      <c r="R28" s="15">
        <f t="shared" si="27"/>
        <v>0</v>
      </c>
      <c r="S28" s="16">
        <f t="shared" si="27"/>
        <v>1185</v>
      </c>
      <c r="T28" s="16">
        <f t="shared" si="27"/>
        <v>0</v>
      </c>
      <c r="U28" s="17">
        <f t="shared" si="27"/>
        <v>1185</v>
      </c>
      <c r="V28" s="15">
        <f t="shared" si="27"/>
        <v>11</v>
      </c>
      <c r="W28" s="16">
        <f t="shared" si="27"/>
        <v>11444</v>
      </c>
      <c r="X28" s="16">
        <f t="shared" si="27"/>
        <v>1</v>
      </c>
      <c r="Y28" s="17">
        <f t="shared" si="27"/>
        <v>4644</v>
      </c>
      <c r="Z28" s="15">
        <f t="shared" si="27"/>
        <v>16</v>
      </c>
      <c r="AA28" s="16">
        <f t="shared" si="27"/>
        <v>30720</v>
      </c>
      <c r="AB28" s="16">
        <f t="shared" si="27"/>
        <v>5</v>
      </c>
      <c r="AC28" s="17">
        <f t="shared" si="27"/>
        <v>10941</v>
      </c>
      <c r="AD28" s="4">
        <f t="shared" ref="AD28:AE46" si="31">SUM(B28,F28,J28,N28,R28,V28,Z28)-SUM(B29,F29,J29,N29,R29,V29,Z29)</f>
        <v>0</v>
      </c>
      <c r="AE28" s="4">
        <f t="shared" si="31"/>
        <v>0</v>
      </c>
    </row>
    <row r="29" spans="1:31">
      <c r="A29" s="11">
        <v>42005</v>
      </c>
      <c r="B29" s="15">
        <f t="shared" si="30"/>
        <v>24</v>
      </c>
      <c r="C29" s="16">
        <f t="shared" si="30"/>
        <v>18326</v>
      </c>
      <c r="D29" s="16">
        <f t="shared" si="30"/>
        <v>1</v>
      </c>
      <c r="E29" s="17">
        <f t="shared" si="30"/>
        <v>854</v>
      </c>
      <c r="F29" s="15">
        <f t="shared" si="30"/>
        <v>3</v>
      </c>
      <c r="G29" s="16">
        <f t="shared" si="30"/>
        <v>7632</v>
      </c>
      <c r="H29" s="16">
        <f t="shared" si="30"/>
        <v>3</v>
      </c>
      <c r="I29" s="17">
        <f t="shared" si="30"/>
        <v>5045</v>
      </c>
      <c r="J29" s="15">
        <f t="shared" si="30"/>
        <v>23</v>
      </c>
      <c r="K29" s="16">
        <f t="shared" si="30"/>
        <v>24671</v>
      </c>
      <c r="L29" s="16">
        <f t="shared" si="30"/>
        <v>6</v>
      </c>
      <c r="M29" s="17">
        <f t="shared" si="30"/>
        <v>6826</v>
      </c>
      <c r="N29" s="15">
        <f t="shared" si="30"/>
        <v>32</v>
      </c>
      <c r="O29" s="16">
        <f t="shared" si="30"/>
        <v>22000</v>
      </c>
      <c r="P29" s="16">
        <f t="shared" si="30"/>
        <v>9</v>
      </c>
      <c r="Q29" s="17">
        <f t="shared" si="29"/>
        <v>6083</v>
      </c>
      <c r="R29" s="15">
        <f t="shared" si="27"/>
        <v>0</v>
      </c>
      <c r="S29" s="16">
        <f t="shared" si="27"/>
        <v>1185</v>
      </c>
      <c r="T29" s="16">
        <f t="shared" si="27"/>
        <v>0</v>
      </c>
      <c r="U29" s="17">
        <f t="shared" si="27"/>
        <v>1185</v>
      </c>
      <c r="V29" s="15">
        <f t="shared" si="27"/>
        <v>11</v>
      </c>
      <c r="W29" s="16">
        <f t="shared" si="27"/>
        <v>11444</v>
      </c>
      <c r="X29" s="16">
        <f t="shared" si="27"/>
        <v>1</v>
      </c>
      <c r="Y29" s="17">
        <f t="shared" si="27"/>
        <v>4644</v>
      </c>
      <c r="Z29" s="15">
        <f t="shared" si="27"/>
        <v>16</v>
      </c>
      <c r="AA29" s="16">
        <f t="shared" si="27"/>
        <v>30720</v>
      </c>
      <c r="AB29" s="16">
        <f t="shared" si="27"/>
        <v>5</v>
      </c>
      <c r="AC29" s="17">
        <f t="shared" si="27"/>
        <v>10941</v>
      </c>
      <c r="AD29" s="4">
        <f t="shared" si="31"/>
        <v>0</v>
      </c>
      <c r="AE29" s="4">
        <f t="shared" si="31"/>
        <v>0</v>
      </c>
    </row>
    <row r="30" spans="1:31">
      <c r="A30" s="11">
        <v>42004</v>
      </c>
      <c r="B30" s="15">
        <f t="shared" si="30"/>
        <v>24</v>
      </c>
      <c r="C30" s="16">
        <f t="shared" si="30"/>
        <v>18326</v>
      </c>
      <c r="D30" s="16">
        <f t="shared" si="30"/>
        <v>1</v>
      </c>
      <c r="E30" s="17">
        <f t="shared" si="30"/>
        <v>854</v>
      </c>
      <c r="F30" s="15">
        <f t="shared" si="30"/>
        <v>3</v>
      </c>
      <c r="G30" s="16">
        <f t="shared" si="30"/>
        <v>7632</v>
      </c>
      <c r="H30" s="16">
        <f t="shared" si="30"/>
        <v>3</v>
      </c>
      <c r="I30" s="17">
        <f t="shared" si="30"/>
        <v>5045</v>
      </c>
      <c r="J30" s="15">
        <f t="shared" si="30"/>
        <v>23</v>
      </c>
      <c r="K30" s="16">
        <f t="shared" si="30"/>
        <v>24671</v>
      </c>
      <c r="L30" s="16">
        <f t="shared" si="30"/>
        <v>6</v>
      </c>
      <c r="M30" s="17">
        <f t="shared" si="30"/>
        <v>6826</v>
      </c>
      <c r="N30" s="15">
        <f t="shared" si="30"/>
        <v>32</v>
      </c>
      <c r="O30" s="16">
        <f t="shared" si="30"/>
        <v>22000</v>
      </c>
      <c r="P30" s="16">
        <f t="shared" si="30"/>
        <v>9</v>
      </c>
      <c r="Q30" s="17">
        <f t="shared" si="29"/>
        <v>6083</v>
      </c>
      <c r="R30" s="15">
        <f t="shared" si="27"/>
        <v>0</v>
      </c>
      <c r="S30" s="16">
        <f t="shared" si="27"/>
        <v>1185</v>
      </c>
      <c r="T30" s="16">
        <f t="shared" si="27"/>
        <v>0</v>
      </c>
      <c r="U30" s="17">
        <f t="shared" si="27"/>
        <v>1185</v>
      </c>
      <c r="V30" s="15">
        <f t="shared" si="27"/>
        <v>11</v>
      </c>
      <c r="W30" s="16">
        <f t="shared" si="27"/>
        <v>11444</v>
      </c>
      <c r="X30" s="16">
        <f t="shared" si="27"/>
        <v>1</v>
      </c>
      <c r="Y30" s="17">
        <f t="shared" si="27"/>
        <v>4644</v>
      </c>
      <c r="Z30" s="15">
        <f t="shared" si="27"/>
        <v>16</v>
      </c>
      <c r="AA30" s="16">
        <f t="shared" si="27"/>
        <v>30720</v>
      </c>
      <c r="AB30" s="16">
        <f t="shared" si="27"/>
        <v>5</v>
      </c>
      <c r="AC30" s="17">
        <f t="shared" si="27"/>
        <v>10941</v>
      </c>
      <c r="AD30" s="4">
        <f t="shared" si="31"/>
        <v>0</v>
      </c>
      <c r="AE30" s="4">
        <f t="shared" si="31"/>
        <v>0</v>
      </c>
    </row>
    <row r="31" spans="1:31">
      <c r="A31" s="11">
        <v>42003</v>
      </c>
      <c r="B31" s="15">
        <f t="shared" si="30"/>
        <v>24</v>
      </c>
      <c r="C31" s="16">
        <f t="shared" si="30"/>
        <v>18326</v>
      </c>
      <c r="D31" s="16">
        <f t="shared" si="30"/>
        <v>1</v>
      </c>
      <c r="E31" s="17">
        <f t="shared" si="30"/>
        <v>854</v>
      </c>
      <c r="F31" s="15">
        <f t="shared" si="30"/>
        <v>3</v>
      </c>
      <c r="G31" s="16">
        <f t="shared" si="30"/>
        <v>7632</v>
      </c>
      <c r="H31" s="16">
        <f t="shared" si="30"/>
        <v>3</v>
      </c>
      <c r="I31" s="17">
        <f t="shared" si="30"/>
        <v>5045</v>
      </c>
      <c r="J31" s="15">
        <f t="shared" si="30"/>
        <v>23</v>
      </c>
      <c r="K31" s="16">
        <f t="shared" si="30"/>
        <v>24671</v>
      </c>
      <c r="L31" s="16">
        <f t="shared" si="30"/>
        <v>6</v>
      </c>
      <c r="M31" s="17">
        <f t="shared" si="30"/>
        <v>6826</v>
      </c>
      <c r="N31" s="15">
        <f t="shared" si="30"/>
        <v>32</v>
      </c>
      <c r="O31" s="16">
        <f t="shared" si="30"/>
        <v>22000</v>
      </c>
      <c r="P31" s="16">
        <f t="shared" si="30"/>
        <v>9</v>
      </c>
      <c r="Q31" s="17">
        <f t="shared" si="29"/>
        <v>6083</v>
      </c>
      <c r="R31" s="15">
        <f t="shared" si="27"/>
        <v>0</v>
      </c>
      <c r="S31" s="16">
        <f t="shared" si="27"/>
        <v>1185</v>
      </c>
      <c r="T31" s="16">
        <f t="shared" si="27"/>
        <v>0</v>
      </c>
      <c r="U31" s="17">
        <f t="shared" si="27"/>
        <v>1185</v>
      </c>
      <c r="V31" s="15">
        <f t="shared" si="27"/>
        <v>11</v>
      </c>
      <c r="W31" s="16">
        <f t="shared" si="27"/>
        <v>11444</v>
      </c>
      <c r="X31" s="16">
        <f t="shared" si="27"/>
        <v>1</v>
      </c>
      <c r="Y31" s="17">
        <f t="shared" si="27"/>
        <v>4644</v>
      </c>
      <c r="Z31" s="15">
        <f t="shared" si="27"/>
        <v>16</v>
      </c>
      <c r="AA31" s="16">
        <f t="shared" si="27"/>
        <v>30720</v>
      </c>
      <c r="AB31" s="16">
        <f t="shared" si="27"/>
        <v>5</v>
      </c>
      <c r="AC31" s="17">
        <f t="shared" si="27"/>
        <v>10941</v>
      </c>
      <c r="AD31" s="4">
        <f t="shared" si="31"/>
        <v>0</v>
      </c>
      <c r="AE31" s="4">
        <f t="shared" si="31"/>
        <v>0</v>
      </c>
    </row>
    <row r="32" spans="1:31">
      <c r="A32" s="11">
        <v>42002</v>
      </c>
      <c r="B32" s="15">
        <f t="shared" si="30"/>
        <v>24</v>
      </c>
      <c r="C32" s="16">
        <f t="shared" si="30"/>
        <v>18326</v>
      </c>
      <c r="D32" s="16">
        <f t="shared" si="30"/>
        <v>1</v>
      </c>
      <c r="E32" s="17">
        <f t="shared" si="30"/>
        <v>854</v>
      </c>
      <c r="F32" s="15">
        <f t="shared" si="30"/>
        <v>3</v>
      </c>
      <c r="G32" s="16">
        <f t="shared" si="30"/>
        <v>7632</v>
      </c>
      <c r="H32" s="16">
        <f t="shared" si="30"/>
        <v>3</v>
      </c>
      <c r="I32" s="17">
        <f t="shared" si="30"/>
        <v>5045</v>
      </c>
      <c r="J32" s="15">
        <f t="shared" si="30"/>
        <v>23</v>
      </c>
      <c r="K32" s="16">
        <f t="shared" si="30"/>
        <v>24671</v>
      </c>
      <c r="L32" s="16">
        <f t="shared" si="30"/>
        <v>6</v>
      </c>
      <c r="M32" s="17">
        <f t="shared" si="30"/>
        <v>6826</v>
      </c>
      <c r="N32" s="15">
        <f t="shared" si="30"/>
        <v>32</v>
      </c>
      <c r="O32" s="16">
        <f t="shared" si="30"/>
        <v>22000</v>
      </c>
      <c r="P32" s="16">
        <f t="shared" si="30"/>
        <v>9</v>
      </c>
      <c r="Q32" s="17">
        <f t="shared" si="29"/>
        <v>6083</v>
      </c>
      <c r="R32" s="15">
        <f t="shared" si="27"/>
        <v>0</v>
      </c>
      <c r="S32" s="16">
        <f t="shared" si="27"/>
        <v>1185</v>
      </c>
      <c r="T32" s="16">
        <f t="shared" si="27"/>
        <v>0</v>
      </c>
      <c r="U32" s="17">
        <f t="shared" ref="U32:AC49" si="32">U33</f>
        <v>1185</v>
      </c>
      <c r="V32" s="15">
        <f t="shared" si="32"/>
        <v>11</v>
      </c>
      <c r="W32" s="16">
        <f t="shared" si="32"/>
        <v>11444</v>
      </c>
      <c r="X32" s="16">
        <f t="shared" si="32"/>
        <v>1</v>
      </c>
      <c r="Y32" s="17">
        <f t="shared" si="32"/>
        <v>4644</v>
      </c>
      <c r="Z32" s="15">
        <f t="shared" si="32"/>
        <v>16</v>
      </c>
      <c r="AA32" s="16">
        <f t="shared" si="32"/>
        <v>30720</v>
      </c>
      <c r="AB32" s="16">
        <f t="shared" si="32"/>
        <v>5</v>
      </c>
      <c r="AC32" s="17">
        <f t="shared" si="32"/>
        <v>10941</v>
      </c>
      <c r="AD32" s="4">
        <f t="shared" si="31"/>
        <v>0</v>
      </c>
      <c r="AE32" s="4">
        <f t="shared" si="31"/>
        <v>0</v>
      </c>
    </row>
    <row r="33" spans="1:31">
      <c r="A33" s="11">
        <v>42001</v>
      </c>
      <c r="B33" s="15">
        <f t="shared" si="30"/>
        <v>24</v>
      </c>
      <c r="C33" s="16">
        <f t="shared" si="30"/>
        <v>18326</v>
      </c>
      <c r="D33" s="16">
        <f t="shared" si="30"/>
        <v>1</v>
      </c>
      <c r="E33" s="17">
        <f t="shared" si="30"/>
        <v>854</v>
      </c>
      <c r="F33" s="15">
        <f t="shared" si="30"/>
        <v>3</v>
      </c>
      <c r="G33" s="16">
        <f t="shared" si="30"/>
        <v>7632</v>
      </c>
      <c r="H33" s="16">
        <f t="shared" si="30"/>
        <v>3</v>
      </c>
      <c r="I33" s="17">
        <f t="shared" si="30"/>
        <v>5045</v>
      </c>
      <c r="J33" s="15">
        <f t="shared" si="30"/>
        <v>23</v>
      </c>
      <c r="K33" s="16">
        <f t="shared" si="30"/>
        <v>24671</v>
      </c>
      <c r="L33" s="16">
        <f t="shared" si="30"/>
        <v>6</v>
      </c>
      <c r="M33" s="17">
        <f t="shared" si="30"/>
        <v>6826</v>
      </c>
      <c r="N33" s="15">
        <f t="shared" si="30"/>
        <v>32</v>
      </c>
      <c r="O33" s="16">
        <f t="shared" si="30"/>
        <v>22000</v>
      </c>
      <c r="P33" s="16">
        <f t="shared" si="30"/>
        <v>9</v>
      </c>
      <c r="Q33" s="17">
        <f t="shared" si="29"/>
        <v>6083</v>
      </c>
      <c r="R33" s="15">
        <f t="shared" si="29"/>
        <v>0</v>
      </c>
      <c r="S33" s="16">
        <f t="shared" si="29"/>
        <v>1185</v>
      </c>
      <c r="T33" s="16">
        <f t="shared" si="29"/>
        <v>0</v>
      </c>
      <c r="U33" s="17">
        <f t="shared" si="32"/>
        <v>1185</v>
      </c>
      <c r="V33" s="15">
        <f t="shared" si="32"/>
        <v>11</v>
      </c>
      <c r="W33" s="16">
        <f t="shared" si="32"/>
        <v>11444</v>
      </c>
      <c r="X33" s="16">
        <f t="shared" si="32"/>
        <v>1</v>
      </c>
      <c r="Y33" s="17">
        <f t="shared" si="32"/>
        <v>4644</v>
      </c>
      <c r="Z33" s="15">
        <f t="shared" si="32"/>
        <v>16</v>
      </c>
      <c r="AA33" s="16">
        <f t="shared" si="32"/>
        <v>30720</v>
      </c>
      <c r="AB33" s="16">
        <f t="shared" si="32"/>
        <v>5</v>
      </c>
      <c r="AC33" s="17">
        <f t="shared" si="32"/>
        <v>10941</v>
      </c>
      <c r="AD33" s="4">
        <f t="shared" si="31"/>
        <v>0</v>
      </c>
      <c r="AE33" s="4">
        <f t="shared" si="31"/>
        <v>0</v>
      </c>
    </row>
    <row r="34" spans="1:31">
      <c r="A34" s="11">
        <v>42000</v>
      </c>
      <c r="B34" s="15">
        <f t="shared" si="30"/>
        <v>24</v>
      </c>
      <c r="C34" s="16">
        <f t="shared" si="30"/>
        <v>18326</v>
      </c>
      <c r="D34" s="16">
        <f t="shared" si="30"/>
        <v>1</v>
      </c>
      <c r="E34" s="17">
        <f t="shared" si="30"/>
        <v>854</v>
      </c>
      <c r="F34" s="15">
        <f t="shared" si="30"/>
        <v>3</v>
      </c>
      <c r="G34" s="16">
        <f t="shared" si="30"/>
        <v>7632</v>
      </c>
      <c r="H34" s="16">
        <f t="shared" si="30"/>
        <v>3</v>
      </c>
      <c r="I34" s="17">
        <f t="shared" si="30"/>
        <v>5045</v>
      </c>
      <c r="J34" s="15">
        <f t="shared" si="30"/>
        <v>23</v>
      </c>
      <c r="K34" s="16">
        <f t="shared" si="30"/>
        <v>24671</v>
      </c>
      <c r="L34" s="16">
        <f t="shared" si="30"/>
        <v>6</v>
      </c>
      <c r="M34" s="17">
        <f t="shared" si="30"/>
        <v>6826</v>
      </c>
      <c r="N34" s="15">
        <f t="shared" si="30"/>
        <v>32</v>
      </c>
      <c r="O34" s="16">
        <f t="shared" si="30"/>
        <v>22000</v>
      </c>
      <c r="P34" s="16">
        <f t="shared" si="30"/>
        <v>9</v>
      </c>
      <c r="Q34" s="17">
        <f t="shared" si="29"/>
        <v>6083</v>
      </c>
      <c r="R34" s="15">
        <f t="shared" si="29"/>
        <v>0</v>
      </c>
      <c r="S34" s="16">
        <f t="shared" si="29"/>
        <v>1185</v>
      </c>
      <c r="T34" s="16">
        <f t="shared" si="29"/>
        <v>0</v>
      </c>
      <c r="U34" s="17">
        <f t="shared" si="32"/>
        <v>1185</v>
      </c>
      <c r="V34" s="15">
        <f t="shared" si="32"/>
        <v>11</v>
      </c>
      <c r="W34" s="16">
        <f t="shared" si="32"/>
        <v>11444</v>
      </c>
      <c r="X34" s="16">
        <f t="shared" si="32"/>
        <v>1</v>
      </c>
      <c r="Y34" s="17">
        <f t="shared" si="32"/>
        <v>4644</v>
      </c>
      <c r="Z34" s="15">
        <f t="shared" si="32"/>
        <v>16</v>
      </c>
      <c r="AA34" s="16">
        <f t="shared" si="32"/>
        <v>30720</v>
      </c>
      <c r="AB34" s="16">
        <f t="shared" si="32"/>
        <v>5</v>
      </c>
      <c r="AC34" s="17">
        <f t="shared" si="32"/>
        <v>10941</v>
      </c>
      <c r="AD34" s="4">
        <f t="shared" si="31"/>
        <v>0</v>
      </c>
      <c r="AE34" s="4">
        <f t="shared" si="31"/>
        <v>0</v>
      </c>
    </row>
    <row r="35" spans="1:31">
      <c r="A35" s="11">
        <v>41999</v>
      </c>
      <c r="B35" s="15">
        <f t="shared" si="30"/>
        <v>24</v>
      </c>
      <c r="C35" s="16">
        <f t="shared" si="30"/>
        <v>18326</v>
      </c>
      <c r="D35" s="16">
        <f t="shared" si="30"/>
        <v>1</v>
      </c>
      <c r="E35" s="17">
        <f t="shared" si="30"/>
        <v>854</v>
      </c>
      <c r="F35" s="15">
        <f t="shared" si="30"/>
        <v>3</v>
      </c>
      <c r="G35" s="16">
        <f t="shared" si="30"/>
        <v>7632</v>
      </c>
      <c r="H35" s="16">
        <f t="shared" si="30"/>
        <v>3</v>
      </c>
      <c r="I35" s="17">
        <f t="shared" si="30"/>
        <v>5045</v>
      </c>
      <c r="J35" s="15">
        <f t="shared" si="30"/>
        <v>23</v>
      </c>
      <c r="K35" s="16">
        <f t="shared" si="30"/>
        <v>24671</v>
      </c>
      <c r="L35" s="16">
        <f t="shared" si="30"/>
        <v>6</v>
      </c>
      <c r="M35" s="17">
        <f t="shared" si="30"/>
        <v>6826</v>
      </c>
      <c r="N35" s="15">
        <f t="shared" si="30"/>
        <v>32</v>
      </c>
      <c r="O35" s="16">
        <f t="shared" si="30"/>
        <v>22000</v>
      </c>
      <c r="P35" s="16">
        <f t="shared" si="30"/>
        <v>9</v>
      </c>
      <c r="Q35" s="17">
        <f t="shared" si="29"/>
        <v>6083</v>
      </c>
      <c r="R35" s="15">
        <f t="shared" si="29"/>
        <v>0</v>
      </c>
      <c r="S35" s="16">
        <f t="shared" si="29"/>
        <v>1185</v>
      </c>
      <c r="T35" s="16">
        <f t="shared" si="29"/>
        <v>0</v>
      </c>
      <c r="U35" s="17">
        <f t="shared" si="32"/>
        <v>1185</v>
      </c>
      <c r="V35" s="15">
        <f t="shared" si="32"/>
        <v>11</v>
      </c>
      <c r="W35" s="16">
        <f t="shared" si="32"/>
        <v>11444</v>
      </c>
      <c r="X35" s="16">
        <f t="shared" si="32"/>
        <v>1</v>
      </c>
      <c r="Y35" s="17">
        <f t="shared" si="32"/>
        <v>4644</v>
      </c>
      <c r="Z35" s="15">
        <f t="shared" si="32"/>
        <v>16</v>
      </c>
      <c r="AA35" s="16">
        <f t="shared" si="32"/>
        <v>30720</v>
      </c>
      <c r="AB35" s="16">
        <f t="shared" si="32"/>
        <v>5</v>
      </c>
      <c r="AC35" s="17">
        <f t="shared" si="32"/>
        <v>10941</v>
      </c>
      <c r="AD35" s="4">
        <f t="shared" si="31"/>
        <v>0</v>
      </c>
      <c r="AE35" s="4">
        <f t="shared" si="31"/>
        <v>0</v>
      </c>
    </row>
    <row r="36" spans="1:31">
      <c r="A36" s="11">
        <v>41998</v>
      </c>
      <c r="B36" s="15">
        <f t="shared" si="30"/>
        <v>24</v>
      </c>
      <c r="C36" s="16">
        <f t="shared" si="30"/>
        <v>18326</v>
      </c>
      <c r="D36" s="16">
        <f t="shared" si="30"/>
        <v>1</v>
      </c>
      <c r="E36" s="17">
        <f t="shared" si="30"/>
        <v>854</v>
      </c>
      <c r="F36" s="15">
        <f t="shared" si="30"/>
        <v>3</v>
      </c>
      <c r="G36" s="16">
        <f t="shared" si="30"/>
        <v>7632</v>
      </c>
      <c r="H36" s="16">
        <f t="shared" si="30"/>
        <v>3</v>
      </c>
      <c r="I36" s="17">
        <f t="shared" si="30"/>
        <v>5045</v>
      </c>
      <c r="J36" s="15">
        <f t="shared" si="30"/>
        <v>23</v>
      </c>
      <c r="K36" s="16">
        <f t="shared" si="30"/>
        <v>24671</v>
      </c>
      <c r="L36" s="16">
        <f t="shared" si="30"/>
        <v>6</v>
      </c>
      <c r="M36" s="17">
        <f t="shared" si="30"/>
        <v>6826</v>
      </c>
      <c r="N36" s="15">
        <f t="shared" si="30"/>
        <v>32</v>
      </c>
      <c r="O36" s="16">
        <f t="shared" si="30"/>
        <v>22000</v>
      </c>
      <c r="P36" s="16">
        <f t="shared" si="30"/>
        <v>9</v>
      </c>
      <c r="Q36" s="17">
        <f t="shared" si="29"/>
        <v>6083</v>
      </c>
      <c r="R36" s="15">
        <f t="shared" si="29"/>
        <v>0</v>
      </c>
      <c r="S36" s="16">
        <f t="shared" si="29"/>
        <v>1185</v>
      </c>
      <c r="T36" s="16">
        <f t="shared" si="29"/>
        <v>0</v>
      </c>
      <c r="U36" s="17">
        <f t="shared" si="32"/>
        <v>1185</v>
      </c>
      <c r="V36" s="15">
        <f t="shared" si="32"/>
        <v>11</v>
      </c>
      <c r="W36" s="16">
        <f t="shared" si="32"/>
        <v>11444</v>
      </c>
      <c r="X36" s="16">
        <f t="shared" si="32"/>
        <v>1</v>
      </c>
      <c r="Y36" s="17">
        <f t="shared" si="32"/>
        <v>4644</v>
      </c>
      <c r="Z36" s="15">
        <f t="shared" si="32"/>
        <v>16</v>
      </c>
      <c r="AA36" s="16">
        <f t="shared" si="32"/>
        <v>30720</v>
      </c>
      <c r="AB36" s="16">
        <f t="shared" si="32"/>
        <v>5</v>
      </c>
      <c r="AC36" s="17">
        <f t="shared" si="32"/>
        <v>10941</v>
      </c>
      <c r="AD36" s="4">
        <f t="shared" si="31"/>
        <v>0</v>
      </c>
      <c r="AE36" s="4">
        <f t="shared" si="31"/>
        <v>0</v>
      </c>
    </row>
    <row r="37" spans="1:31">
      <c r="A37" s="11">
        <v>41997</v>
      </c>
      <c r="B37" s="15">
        <f t="shared" si="30"/>
        <v>24</v>
      </c>
      <c r="C37" s="16">
        <f t="shared" si="30"/>
        <v>18326</v>
      </c>
      <c r="D37" s="16">
        <f t="shared" si="30"/>
        <v>1</v>
      </c>
      <c r="E37" s="17">
        <f t="shared" si="30"/>
        <v>854</v>
      </c>
      <c r="F37" s="15">
        <f t="shared" si="30"/>
        <v>3</v>
      </c>
      <c r="G37" s="16">
        <f t="shared" si="30"/>
        <v>7632</v>
      </c>
      <c r="H37" s="16">
        <f t="shared" si="30"/>
        <v>3</v>
      </c>
      <c r="I37" s="17">
        <f t="shared" si="30"/>
        <v>5045</v>
      </c>
      <c r="J37" s="15">
        <f t="shared" si="30"/>
        <v>23</v>
      </c>
      <c r="K37" s="16">
        <f t="shared" si="30"/>
        <v>24671</v>
      </c>
      <c r="L37" s="16">
        <f t="shared" si="30"/>
        <v>6</v>
      </c>
      <c r="M37" s="17">
        <f t="shared" si="30"/>
        <v>6826</v>
      </c>
      <c r="N37" s="15">
        <f t="shared" si="30"/>
        <v>32</v>
      </c>
      <c r="O37" s="16">
        <f t="shared" si="30"/>
        <v>22000</v>
      </c>
      <c r="P37" s="16">
        <f t="shared" si="30"/>
        <v>9</v>
      </c>
      <c r="Q37" s="17">
        <f t="shared" si="29"/>
        <v>6083</v>
      </c>
      <c r="R37" s="15">
        <f t="shared" si="29"/>
        <v>0</v>
      </c>
      <c r="S37" s="16">
        <f t="shared" si="29"/>
        <v>1185</v>
      </c>
      <c r="T37" s="16">
        <f t="shared" si="29"/>
        <v>0</v>
      </c>
      <c r="U37" s="17">
        <f t="shared" si="32"/>
        <v>1185</v>
      </c>
      <c r="V37" s="15">
        <f t="shared" si="32"/>
        <v>11</v>
      </c>
      <c r="W37" s="16">
        <f t="shared" si="32"/>
        <v>11444</v>
      </c>
      <c r="X37" s="16">
        <f t="shared" si="32"/>
        <v>1</v>
      </c>
      <c r="Y37" s="17">
        <f t="shared" si="32"/>
        <v>4644</v>
      </c>
      <c r="Z37" s="15">
        <f t="shared" si="32"/>
        <v>16</v>
      </c>
      <c r="AA37" s="16">
        <f t="shared" si="32"/>
        <v>30720</v>
      </c>
      <c r="AB37" s="16">
        <f t="shared" si="32"/>
        <v>5</v>
      </c>
      <c r="AC37" s="17">
        <f t="shared" si="32"/>
        <v>10941</v>
      </c>
      <c r="AD37" s="4">
        <f t="shared" si="31"/>
        <v>0</v>
      </c>
      <c r="AE37" s="4">
        <f t="shared" si="31"/>
        <v>0</v>
      </c>
    </row>
    <row r="38" spans="1:31">
      <c r="A38" s="11">
        <v>41996</v>
      </c>
      <c r="B38" s="15">
        <f t="shared" si="30"/>
        <v>24</v>
      </c>
      <c r="C38" s="16">
        <f t="shared" si="30"/>
        <v>18326</v>
      </c>
      <c r="D38" s="16">
        <f t="shared" si="30"/>
        <v>1</v>
      </c>
      <c r="E38" s="17">
        <f t="shared" si="30"/>
        <v>854</v>
      </c>
      <c r="F38" s="15">
        <f t="shared" si="30"/>
        <v>3</v>
      </c>
      <c r="G38" s="16">
        <f t="shared" si="30"/>
        <v>7632</v>
      </c>
      <c r="H38" s="16">
        <f t="shared" si="30"/>
        <v>3</v>
      </c>
      <c r="I38" s="17">
        <f t="shared" si="30"/>
        <v>5045</v>
      </c>
      <c r="J38" s="15">
        <f t="shared" si="30"/>
        <v>23</v>
      </c>
      <c r="K38" s="16">
        <f t="shared" si="30"/>
        <v>24671</v>
      </c>
      <c r="L38" s="16">
        <f t="shared" si="30"/>
        <v>6</v>
      </c>
      <c r="M38" s="17">
        <f t="shared" si="30"/>
        <v>6826</v>
      </c>
      <c r="N38" s="15">
        <f t="shared" si="30"/>
        <v>32</v>
      </c>
      <c r="O38" s="16">
        <f t="shared" si="30"/>
        <v>22000</v>
      </c>
      <c r="P38" s="16">
        <f t="shared" si="30"/>
        <v>9</v>
      </c>
      <c r="Q38" s="17">
        <f t="shared" si="29"/>
        <v>6083</v>
      </c>
      <c r="R38" s="15">
        <f t="shared" si="29"/>
        <v>0</v>
      </c>
      <c r="S38" s="16">
        <f t="shared" si="29"/>
        <v>1185</v>
      </c>
      <c r="T38" s="16">
        <f t="shared" si="29"/>
        <v>0</v>
      </c>
      <c r="U38" s="17">
        <f t="shared" si="32"/>
        <v>1185</v>
      </c>
      <c r="V38" s="15">
        <f t="shared" si="32"/>
        <v>11</v>
      </c>
      <c r="W38" s="16">
        <f t="shared" si="32"/>
        <v>11444</v>
      </c>
      <c r="X38" s="16">
        <f t="shared" si="32"/>
        <v>1</v>
      </c>
      <c r="Y38" s="17">
        <f t="shared" si="32"/>
        <v>4644</v>
      </c>
      <c r="Z38" s="15">
        <f t="shared" si="32"/>
        <v>16</v>
      </c>
      <c r="AA38" s="16">
        <f t="shared" si="32"/>
        <v>30720</v>
      </c>
      <c r="AB38" s="16">
        <f t="shared" si="32"/>
        <v>5</v>
      </c>
      <c r="AC38" s="17">
        <f t="shared" si="32"/>
        <v>10941</v>
      </c>
      <c r="AD38" s="4">
        <f t="shared" si="31"/>
        <v>0</v>
      </c>
      <c r="AE38" s="4">
        <f t="shared" si="31"/>
        <v>0</v>
      </c>
    </row>
    <row r="39" spans="1:31">
      <c r="A39" s="11">
        <v>41995</v>
      </c>
      <c r="B39" s="15">
        <f t="shared" si="30"/>
        <v>24</v>
      </c>
      <c r="C39" s="16">
        <f t="shared" si="30"/>
        <v>18326</v>
      </c>
      <c r="D39" s="16">
        <f t="shared" si="30"/>
        <v>1</v>
      </c>
      <c r="E39" s="17">
        <f t="shared" si="30"/>
        <v>854</v>
      </c>
      <c r="F39" s="15">
        <f t="shared" si="30"/>
        <v>3</v>
      </c>
      <c r="G39" s="16">
        <f t="shared" si="30"/>
        <v>7632</v>
      </c>
      <c r="H39" s="16">
        <f t="shared" si="30"/>
        <v>3</v>
      </c>
      <c r="I39" s="17">
        <f t="shared" si="30"/>
        <v>5045</v>
      </c>
      <c r="J39" s="15">
        <f t="shared" si="30"/>
        <v>23</v>
      </c>
      <c r="K39" s="16">
        <f t="shared" si="30"/>
        <v>24671</v>
      </c>
      <c r="L39" s="16">
        <f t="shared" si="30"/>
        <v>6</v>
      </c>
      <c r="M39" s="17">
        <f t="shared" si="30"/>
        <v>6826</v>
      </c>
      <c r="N39" s="15">
        <f t="shared" si="30"/>
        <v>32</v>
      </c>
      <c r="O39" s="16">
        <f t="shared" si="30"/>
        <v>22000</v>
      </c>
      <c r="P39" s="16">
        <f t="shared" si="30"/>
        <v>9</v>
      </c>
      <c r="Q39" s="17">
        <f t="shared" si="29"/>
        <v>6083</v>
      </c>
      <c r="R39" s="15">
        <f t="shared" si="29"/>
        <v>0</v>
      </c>
      <c r="S39" s="16">
        <f t="shared" si="29"/>
        <v>1185</v>
      </c>
      <c r="T39" s="16">
        <f t="shared" si="29"/>
        <v>0</v>
      </c>
      <c r="U39" s="17">
        <f t="shared" si="32"/>
        <v>1185</v>
      </c>
      <c r="V39" s="15">
        <f t="shared" si="32"/>
        <v>11</v>
      </c>
      <c r="W39" s="16">
        <f t="shared" si="32"/>
        <v>11444</v>
      </c>
      <c r="X39" s="16">
        <f t="shared" si="32"/>
        <v>1</v>
      </c>
      <c r="Y39" s="17">
        <f t="shared" si="32"/>
        <v>4644</v>
      </c>
      <c r="Z39" s="15">
        <f t="shared" si="32"/>
        <v>16</v>
      </c>
      <c r="AA39" s="16">
        <f t="shared" si="32"/>
        <v>30720</v>
      </c>
      <c r="AB39" s="16">
        <f t="shared" si="32"/>
        <v>5</v>
      </c>
      <c r="AC39" s="17">
        <f t="shared" si="32"/>
        <v>10941</v>
      </c>
      <c r="AD39" s="4">
        <f t="shared" si="31"/>
        <v>0</v>
      </c>
      <c r="AE39" s="4">
        <f t="shared" si="31"/>
        <v>0</v>
      </c>
    </row>
    <row r="40" spans="1:31">
      <c r="A40" s="11">
        <v>41994</v>
      </c>
      <c r="B40" s="15">
        <f>B41</f>
        <v>24</v>
      </c>
      <c r="C40" s="16">
        <f t="shared" si="30"/>
        <v>18326</v>
      </c>
      <c r="D40" s="16">
        <f t="shared" si="30"/>
        <v>1</v>
      </c>
      <c r="E40" s="17">
        <f t="shared" si="30"/>
        <v>854</v>
      </c>
      <c r="F40" s="15">
        <f t="shared" si="30"/>
        <v>3</v>
      </c>
      <c r="G40" s="16">
        <f t="shared" si="30"/>
        <v>7632</v>
      </c>
      <c r="H40" s="16">
        <f t="shared" si="30"/>
        <v>3</v>
      </c>
      <c r="I40" s="17">
        <f t="shared" si="30"/>
        <v>5045</v>
      </c>
      <c r="J40" s="15">
        <f t="shared" si="30"/>
        <v>23</v>
      </c>
      <c r="K40" s="16">
        <f t="shared" si="30"/>
        <v>24671</v>
      </c>
      <c r="L40" s="16">
        <f t="shared" si="30"/>
        <v>6</v>
      </c>
      <c r="M40" s="17">
        <f t="shared" si="30"/>
        <v>6826</v>
      </c>
      <c r="N40" s="15">
        <f t="shared" si="30"/>
        <v>32</v>
      </c>
      <c r="O40" s="16">
        <f t="shared" si="30"/>
        <v>22000</v>
      </c>
      <c r="P40" s="16">
        <f t="shared" si="30"/>
        <v>9</v>
      </c>
      <c r="Q40" s="17">
        <f t="shared" si="30"/>
        <v>6083</v>
      </c>
      <c r="R40" s="15">
        <f t="shared" si="29"/>
        <v>0</v>
      </c>
      <c r="S40" s="16">
        <f t="shared" si="29"/>
        <v>1185</v>
      </c>
      <c r="T40" s="16">
        <f t="shared" si="29"/>
        <v>0</v>
      </c>
      <c r="U40" s="17">
        <f t="shared" si="29"/>
        <v>1185</v>
      </c>
      <c r="V40" s="15">
        <f t="shared" si="29"/>
        <v>11</v>
      </c>
      <c r="W40" s="16">
        <f t="shared" si="29"/>
        <v>11444</v>
      </c>
      <c r="X40" s="16">
        <f t="shared" si="29"/>
        <v>1</v>
      </c>
      <c r="Y40" s="17">
        <f t="shared" si="29"/>
        <v>4644</v>
      </c>
      <c r="Z40" s="15">
        <f t="shared" si="29"/>
        <v>16</v>
      </c>
      <c r="AA40" s="16">
        <f t="shared" si="29"/>
        <v>30720</v>
      </c>
      <c r="AB40" s="16">
        <f t="shared" si="29"/>
        <v>5</v>
      </c>
      <c r="AC40" s="17">
        <f t="shared" si="29"/>
        <v>10941</v>
      </c>
      <c r="AD40" s="4">
        <f t="shared" si="31"/>
        <v>0</v>
      </c>
      <c r="AE40" s="4">
        <f t="shared" si="31"/>
        <v>0</v>
      </c>
    </row>
    <row r="41" spans="1:31">
      <c r="A41" s="11">
        <v>41993</v>
      </c>
      <c r="B41" s="15">
        <v>24</v>
      </c>
      <c r="C41" s="16">
        <v>18326</v>
      </c>
      <c r="D41" s="16">
        <f>B41-B42</f>
        <v>1</v>
      </c>
      <c r="E41" s="17">
        <f>C41-C42</f>
        <v>854</v>
      </c>
      <c r="F41" s="15">
        <v>3</v>
      </c>
      <c r="G41" s="16">
        <v>7632</v>
      </c>
      <c r="H41" s="16">
        <f>F41-F42</f>
        <v>3</v>
      </c>
      <c r="I41" s="17">
        <f>G41-G42</f>
        <v>5045</v>
      </c>
      <c r="J41" s="15">
        <v>23</v>
      </c>
      <c r="K41" s="16">
        <v>24671</v>
      </c>
      <c r="L41" s="16">
        <f>J41-J42</f>
        <v>6</v>
      </c>
      <c r="M41" s="17">
        <f>K41-K42</f>
        <v>6826</v>
      </c>
      <c r="N41" s="15">
        <v>32</v>
      </c>
      <c r="O41" s="16">
        <v>22000</v>
      </c>
      <c r="P41" s="16">
        <f>N41-N42</f>
        <v>9</v>
      </c>
      <c r="Q41" s="17">
        <f>O41-O42</f>
        <v>6083</v>
      </c>
      <c r="R41" s="15">
        <f t="shared" si="29"/>
        <v>0</v>
      </c>
      <c r="S41" s="16">
        <v>1185</v>
      </c>
      <c r="T41" s="16">
        <f>R41-R42</f>
        <v>0</v>
      </c>
      <c r="U41" s="17">
        <f>S41-S42</f>
        <v>1185</v>
      </c>
      <c r="V41" s="15">
        <v>11</v>
      </c>
      <c r="W41" s="16">
        <v>11444</v>
      </c>
      <c r="X41" s="16">
        <f>V41-V42</f>
        <v>1</v>
      </c>
      <c r="Y41" s="17">
        <f>W41-W42</f>
        <v>4644</v>
      </c>
      <c r="Z41" s="15">
        <v>16</v>
      </c>
      <c r="AA41" s="16">
        <v>30720</v>
      </c>
      <c r="AB41" s="16">
        <f>Z41-Z42</f>
        <v>5</v>
      </c>
      <c r="AC41" s="17">
        <f>AA41-AA42</f>
        <v>10941</v>
      </c>
      <c r="AD41" s="4">
        <f t="shared" si="31"/>
        <v>25</v>
      </c>
      <c r="AE41" s="4">
        <f t="shared" si="31"/>
        <v>35578</v>
      </c>
    </row>
    <row r="42" spans="1:31">
      <c r="A42" s="11">
        <v>41992</v>
      </c>
      <c r="B42" s="15">
        <v>23</v>
      </c>
      <c r="C42" s="16">
        <v>17472</v>
      </c>
      <c r="D42" s="16">
        <f t="shared" ref="D42:E44" si="33">B42-B43</f>
        <v>4</v>
      </c>
      <c r="E42" s="17">
        <f t="shared" si="33"/>
        <v>3603</v>
      </c>
      <c r="F42" s="15">
        <f t="shared" ref="F42:S44" si="34">F43</f>
        <v>0</v>
      </c>
      <c r="G42" s="16">
        <v>2587</v>
      </c>
      <c r="H42" s="16">
        <f t="shared" ref="H42:I44" si="35">F42-F43</f>
        <v>0</v>
      </c>
      <c r="I42" s="17">
        <f t="shared" si="35"/>
        <v>2121</v>
      </c>
      <c r="J42" s="15">
        <v>17</v>
      </c>
      <c r="K42" s="16">
        <v>17845</v>
      </c>
      <c r="L42" s="16">
        <f t="shared" ref="L42:M44" si="36">J42-J43</f>
        <v>0</v>
      </c>
      <c r="M42" s="17">
        <f t="shared" si="36"/>
        <v>1145</v>
      </c>
      <c r="N42" s="15">
        <v>23</v>
      </c>
      <c r="O42" s="16">
        <v>15917</v>
      </c>
      <c r="P42" s="16">
        <f t="shared" ref="P42:Q44" si="37">N42-N43</f>
        <v>2</v>
      </c>
      <c r="Q42" s="17">
        <f t="shared" si="37"/>
        <v>2510</v>
      </c>
      <c r="R42" s="15">
        <f t="shared" si="34"/>
        <v>0</v>
      </c>
      <c r="S42" s="16">
        <v>0</v>
      </c>
      <c r="T42" s="16">
        <f t="shared" ref="T42:U44" si="38">R42-R43</f>
        <v>0</v>
      </c>
      <c r="U42" s="17">
        <f t="shared" si="38"/>
        <v>0</v>
      </c>
      <c r="V42" s="15">
        <v>10</v>
      </c>
      <c r="W42" s="16">
        <v>6800</v>
      </c>
      <c r="X42" s="16">
        <f t="shared" ref="X42:Y44" si="39">V42-V43</f>
        <v>5</v>
      </c>
      <c r="Y42" s="17">
        <f t="shared" si="39"/>
        <v>2138</v>
      </c>
      <c r="Z42" s="15">
        <v>11</v>
      </c>
      <c r="AA42" s="16">
        <v>19779</v>
      </c>
      <c r="AB42" s="16">
        <f t="shared" ref="AB42:AC44" si="40">Z42-Z43</f>
        <v>6</v>
      </c>
      <c r="AC42" s="17">
        <f t="shared" si="40"/>
        <v>8542</v>
      </c>
      <c r="AD42" s="4">
        <f t="shared" si="31"/>
        <v>17</v>
      </c>
      <c r="AE42" s="4">
        <f t="shared" si="31"/>
        <v>20059</v>
      </c>
    </row>
    <row r="43" spans="1:31">
      <c r="A43" s="11">
        <v>41991</v>
      </c>
      <c r="B43" s="15">
        <v>19</v>
      </c>
      <c r="C43" s="16">
        <v>13869</v>
      </c>
      <c r="D43" s="16">
        <f t="shared" si="33"/>
        <v>10</v>
      </c>
      <c r="E43" s="17">
        <f t="shared" si="33"/>
        <v>5719</v>
      </c>
      <c r="F43" s="15">
        <f t="shared" si="34"/>
        <v>0</v>
      </c>
      <c r="G43" s="16">
        <v>466</v>
      </c>
      <c r="H43" s="16">
        <f t="shared" si="35"/>
        <v>0</v>
      </c>
      <c r="I43" s="17">
        <f t="shared" si="35"/>
        <v>466</v>
      </c>
      <c r="J43" s="15">
        <v>17</v>
      </c>
      <c r="K43" s="16">
        <v>16700</v>
      </c>
      <c r="L43" s="16">
        <f t="shared" si="36"/>
        <v>2</v>
      </c>
      <c r="M43" s="17">
        <f t="shared" si="36"/>
        <v>14</v>
      </c>
      <c r="N43" s="15">
        <v>21</v>
      </c>
      <c r="O43" s="16">
        <v>13407</v>
      </c>
      <c r="P43" s="16">
        <f t="shared" si="37"/>
        <v>12</v>
      </c>
      <c r="Q43" s="17">
        <f t="shared" si="37"/>
        <v>7199</v>
      </c>
      <c r="R43" s="15">
        <f t="shared" si="34"/>
        <v>0</v>
      </c>
      <c r="S43" s="16">
        <f t="shared" si="34"/>
        <v>0</v>
      </c>
      <c r="T43" s="16">
        <f t="shared" si="38"/>
        <v>0</v>
      </c>
      <c r="U43" s="17">
        <f t="shared" si="38"/>
        <v>0</v>
      </c>
      <c r="V43" s="15">
        <v>5</v>
      </c>
      <c r="W43" s="16">
        <v>4662</v>
      </c>
      <c r="X43" s="16">
        <f t="shared" si="39"/>
        <v>3</v>
      </c>
      <c r="Y43" s="17">
        <f t="shared" si="39"/>
        <v>3582</v>
      </c>
      <c r="Z43" s="15">
        <v>5</v>
      </c>
      <c r="AA43" s="16">
        <v>11237</v>
      </c>
      <c r="AB43" s="16">
        <f t="shared" si="40"/>
        <v>1</v>
      </c>
      <c r="AC43" s="17">
        <f t="shared" si="40"/>
        <v>1879</v>
      </c>
      <c r="AD43" s="4">
        <f t="shared" si="31"/>
        <v>28</v>
      </c>
      <c r="AE43" s="4">
        <f t="shared" si="31"/>
        <v>18859</v>
      </c>
    </row>
    <row r="44" spans="1:31">
      <c r="A44" s="11">
        <v>41990</v>
      </c>
      <c r="B44" s="15">
        <v>9</v>
      </c>
      <c r="C44" s="16">
        <v>8150</v>
      </c>
      <c r="D44" s="16">
        <f t="shared" si="33"/>
        <v>5</v>
      </c>
      <c r="E44" s="17">
        <f t="shared" si="33"/>
        <v>4075</v>
      </c>
      <c r="F44" s="15">
        <v>0</v>
      </c>
      <c r="G44" s="16">
        <v>0</v>
      </c>
      <c r="H44" s="16">
        <f t="shared" si="35"/>
        <v>0</v>
      </c>
      <c r="I44" s="17">
        <f t="shared" si="35"/>
        <v>0</v>
      </c>
      <c r="J44" s="15">
        <v>15</v>
      </c>
      <c r="K44" s="16">
        <v>16686</v>
      </c>
      <c r="L44" s="16">
        <f t="shared" si="36"/>
        <v>8</v>
      </c>
      <c r="M44" s="17">
        <f t="shared" si="36"/>
        <v>8343</v>
      </c>
      <c r="N44" s="15">
        <v>9</v>
      </c>
      <c r="O44" s="16">
        <v>6208</v>
      </c>
      <c r="P44" s="16">
        <f t="shared" si="37"/>
        <v>5</v>
      </c>
      <c r="Q44" s="17">
        <f t="shared" si="37"/>
        <v>3104</v>
      </c>
      <c r="R44" s="15">
        <v>0</v>
      </c>
      <c r="S44" s="16">
        <v>0</v>
      </c>
      <c r="T44" s="16">
        <f t="shared" si="38"/>
        <v>0</v>
      </c>
      <c r="U44" s="17">
        <f t="shared" si="38"/>
        <v>0</v>
      </c>
      <c r="V44" s="15">
        <v>2</v>
      </c>
      <c r="W44" s="16">
        <v>1080</v>
      </c>
      <c r="X44" s="16">
        <f t="shared" si="39"/>
        <v>1</v>
      </c>
      <c r="Y44" s="17">
        <f t="shared" si="39"/>
        <v>540</v>
      </c>
      <c r="Z44" s="15">
        <v>4</v>
      </c>
      <c r="AA44" s="16">
        <v>9358</v>
      </c>
      <c r="AB44" s="16">
        <f t="shared" si="40"/>
        <v>2</v>
      </c>
      <c r="AC44" s="17">
        <f t="shared" si="40"/>
        <v>4679</v>
      </c>
      <c r="AD44" s="4">
        <f t="shared" si="31"/>
        <v>21</v>
      </c>
      <c r="AE44" s="4">
        <f t="shared" si="31"/>
        <v>20741</v>
      </c>
    </row>
    <row r="45" spans="1:31">
      <c r="A45" s="11">
        <v>41989</v>
      </c>
      <c r="B45" s="15">
        <f>INT(B44/2)</f>
        <v>4</v>
      </c>
      <c r="C45" s="16">
        <f>INT(C44/2)</f>
        <v>4075</v>
      </c>
      <c r="D45" s="16">
        <f>B45-B46</f>
        <v>4</v>
      </c>
      <c r="E45" s="17">
        <f>C45-C46</f>
        <v>4075</v>
      </c>
      <c r="F45" s="15">
        <f t="shared" ref="F45:G45" si="41">INT(F44/2)</f>
        <v>0</v>
      </c>
      <c r="G45" s="16">
        <f t="shared" si="41"/>
        <v>0</v>
      </c>
      <c r="H45" s="16">
        <f>F45-F46</f>
        <v>0</v>
      </c>
      <c r="I45" s="17">
        <f>G45-G46</f>
        <v>0</v>
      </c>
      <c r="J45" s="15">
        <f t="shared" ref="J45:K45" si="42">INT(J44/2)</f>
        <v>7</v>
      </c>
      <c r="K45" s="16">
        <f t="shared" si="42"/>
        <v>8343</v>
      </c>
      <c r="L45" s="16">
        <f>J45-J46</f>
        <v>7</v>
      </c>
      <c r="M45" s="17">
        <f>K45-K46</f>
        <v>8343</v>
      </c>
      <c r="N45" s="15">
        <f t="shared" ref="N45:O45" si="43">INT(N44/2)</f>
        <v>4</v>
      </c>
      <c r="O45" s="16">
        <f t="shared" si="43"/>
        <v>3104</v>
      </c>
      <c r="P45" s="16">
        <f>N45-N46</f>
        <v>4</v>
      </c>
      <c r="Q45" s="17">
        <f>O45-O46</f>
        <v>3104</v>
      </c>
      <c r="R45" s="15">
        <f t="shared" ref="R45:S45" si="44">INT(R44/2)</f>
        <v>0</v>
      </c>
      <c r="S45" s="16">
        <f t="shared" si="44"/>
        <v>0</v>
      </c>
      <c r="T45" s="16">
        <f>R45-R46</f>
        <v>0</v>
      </c>
      <c r="U45" s="17">
        <f>S45-S46</f>
        <v>0</v>
      </c>
      <c r="V45" s="15">
        <f t="shared" ref="V45:W45" si="45">INT(V44/2)</f>
        <v>1</v>
      </c>
      <c r="W45" s="16">
        <f t="shared" si="45"/>
        <v>540</v>
      </c>
      <c r="X45" s="16">
        <f>V45-V46</f>
        <v>1</v>
      </c>
      <c r="Y45" s="17">
        <f>W45-W46</f>
        <v>540</v>
      </c>
      <c r="Z45" s="15">
        <f t="shared" ref="Z45:AA45" si="46">INT(Z44/2)</f>
        <v>2</v>
      </c>
      <c r="AA45" s="16">
        <f t="shared" si="46"/>
        <v>4679</v>
      </c>
      <c r="AB45" s="16">
        <f>Z45-Z46</f>
        <v>2</v>
      </c>
      <c r="AC45" s="17">
        <f>AA45-AA46</f>
        <v>4679</v>
      </c>
      <c r="AD45" s="4">
        <f>SUM(B45,F45,J45,N45,R45,V45,Z45)-SUM(B46,F46,J46,N46,R46,V46,Z46)</f>
        <v>18</v>
      </c>
      <c r="AE45" s="4">
        <f>SUM(C45,G45,K45,O45,S45,W45,AA45)-SUM(C46,G46,K46,O46,S46,W46,AA46)</f>
        <v>20741</v>
      </c>
    </row>
    <row r="46" spans="1:31">
      <c r="A46" s="16"/>
      <c r="B46" s="15"/>
      <c r="C46" s="16"/>
      <c r="D46" s="16"/>
      <c r="E46" s="17"/>
      <c r="F46" s="15"/>
      <c r="G46" s="16"/>
      <c r="H46" s="16"/>
      <c r="I46" s="17"/>
      <c r="J46" s="15"/>
      <c r="K46" s="16"/>
      <c r="L46" s="16"/>
      <c r="M46" s="17"/>
      <c r="N46" s="15"/>
      <c r="O46" s="16"/>
      <c r="P46" s="16"/>
      <c r="Q46" s="17"/>
      <c r="R46" s="15"/>
      <c r="S46" s="16"/>
      <c r="T46" s="16"/>
      <c r="U46" s="17"/>
      <c r="V46" s="15"/>
      <c r="W46" s="16"/>
      <c r="X46" s="16"/>
      <c r="Y46" s="17"/>
      <c r="Z46" s="15"/>
      <c r="AA46" s="16"/>
      <c r="AB46" s="16"/>
      <c r="AC46" s="17"/>
      <c r="AD46" s="4" t="e">
        <f>SUM(B46,F46,J46,N46,R46,V46,Z46)-SUM(#REF!,#REF!,#REF!,#REF!,#REF!,#REF!,#REF!)</f>
        <v>#REF!</v>
      </c>
      <c r="AE46" s="4" t="e">
        <f>SUM(C46,G46,K46,O46,S46,W46,AA46)-SUM(#REF!,#REF!,#REF!,#REF!,#REF!,#REF!,#REF!)</f>
        <v>#REF!</v>
      </c>
    </row>
    <row r="47" spans="1:31">
      <c r="A47" s="16"/>
      <c r="B47" s="15"/>
      <c r="C47" s="16"/>
      <c r="D47" s="16"/>
      <c r="E47" s="17"/>
      <c r="F47" s="15"/>
      <c r="G47" s="16"/>
      <c r="H47" s="16"/>
      <c r="I47" s="17"/>
      <c r="J47" s="15"/>
      <c r="K47" s="16"/>
      <c r="L47" s="16"/>
      <c r="M47" s="17"/>
      <c r="N47" s="15"/>
      <c r="O47" s="16"/>
      <c r="P47" s="16"/>
      <c r="Q47" s="17"/>
      <c r="R47" s="15"/>
      <c r="S47" s="16"/>
      <c r="T47" s="16"/>
      <c r="U47" s="17"/>
      <c r="V47" s="15"/>
      <c r="W47" s="16"/>
      <c r="X47" s="16"/>
      <c r="Y47" s="17"/>
      <c r="Z47" s="15"/>
      <c r="AA47" s="16"/>
      <c r="AB47" s="16"/>
      <c r="AC47" s="17"/>
    </row>
    <row r="48" spans="1:31">
      <c r="A48" s="16"/>
      <c r="B48" s="15"/>
      <c r="C48" s="16"/>
      <c r="D48" s="16"/>
      <c r="E48" s="17"/>
      <c r="F48" s="15"/>
      <c r="G48" s="16"/>
      <c r="H48" s="16"/>
      <c r="I48" s="17"/>
      <c r="J48" s="15"/>
      <c r="K48" s="16"/>
      <c r="L48" s="16"/>
      <c r="M48" s="17"/>
      <c r="N48" s="15"/>
      <c r="O48" s="16"/>
      <c r="P48" s="16"/>
      <c r="Q48" s="17"/>
      <c r="R48" s="15"/>
      <c r="S48" s="16"/>
      <c r="T48" s="16"/>
      <c r="U48" s="17"/>
      <c r="V48" s="15"/>
      <c r="W48" s="16"/>
      <c r="X48" s="16"/>
      <c r="Y48" s="17"/>
      <c r="Z48" s="15"/>
      <c r="AA48" s="16"/>
      <c r="AB48" s="16"/>
      <c r="AC48" s="17"/>
    </row>
    <row r="49" spans="1:29">
      <c r="A49" s="16"/>
      <c r="B49" s="15"/>
      <c r="C49" s="16"/>
      <c r="D49" s="16"/>
      <c r="E49" s="17"/>
      <c r="F49" s="15"/>
      <c r="G49" s="16"/>
      <c r="H49" s="16"/>
      <c r="I49" s="17"/>
      <c r="J49" s="15"/>
      <c r="K49" s="16"/>
      <c r="L49" s="16"/>
      <c r="M49" s="17"/>
      <c r="N49" s="15"/>
      <c r="O49" s="16"/>
      <c r="P49" s="16"/>
      <c r="Q49" s="17"/>
      <c r="R49" s="15"/>
      <c r="S49" s="16"/>
      <c r="T49" s="16"/>
      <c r="U49" s="17"/>
      <c r="V49" s="15"/>
      <c r="W49" s="16"/>
      <c r="X49" s="16"/>
      <c r="Y49" s="17"/>
      <c r="Z49" s="15"/>
      <c r="AA49" s="16"/>
      <c r="AB49" s="16"/>
      <c r="AC49" s="17"/>
    </row>
  </sheetData>
  <mergeCells count="7">
    <mergeCell ref="R1:U1"/>
    <mergeCell ref="V1:Y1"/>
    <mergeCell ref="Z1:AC1"/>
    <mergeCell ref="B1:E1"/>
    <mergeCell ref="F1:I1"/>
    <mergeCell ref="J1:M1"/>
    <mergeCell ref="N1:Q1"/>
  </mergeCells>
  <conditionalFormatting sqref="B5:O5">
    <cfRule type="cellIs" dxfId="14" priority="10" operator="greaterThan">
      <formula>0</formula>
    </cfRule>
    <cfRule type="cellIs" dxfId="13" priority="11" operator="lessThan">
      <formula>0</formula>
    </cfRule>
  </conditionalFormatting>
  <conditionalFormatting sqref="B2">
    <cfRule type="cellIs" dxfId="12" priority="9" operator="greaterThan">
      <formula>$S$3</formula>
    </cfRule>
  </conditionalFormatting>
  <conditionalFormatting sqref="C2:O2">
    <cfRule type="cellIs" dxfId="11" priority="8" operator="greaterThan">
      <formula>$S$3</formula>
    </cfRule>
  </conditionalFormatting>
  <conditionalFormatting sqref="B2:O2">
    <cfRule type="cellIs" dxfId="10" priority="7" operator="lessThan">
      <formula>$S$3</formula>
    </cfRule>
  </conditionalFormatting>
  <conditionalFormatting sqref="R5:S5">
    <cfRule type="cellIs" dxfId="9" priority="6" operator="lessThan">
      <formula>0</formula>
    </cfRule>
    <cfRule type="cellIs" dxfId="8" priority="5" operator="greaterThan">
      <formula>0</formula>
    </cfRule>
  </conditionalFormatting>
  <conditionalFormatting sqref="AF5:AG5 B5:AC5">
    <cfRule type="cellIs" dxfId="7" priority="3" operator="greaterThan">
      <formula>0</formula>
    </cfRule>
    <cfRule type="cellIs" dxfId="6" priority="4" operator="lessThan">
      <formula>0</formula>
    </cfRule>
  </conditionalFormatting>
  <conditionalFormatting sqref="B2:AC2">
    <cfRule type="cellIs" dxfId="3" priority="2" operator="greaterThan">
      <formula>$AJ$3</formula>
    </cfRule>
  </conditionalFormatting>
  <conditionalFormatting sqref="B2:AC2">
    <cfRule type="cellIs" dxfId="1" priority="1" operator="lessThan">
      <formula>$AJ$3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2014-12-20T13:48:20Z</dcterms:modified>
</cp:coreProperties>
</file>