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9" i="1"/>
  <c r="C6" s="1"/>
  <c r="C2" s="1"/>
  <c r="D9"/>
  <c r="E9"/>
  <c r="E4" s="1"/>
  <c r="F9"/>
  <c r="G9"/>
  <c r="G4" s="1"/>
  <c r="I4"/>
  <c r="J9"/>
  <c r="K9"/>
  <c r="L9"/>
  <c r="M9"/>
  <c r="M4" s="1"/>
  <c r="O4"/>
  <c r="B9"/>
  <c r="B4" s="1"/>
  <c r="D11"/>
  <c r="D10" s="1"/>
  <c r="J11"/>
  <c r="J10" s="1"/>
  <c r="J4" s="1"/>
  <c r="K11"/>
  <c r="S2"/>
  <c r="C4"/>
  <c r="F4"/>
  <c r="H4"/>
  <c r="N4"/>
  <c r="L4"/>
  <c r="E6"/>
  <c r="E2" s="1"/>
  <c r="F6"/>
  <c r="F2" s="1"/>
  <c r="G6"/>
  <c r="G2" s="1"/>
  <c r="H6"/>
  <c r="H2" s="1"/>
  <c r="I6"/>
  <c r="I2" s="1"/>
  <c r="L6"/>
  <c r="L2" s="1"/>
  <c r="M6"/>
  <c r="M2" s="1"/>
  <c r="N6"/>
  <c r="N2" s="1"/>
  <c r="O6"/>
  <c r="O2" s="1"/>
  <c r="B6"/>
  <c r="Q1"/>
  <c r="S1" s="1"/>
  <c r="D4" l="1"/>
  <c r="K4"/>
  <c r="K6"/>
  <c r="K2" s="1"/>
  <c r="J6"/>
  <c r="J2" s="1"/>
  <c r="S3"/>
  <c r="D6"/>
  <c r="D2" s="1"/>
  <c r="P6"/>
  <c r="B2"/>
  <c r="B3"/>
  <c r="N3"/>
  <c r="L3"/>
  <c r="J3"/>
  <c r="H3"/>
  <c r="F3"/>
  <c r="D3"/>
  <c r="O3"/>
  <c r="M3"/>
  <c r="I3"/>
  <c r="G3"/>
  <c r="E3"/>
  <c r="C3"/>
  <c r="N5"/>
  <c r="L5"/>
  <c r="J5"/>
  <c r="H5"/>
  <c r="F5"/>
  <c r="D5"/>
  <c r="O5"/>
  <c r="M5"/>
  <c r="I5"/>
  <c r="G5"/>
  <c r="E5"/>
  <c r="C5"/>
  <c r="B5"/>
  <c r="R6" l="1"/>
  <c r="P7"/>
  <c r="R5"/>
  <c r="K3"/>
  <c r="K5"/>
  <c r="Q5" s="1"/>
  <c r="Q6"/>
  <c r="P5"/>
  <c r="S6" l="1"/>
  <c r="S5" s="1"/>
  <c r="Q7"/>
</calcChain>
</file>

<file path=xl/sharedStrings.xml><?xml version="1.0" encoding="utf-8"?>
<sst xmlns="http://schemas.openxmlformats.org/spreadsheetml/2006/main" count="28" uniqueCount="16">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</sst>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topLeftCell="C1" workbookViewId="0">
      <selection activeCell="I9" sqref="I9"/>
    </sheetView>
  </sheetViews>
  <sheetFormatPr baseColWidth="10" defaultRowHeight="15"/>
  <cols>
    <col min="1" max="1" width="16.140625" bestFit="1" customWidth="1"/>
  </cols>
  <sheetData>
    <row r="1" spans="1:19">
      <c r="B1" s="6" t="s">
        <v>1</v>
      </c>
      <c r="C1" s="6"/>
      <c r="D1" s="6" t="s">
        <v>2</v>
      </c>
      <c r="E1" s="6"/>
      <c r="F1" s="6" t="s">
        <v>0</v>
      </c>
      <c r="G1" s="6"/>
      <c r="H1" s="6" t="s">
        <v>3</v>
      </c>
      <c r="I1" s="6"/>
      <c r="J1" s="6" t="s">
        <v>4</v>
      </c>
      <c r="K1" s="6"/>
      <c r="L1" s="6" t="s">
        <v>6</v>
      </c>
      <c r="M1" s="6"/>
      <c r="N1" s="6" t="s">
        <v>5</v>
      </c>
      <c r="O1" s="6"/>
      <c r="Q1" s="3">
        <f ca="1">TODAY()</f>
        <v>41993</v>
      </c>
      <c r="R1" s="3">
        <v>42023</v>
      </c>
      <c r="S1">
        <f ca="1">R1-Q1-1</f>
        <v>29</v>
      </c>
    </row>
    <row r="2" spans="1:19">
      <c r="A2" t="s">
        <v>14</v>
      </c>
      <c r="B2" s="4">
        <f>(150-B6)/150</f>
        <v>0.15333333333333332</v>
      </c>
      <c r="C2" s="4">
        <f>(150000-C6)/150000</f>
        <v>0.11648</v>
      </c>
      <c r="D2" s="4">
        <f t="shared" ref="D2" si="0">(150-D6)/150</f>
        <v>0</v>
      </c>
      <c r="E2" s="4">
        <f t="shared" ref="E2" si="1">(150000-E6)/150000</f>
        <v>1.7246666666666667E-2</v>
      </c>
      <c r="F2" s="4">
        <f t="shared" ref="F2" si="2">(150-F6)/150</f>
        <v>0.11333333333333333</v>
      </c>
      <c r="G2" s="4">
        <f t="shared" ref="G2" si="3">(150000-G6)/150000</f>
        <v>0.11896666666666667</v>
      </c>
      <c r="H2" s="4">
        <f t="shared" ref="H2" si="4">(150-H6)/150</f>
        <v>0.16666666666666666</v>
      </c>
      <c r="I2" s="4">
        <f t="shared" ref="I2" si="5">(150000-I6)/150000</f>
        <v>0.11177333333333334</v>
      </c>
      <c r="J2" s="4">
        <f t="shared" ref="J2" si="6">(150-J6)/150</f>
        <v>0</v>
      </c>
      <c r="K2" s="4">
        <f t="shared" ref="K2" si="7">(150000-K6)/150000</f>
        <v>0</v>
      </c>
      <c r="L2" s="4">
        <f t="shared" ref="L2" si="8">(150-L6)/150</f>
        <v>6.6666666666666666E-2</v>
      </c>
      <c r="M2" s="4">
        <f t="shared" ref="M2" si="9">(150000-M6)/150000</f>
        <v>4.5333333333333337E-2</v>
      </c>
      <c r="N2" s="4">
        <f t="shared" ref="N2" si="10">(150-N6)/150</f>
        <v>8.666666666666667E-2</v>
      </c>
      <c r="O2" s="4">
        <f t="shared" ref="O2" si="11">(150000-O6)/150000</f>
        <v>0.13410666666666668</v>
      </c>
      <c r="Q2" s="3">
        <v>41989</v>
      </c>
      <c r="R2" s="3">
        <v>42023</v>
      </c>
      <c r="S2">
        <f>R2-Q2-1</f>
        <v>33</v>
      </c>
    </row>
    <row r="3" spans="1:19">
      <c r="A3" t="s">
        <v>12</v>
      </c>
      <c r="B3" s="1">
        <f ca="1">INT(B6/$S$1)</f>
        <v>4</v>
      </c>
      <c r="C3" s="1">
        <f ca="1">INT(C6/$S$1)</f>
        <v>4569</v>
      </c>
      <c r="D3" s="2">
        <f t="shared" ref="D3:O3" ca="1" si="12">INT(D6/$S$1)</f>
        <v>5</v>
      </c>
      <c r="E3" s="2">
        <f t="shared" ca="1" si="12"/>
        <v>5083</v>
      </c>
      <c r="F3" s="2">
        <f t="shared" ca="1" si="12"/>
        <v>4</v>
      </c>
      <c r="G3" s="2">
        <f t="shared" ca="1" si="12"/>
        <v>4557</v>
      </c>
      <c r="H3" s="2">
        <f t="shared" ca="1" si="12"/>
        <v>4</v>
      </c>
      <c r="I3" s="2">
        <f t="shared" ca="1" si="12"/>
        <v>4594</v>
      </c>
      <c r="J3" s="2">
        <f t="shared" ca="1" si="12"/>
        <v>5</v>
      </c>
      <c r="K3" s="2">
        <f t="shared" ca="1" si="12"/>
        <v>5172</v>
      </c>
      <c r="L3" s="2">
        <f t="shared" ca="1" si="12"/>
        <v>4</v>
      </c>
      <c r="M3" s="2">
        <f t="shared" ca="1" si="12"/>
        <v>4937</v>
      </c>
      <c r="N3" s="2">
        <f t="shared" ca="1" si="12"/>
        <v>4</v>
      </c>
      <c r="O3" s="2">
        <f t="shared" ca="1" si="12"/>
        <v>4478</v>
      </c>
      <c r="Q3" s="3"/>
      <c r="R3" t="s">
        <v>15</v>
      </c>
      <c r="S3" s="4">
        <f ca="1">(S2-S1)/S2</f>
        <v>0.12121212121212122</v>
      </c>
    </row>
    <row r="4" spans="1:19">
      <c r="A4" t="s">
        <v>13</v>
      </c>
      <c r="B4" s="2">
        <f>B9-B10</f>
        <v>0</v>
      </c>
      <c r="C4" s="2">
        <f t="shared" ref="C4:O4" si="13">C9-C10</f>
        <v>0</v>
      </c>
      <c r="D4" s="2">
        <f t="shared" si="13"/>
        <v>0</v>
      </c>
      <c r="E4" s="2">
        <f t="shared" si="13"/>
        <v>0</v>
      </c>
      <c r="F4" s="2">
        <f t="shared" si="13"/>
        <v>0</v>
      </c>
      <c r="G4" s="2">
        <f t="shared" si="13"/>
        <v>0</v>
      </c>
      <c r="H4" s="2">
        <f t="shared" si="13"/>
        <v>2</v>
      </c>
      <c r="I4" s="2">
        <f t="shared" si="13"/>
        <v>849</v>
      </c>
      <c r="J4" s="2">
        <f t="shared" si="13"/>
        <v>0</v>
      </c>
      <c r="K4" s="2">
        <f t="shared" si="13"/>
        <v>0</v>
      </c>
      <c r="L4" s="2">
        <f t="shared" si="13"/>
        <v>0</v>
      </c>
      <c r="M4" s="2">
        <f t="shared" si="13"/>
        <v>0</v>
      </c>
      <c r="N4" s="2">
        <f t="shared" si="13"/>
        <v>2</v>
      </c>
      <c r="O4" s="2">
        <f t="shared" si="13"/>
        <v>337</v>
      </c>
      <c r="Q4" s="3"/>
    </row>
    <row r="5" spans="1:19">
      <c r="A5" t="s">
        <v>11</v>
      </c>
      <c r="B5" s="1">
        <f ca="1">150-INT(150-150/34*$S$1)-B6</f>
        <v>1</v>
      </c>
      <c r="C5" s="1">
        <f ca="1">150000-INT(150000-150000/34*$S$1)-C6</f>
        <v>-4586</v>
      </c>
      <c r="D5" s="1">
        <f t="shared" ref="D5" ca="1" si="14">150-INT(150-150/34*$S$1)-D6</f>
        <v>-22</v>
      </c>
      <c r="E5" s="1">
        <f t="shared" ref="E5" ca="1" si="15">150000-INT(150000-150000/34*$S$1)-E6</f>
        <v>-19471</v>
      </c>
      <c r="F5" s="1">
        <f t="shared" ref="F5" ca="1" si="16">150-INT(150-150/34*$S$1)-F6</f>
        <v>-5</v>
      </c>
      <c r="G5" s="1">
        <f t="shared" ref="G5" ca="1" si="17">150000-INT(150000-150000/34*$S$1)-G6</f>
        <v>-4213</v>
      </c>
      <c r="H5" s="1">
        <f t="shared" ref="H5" ca="1" si="18">150-INT(150-150/34*$S$1)-H6</f>
        <v>3</v>
      </c>
      <c r="I5" s="1">
        <f t="shared" ref="I5" ca="1" si="19">150000-INT(150000-150000/34*$S$1)-I6</f>
        <v>-5292</v>
      </c>
      <c r="J5" s="1">
        <f t="shared" ref="J5" ca="1" si="20">150-INT(150-150/34*$S$1)-J6</f>
        <v>-22</v>
      </c>
      <c r="K5" s="1">
        <f t="shared" ref="K5" ca="1" si="21">150000-INT(150000-150000/34*$S$1)-K6</f>
        <v>-22058</v>
      </c>
      <c r="L5" s="1">
        <f t="shared" ref="L5" ca="1" si="22">150-INT(150-150/34*$S$1)-L6</f>
        <v>-12</v>
      </c>
      <c r="M5" s="1">
        <f t="shared" ref="M5" ca="1" si="23">150000-INT(150000-150000/34*$S$1)-M6</f>
        <v>-15258</v>
      </c>
      <c r="N5" s="1">
        <f t="shared" ref="N5" ca="1" si="24">150-INT(150-150/34*$S$1)-N6</f>
        <v>-9</v>
      </c>
      <c r="O5" s="1">
        <f t="shared" ref="O5" ca="1" si="25">150000-INT(150000-150000/34*$S$1)-O6</f>
        <v>-1942</v>
      </c>
      <c r="P5">
        <f ca="1">SUM(B5,D5,F5,H5,J5,L5,N5)</f>
        <v>-66</v>
      </c>
      <c r="Q5">
        <f ca="1">SUM(C5,E5,G5,I5,K5,M5,O5)</f>
        <v>-72820</v>
      </c>
      <c r="R5" s="5">
        <f ca="1">-$S$3+R6</f>
        <v>-3.740259740259741E-2</v>
      </c>
      <c r="S5" s="5">
        <f ca="1">-$S$3+S6</f>
        <v>-4.3511168831168831E-2</v>
      </c>
    </row>
    <row r="6" spans="1:19">
      <c r="A6" t="s">
        <v>9</v>
      </c>
      <c r="B6" s="1">
        <f>150-B9</f>
        <v>127</v>
      </c>
      <c r="C6" s="1">
        <f>150000-C9</f>
        <v>132528</v>
      </c>
      <c r="D6" s="1">
        <f t="shared" ref="D6" si="26">150-D9</f>
        <v>150</v>
      </c>
      <c r="E6" s="1">
        <f t="shared" ref="E6" si="27">150000-E9</f>
        <v>147413</v>
      </c>
      <c r="F6" s="1">
        <f t="shared" ref="F6" si="28">150-F9</f>
        <v>133</v>
      </c>
      <c r="G6" s="1">
        <f t="shared" ref="G6" si="29">150000-G9</f>
        <v>132155</v>
      </c>
      <c r="H6" s="1">
        <f t="shared" ref="H6" si="30">150-H9</f>
        <v>125</v>
      </c>
      <c r="I6" s="1">
        <f t="shared" ref="I6" si="31">150000-I9</f>
        <v>133234</v>
      </c>
      <c r="J6" s="1">
        <f t="shared" ref="J6" si="32">150-J9</f>
        <v>150</v>
      </c>
      <c r="K6" s="1">
        <f t="shared" ref="K6" si="33">150000-K9</f>
        <v>150000</v>
      </c>
      <c r="L6" s="1">
        <f t="shared" ref="L6" si="34">150-L9</f>
        <v>140</v>
      </c>
      <c r="M6" s="1">
        <f t="shared" ref="M6" si="35">150000-M9</f>
        <v>143200</v>
      </c>
      <c r="N6" s="1">
        <f t="shared" ref="N6" si="36">150-N9</f>
        <v>137</v>
      </c>
      <c r="O6" s="1">
        <f t="shared" ref="O6" si="37">150000-O9</f>
        <v>129884</v>
      </c>
      <c r="P6">
        <f>SUM(B6,D6,F6,H6,J6,L6,N6)</f>
        <v>962</v>
      </c>
      <c r="Q6">
        <f>SUM(C6,E6,G6,I6,K6,M6,O6)</f>
        <v>968414</v>
      </c>
      <c r="R6" s="5">
        <f>(7*150-P6)/(7*150)</f>
        <v>8.3809523809523806E-2</v>
      </c>
      <c r="S6" s="5">
        <f>(7*150000-Q6)/(7*150000)</f>
        <v>7.7700952380952384E-2</v>
      </c>
    </row>
    <row r="7" spans="1:19">
      <c r="A7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>
        <f>150*7-P6</f>
        <v>88</v>
      </c>
      <c r="Q7">
        <f>150000*7-Q6</f>
        <v>81586</v>
      </c>
      <c r="R7" s="5"/>
      <c r="S7" s="5"/>
    </row>
    <row r="8" spans="1:19">
      <c r="B8" t="s">
        <v>7</v>
      </c>
      <c r="C8" t="s">
        <v>8</v>
      </c>
      <c r="D8" t="s">
        <v>7</v>
      </c>
      <c r="E8" t="s">
        <v>8</v>
      </c>
      <c r="F8" t="s">
        <v>7</v>
      </c>
      <c r="G8" t="s">
        <v>8</v>
      </c>
      <c r="H8" t="s">
        <v>7</v>
      </c>
      <c r="I8" t="s">
        <v>8</v>
      </c>
      <c r="J8" t="s">
        <v>7</v>
      </c>
      <c r="K8" t="s">
        <v>8</v>
      </c>
      <c r="L8" t="s">
        <v>7</v>
      </c>
      <c r="M8" t="s">
        <v>8</v>
      </c>
      <c r="N8" t="s">
        <v>7</v>
      </c>
      <c r="O8" t="s">
        <v>8</v>
      </c>
    </row>
    <row r="9" spans="1:19">
      <c r="A9" s="3">
        <v>41993</v>
      </c>
      <c r="B9">
        <f>B10</f>
        <v>23</v>
      </c>
      <c r="C9">
        <f t="shared" ref="C9:O9" si="38">C10</f>
        <v>17472</v>
      </c>
      <c r="D9">
        <f t="shared" si="38"/>
        <v>0</v>
      </c>
      <c r="E9">
        <f t="shared" si="38"/>
        <v>2587</v>
      </c>
      <c r="F9">
        <f t="shared" si="38"/>
        <v>17</v>
      </c>
      <c r="G9">
        <f t="shared" si="38"/>
        <v>17845</v>
      </c>
      <c r="H9">
        <v>25</v>
      </c>
      <c r="I9">
        <v>16766</v>
      </c>
      <c r="J9">
        <f t="shared" si="38"/>
        <v>0</v>
      </c>
      <c r="K9">
        <f t="shared" si="38"/>
        <v>0</v>
      </c>
      <c r="L9">
        <f t="shared" si="38"/>
        <v>10</v>
      </c>
      <c r="M9">
        <f t="shared" si="38"/>
        <v>6800</v>
      </c>
      <c r="N9">
        <v>13</v>
      </c>
      <c r="O9">
        <v>20116</v>
      </c>
    </row>
    <row r="10" spans="1:19">
      <c r="A10" s="3">
        <v>41992</v>
      </c>
      <c r="B10">
        <v>23</v>
      </c>
      <c r="C10">
        <v>17472</v>
      </c>
      <c r="D10">
        <f t="shared" ref="D9:K11" si="39">D11</f>
        <v>0</v>
      </c>
      <c r="E10">
        <v>2587</v>
      </c>
      <c r="F10">
        <v>17</v>
      </c>
      <c r="G10">
        <v>17845</v>
      </c>
      <c r="H10">
        <v>23</v>
      </c>
      <c r="I10">
        <v>15917</v>
      </c>
      <c r="J10">
        <f t="shared" si="39"/>
        <v>0</v>
      </c>
      <c r="K10">
        <v>0</v>
      </c>
      <c r="L10">
        <v>10</v>
      </c>
      <c r="M10">
        <v>6800</v>
      </c>
      <c r="N10">
        <v>11</v>
      </c>
      <c r="O10">
        <v>19779</v>
      </c>
    </row>
    <row r="11" spans="1:19">
      <c r="A11" s="3">
        <v>41991</v>
      </c>
      <c r="B11">
        <v>19</v>
      </c>
      <c r="C11">
        <v>13869</v>
      </c>
      <c r="D11">
        <f t="shared" si="39"/>
        <v>0</v>
      </c>
      <c r="E11">
        <v>466</v>
      </c>
      <c r="F11">
        <v>17</v>
      </c>
      <c r="G11">
        <v>16700</v>
      </c>
      <c r="H11">
        <v>21</v>
      </c>
      <c r="I11">
        <v>13407</v>
      </c>
      <c r="J11">
        <f t="shared" si="39"/>
        <v>0</v>
      </c>
      <c r="K11">
        <f t="shared" si="39"/>
        <v>0</v>
      </c>
      <c r="L11">
        <v>5</v>
      </c>
      <c r="M11">
        <v>4662</v>
      </c>
      <c r="N11">
        <v>5</v>
      </c>
      <c r="O11">
        <v>11237</v>
      </c>
    </row>
    <row r="12" spans="1:19">
      <c r="A12" s="3">
        <v>41990</v>
      </c>
      <c r="B12">
        <v>9</v>
      </c>
      <c r="C12">
        <v>8150</v>
      </c>
      <c r="D12">
        <v>0</v>
      </c>
      <c r="E12">
        <v>0</v>
      </c>
      <c r="F12">
        <v>15</v>
      </c>
      <c r="G12">
        <v>16686</v>
      </c>
      <c r="H12">
        <v>9</v>
      </c>
      <c r="I12">
        <v>6208</v>
      </c>
      <c r="J12">
        <v>0</v>
      </c>
      <c r="K12">
        <v>0</v>
      </c>
      <c r="L12">
        <v>2</v>
      </c>
      <c r="M12">
        <v>1080</v>
      </c>
      <c r="N12">
        <v>4</v>
      </c>
      <c r="O12">
        <v>9358</v>
      </c>
    </row>
  </sheetData>
  <mergeCells count="7">
    <mergeCell ref="B1:C1"/>
    <mergeCell ref="D1:E1"/>
    <mergeCell ref="H1:I1"/>
    <mergeCell ref="N1:O1"/>
    <mergeCell ref="L1:M1"/>
    <mergeCell ref="J1:K1"/>
    <mergeCell ref="F1:G1"/>
  </mergeCells>
  <conditionalFormatting sqref="B5:O5">
    <cfRule type="cellIs" dxfId="12" priority="6" operator="greaterThan">
      <formula>0</formula>
    </cfRule>
    <cfRule type="cellIs" dxfId="11" priority="7" operator="lessThan">
      <formula>0</formula>
    </cfRule>
  </conditionalFormatting>
  <conditionalFormatting sqref="B2">
    <cfRule type="cellIs" dxfId="10" priority="5" operator="greaterThan">
      <formula>$S$3</formula>
    </cfRule>
  </conditionalFormatting>
  <conditionalFormatting sqref="C2:O2">
    <cfRule type="cellIs" dxfId="9" priority="4" operator="greaterThan">
      <formula>$S$3</formula>
    </cfRule>
  </conditionalFormatting>
  <conditionalFormatting sqref="B2:O2">
    <cfRule type="cellIs" dxfId="8" priority="3" operator="lessThan">
      <formula>$S$3</formula>
    </cfRule>
  </conditionalFormatting>
  <conditionalFormatting sqref="R5:S5">
    <cfRule type="cellIs" dxfId="0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2014-12-19T23:30:56Z</dcterms:modified>
</cp:coreProperties>
</file>