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JebIsAMess\UCSC_Schoolwork\Fall18\EE145L\Lab4\"/>
    </mc:Choice>
  </mc:AlternateContent>
  <xr:revisionPtr revIDLastSave="0" documentId="10_ncr:0_{FDC28D2F-0BAA-4F03-8FB1-2557867C6248}" xr6:coauthVersionLast="38" xr6:coauthVersionMax="38" xr10:uidLastSave="{00000000-0000-0000-0000-000000000000}"/>
  <bookViews>
    <workbookView xWindow="0" yWindow="0" windowWidth="28800" windowHeight="12165" xr2:uid="{57881D37-B450-4F60-9598-2FB2E27E5F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9" i="1" l="1"/>
  <c r="M27" i="1"/>
  <c r="J30" i="1"/>
  <c r="K30" i="1" s="1"/>
  <c r="B25" i="1"/>
  <c r="B26" i="1"/>
  <c r="E29" i="1" s="1"/>
  <c r="B27" i="1"/>
  <c r="C29" i="1" s="1"/>
  <c r="C30" i="1" s="1"/>
  <c r="B24" i="1"/>
  <c r="D23" i="1"/>
  <c r="E23" i="1"/>
  <c r="F23" i="1"/>
  <c r="C23" i="1"/>
  <c r="F25" i="1"/>
  <c r="F26" i="1"/>
  <c r="F29" i="1" s="1"/>
  <c r="F27" i="1"/>
  <c r="E25" i="1"/>
  <c r="E26" i="1"/>
  <c r="E27" i="1"/>
  <c r="D25" i="1"/>
  <c r="D26" i="1"/>
  <c r="D27" i="1"/>
  <c r="C25" i="1"/>
  <c r="C26" i="1"/>
  <c r="C27" i="1"/>
  <c r="D24" i="1"/>
  <c r="E24" i="1"/>
  <c r="F24" i="1"/>
  <c r="C24" i="1"/>
  <c r="H25" i="1"/>
  <c r="I25" i="1" s="1"/>
  <c r="H24" i="1"/>
  <c r="I24" i="1" s="1"/>
  <c r="H13" i="1"/>
  <c r="I13" i="1" s="1"/>
  <c r="H12" i="1"/>
  <c r="I12" i="1" s="1"/>
  <c r="H11" i="1"/>
  <c r="I11" i="1" s="1"/>
  <c r="H10" i="1"/>
  <c r="I10" i="1" s="1"/>
  <c r="F15" i="1"/>
  <c r="F16" i="1" s="1"/>
  <c r="E15" i="1"/>
  <c r="E16" i="1" s="1"/>
  <c r="D15" i="1"/>
  <c r="D16" i="1" s="1"/>
  <c r="C15" i="1"/>
  <c r="C16" i="1" s="1"/>
  <c r="U10" i="1"/>
  <c r="U11" i="1"/>
  <c r="U12" i="1"/>
  <c r="U13" i="1"/>
  <c r="U14" i="1"/>
  <c r="U9" i="1"/>
  <c r="D29" i="1" l="1"/>
  <c r="D30" i="1" s="1"/>
  <c r="F30" i="1"/>
  <c r="E30" i="1"/>
  <c r="H27" i="1"/>
  <c r="I27" i="1" s="1"/>
  <c r="H26" i="1"/>
  <c r="I26" i="1" s="1"/>
  <c r="I16" i="1"/>
  <c r="I30" i="1" l="1"/>
</calcChain>
</file>

<file path=xl/sharedStrings.xml><?xml version="1.0" encoding="utf-8"?>
<sst xmlns="http://schemas.openxmlformats.org/spreadsheetml/2006/main" count="25" uniqueCount="19">
  <si>
    <t>Voltage (V)</t>
  </si>
  <si>
    <t>Current (mA)</t>
  </si>
  <si>
    <t>Ix(mA)</t>
  </si>
  <si>
    <t>Bz(mT)</t>
  </si>
  <si>
    <t>Current(A)</t>
  </si>
  <si>
    <t>R_Silicon(Ohm)</t>
  </si>
  <si>
    <t>Ix/qpt</t>
  </si>
  <si>
    <t>Bt/qpt</t>
  </si>
  <si>
    <t>1/qpt</t>
  </si>
  <si>
    <t>1/qpt(avg)</t>
  </si>
  <si>
    <t>Bz(T)</t>
  </si>
  <si>
    <t>Ix(A)</t>
  </si>
  <si>
    <t>1/p</t>
  </si>
  <si>
    <t>L(cm)</t>
  </si>
  <si>
    <t>w(cm)</t>
  </si>
  <si>
    <t>t(cm)</t>
  </si>
  <si>
    <t>p(cm^-3)</t>
  </si>
  <si>
    <t xml:space="preserve">q(C) 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</si>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</sst>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5451-F05E-472B-8B61-77C18D122F6E}">
  <dimension ref="A1:W30"/>
  <sheetViews>
    <sheetView tabSelected="1" topLeftCell="A4" workbookViewId="0">
      <selection activeCell="M30" sqref="M30"/>
    </sheetView>
  </sheetViews>
  <sheetFormatPr defaultRowHeight="15" x14ac:dyDescent="0.25"/>
  <cols>
    <col min="14" max="14" width="11" bestFit="1" customWidth="1"/>
  </cols>
  <sheetData>
    <row r="1" spans="1:23" x14ac:dyDescent="0.25">
      <c r="A1" s="6"/>
      <c r="B1" s="6"/>
      <c r="C1" s="6"/>
      <c r="D1" s="6"/>
      <c r="E1" s="7"/>
    </row>
    <row r="2" spans="1:23" x14ac:dyDescent="0.25">
      <c r="A2" s="6"/>
      <c r="B2" s="6"/>
      <c r="C2" s="6"/>
      <c r="D2" s="6"/>
      <c r="E2" s="6"/>
    </row>
    <row r="3" spans="1:23" x14ac:dyDescent="0.25">
      <c r="A3" s="6"/>
      <c r="B3" s="6"/>
      <c r="C3" s="6"/>
      <c r="D3" s="6"/>
      <c r="E3" s="6"/>
    </row>
    <row r="4" spans="1:23" x14ac:dyDescent="0.25">
      <c r="A4" s="6"/>
      <c r="B4" s="6"/>
      <c r="C4" s="6"/>
      <c r="D4" s="6"/>
      <c r="E4" s="6"/>
    </row>
    <row r="5" spans="1:23" x14ac:dyDescent="0.25">
      <c r="A5" s="6"/>
      <c r="B5" s="6"/>
      <c r="C5" s="6"/>
      <c r="D5" s="6"/>
      <c r="E5" s="6"/>
    </row>
    <row r="8" spans="1:23" ht="28.5" x14ac:dyDescent="0.25">
      <c r="E8" s="2" t="s">
        <v>2</v>
      </c>
      <c r="S8" s="1" t="s">
        <v>0</v>
      </c>
      <c r="T8" s="1" t="s">
        <v>1</v>
      </c>
      <c r="U8" t="s">
        <v>4</v>
      </c>
    </row>
    <row r="9" spans="1:23" x14ac:dyDescent="0.25">
      <c r="C9">
        <v>1</v>
      </c>
      <c r="D9">
        <v>2</v>
      </c>
      <c r="E9">
        <v>3</v>
      </c>
      <c r="F9">
        <v>4</v>
      </c>
      <c r="H9" t="s">
        <v>7</v>
      </c>
      <c r="I9" t="s">
        <v>8</v>
      </c>
      <c r="S9" s="1">
        <v>0.5</v>
      </c>
      <c r="T9" s="1">
        <v>7.51</v>
      </c>
      <c r="U9">
        <f>T9*0.001</f>
        <v>7.5100000000000002E-3</v>
      </c>
      <c r="W9" t="s">
        <v>5</v>
      </c>
    </row>
    <row r="10" spans="1:23" x14ac:dyDescent="0.25">
      <c r="B10">
        <v>200</v>
      </c>
      <c r="C10" s="4">
        <v>1.71</v>
      </c>
      <c r="D10" s="3">
        <v>3.41</v>
      </c>
      <c r="E10" s="3">
        <v>5.12</v>
      </c>
      <c r="F10" s="3">
        <v>6.83</v>
      </c>
      <c r="H10">
        <f>LINEST(C10:F10,C9:F9,FALSE)</f>
        <v>1.7069999999999996</v>
      </c>
      <c r="I10">
        <f>H10/B10</f>
        <v>8.5349999999999974E-3</v>
      </c>
      <c r="S10" s="1">
        <v>1</v>
      </c>
      <c r="T10" s="1">
        <v>14.91</v>
      </c>
      <c r="U10">
        <f t="shared" ref="U10:U14" si="0">T10*0.001</f>
        <v>1.491E-2</v>
      </c>
      <c r="W10">
        <v>65.266000000000005</v>
      </c>
    </row>
    <row r="11" spans="1:23" x14ac:dyDescent="0.25">
      <c r="A11" t="s">
        <v>3</v>
      </c>
      <c r="B11">
        <v>400</v>
      </c>
      <c r="C11" s="5">
        <v>4.18</v>
      </c>
      <c r="D11">
        <v>8.35</v>
      </c>
      <c r="E11">
        <v>12.52</v>
      </c>
      <c r="F11">
        <v>16.68</v>
      </c>
      <c r="H11">
        <f>LINEST(C11:F11,C9:F9,FALSE)</f>
        <v>4.1719999999999997</v>
      </c>
      <c r="I11">
        <f>H11/B11</f>
        <v>1.043E-2</v>
      </c>
      <c r="S11" s="1">
        <v>1.5</v>
      </c>
      <c r="T11" s="1">
        <v>22.36</v>
      </c>
      <c r="U11">
        <f t="shared" si="0"/>
        <v>2.2360000000000001E-2</v>
      </c>
    </row>
    <row r="12" spans="1:23" x14ac:dyDescent="0.25">
      <c r="B12">
        <v>600</v>
      </c>
      <c r="C12" s="5">
        <v>6.54</v>
      </c>
      <c r="D12">
        <v>13</v>
      </c>
      <c r="E12">
        <v>19.559999999999999</v>
      </c>
      <c r="F12">
        <v>26.05</v>
      </c>
      <c r="H12">
        <f>LINEST(C12:F12,C9:F9,FALSE)</f>
        <v>6.5140000000000002</v>
      </c>
      <c r="I12">
        <f>H12/B12</f>
        <v>1.0856666666666667E-2</v>
      </c>
      <c r="S12" s="1">
        <v>2</v>
      </c>
      <c r="T12" s="1">
        <v>30</v>
      </c>
      <c r="U12">
        <f t="shared" si="0"/>
        <v>0.03</v>
      </c>
    </row>
    <row r="13" spans="1:23" x14ac:dyDescent="0.25">
      <c r="B13">
        <v>800</v>
      </c>
      <c r="C13" s="5">
        <v>9.02</v>
      </c>
      <c r="D13">
        <v>18.010000000000002</v>
      </c>
      <c r="E13">
        <v>26.96</v>
      </c>
      <c r="F13">
        <v>35.85</v>
      </c>
      <c r="H13">
        <f>LINEST(C13:F13,C9:F9,FALSE)</f>
        <v>8.9773333333333323</v>
      </c>
      <c r="I13">
        <f>H13/B13</f>
        <v>1.1221666666666665E-2</v>
      </c>
      <c r="S13" s="1">
        <v>2.5</v>
      </c>
      <c r="T13" s="1">
        <v>37.99</v>
      </c>
      <c r="U13">
        <f t="shared" si="0"/>
        <v>3.7990000000000003E-2</v>
      </c>
    </row>
    <row r="14" spans="1:23" x14ac:dyDescent="0.25">
      <c r="S14" s="1">
        <v>3</v>
      </c>
      <c r="T14" s="1">
        <v>47.08</v>
      </c>
      <c r="U14">
        <f t="shared" si="0"/>
        <v>4.7079999999999997E-2</v>
      </c>
    </row>
    <row r="15" spans="1:23" x14ac:dyDescent="0.25">
      <c r="B15" t="s">
        <v>6</v>
      </c>
      <c r="C15">
        <f>LINEST(C10:C13,B10:B13,FALSE)</f>
        <v>1.0961666666666666E-2</v>
      </c>
      <c r="D15">
        <f>LINEST(D10:D13,B10:B13,FALSE)</f>
        <v>2.185833333333333E-2</v>
      </c>
      <c r="E15">
        <f>LINEST(E10:E13,B10:B13,FALSE)</f>
        <v>3.2780000000000004E-2</v>
      </c>
      <c r="F15">
        <f>LINEST(F10:F13,B10:B13,FALSE)</f>
        <v>4.3623333333333326E-2</v>
      </c>
      <c r="I15" t="s">
        <v>9</v>
      </c>
    </row>
    <row r="16" spans="1:23" x14ac:dyDescent="0.25">
      <c r="B16" t="s">
        <v>8</v>
      </c>
      <c r="C16">
        <f>C15/C9</f>
        <v>1.0961666666666666E-2</v>
      </c>
      <c r="D16">
        <f t="shared" ref="D16:F16" si="1">D15/D9</f>
        <v>1.0929166666666665E-2</v>
      </c>
      <c r="E16">
        <f t="shared" si="1"/>
        <v>1.0926666666666668E-2</v>
      </c>
      <c r="F16">
        <f t="shared" si="1"/>
        <v>1.0905833333333332E-2</v>
      </c>
      <c r="I16">
        <f>AVERAGE(C16:F16,I10:I13)</f>
        <v>1.0595833333333332E-2</v>
      </c>
    </row>
    <row r="22" spans="1:15" x14ac:dyDescent="0.25">
      <c r="E22" s="2" t="s">
        <v>11</v>
      </c>
    </row>
    <row r="23" spans="1:15" x14ac:dyDescent="0.25">
      <c r="C23">
        <f>C9*0.001</f>
        <v>1E-3</v>
      </c>
      <c r="D23">
        <f t="shared" ref="D23:F23" si="2">D9*0.001</f>
        <v>2E-3</v>
      </c>
      <c r="E23">
        <f t="shared" si="2"/>
        <v>3.0000000000000001E-3</v>
      </c>
      <c r="F23">
        <f t="shared" si="2"/>
        <v>4.0000000000000001E-3</v>
      </c>
      <c r="H23" t="s">
        <v>7</v>
      </c>
      <c r="I23" t="s">
        <v>8</v>
      </c>
      <c r="L23" t="s">
        <v>13</v>
      </c>
      <c r="M23" t="s">
        <v>14</v>
      </c>
      <c r="N23" t="s">
        <v>15</v>
      </c>
      <c r="O23" t="s">
        <v>17</v>
      </c>
    </row>
    <row r="24" spans="1:15" x14ac:dyDescent="0.25">
      <c r="B24">
        <f>B10*0.001</f>
        <v>0.2</v>
      </c>
      <c r="C24" s="4">
        <f>C10*0.001</f>
        <v>1.7099999999999999E-3</v>
      </c>
      <c r="D24" s="4">
        <f t="shared" ref="D24:F24" si="3">D10*0.001</f>
        <v>3.4100000000000003E-3</v>
      </c>
      <c r="E24" s="4">
        <f t="shared" si="3"/>
        <v>5.1200000000000004E-3</v>
      </c>
      <c r="F24" s="4">
        <f t="shared" si="3"/>
        <v>6.8300000000000001E-3</v>
      </c>
      <c r="H24">
        <f>LINEST(C24:F24,C23:F23,FALSE)</f>
        <v>1.7069999999999999</v>
      </c>
      <c r="I24">
        <f>H24/B24</f>
        <v>8.5349999999999984</v>
      </c>
      <c r="L24">
        <v>1</v>
      </c>
      <c r="M24">
        <v>2</v>
      </c>
      <c r="N24">
        <v>1.9689999999999998E-3</v>
      </c>
      <c r="O24" s="8">
        <v>1.602E-19</v>
      </c>
    </row>
    <row r="25" spans="1:15" x14ac:dyDescent="0.25">
      <c r="A25" t="s">
        <v>10</v>
      </c>
      <c r="B25">
        <f t="shared" ref="B25:B27" si="4">B11*0.001</f>
        <v>0.4</v>
      </c>
      <c r="C25" s="4">
        <f t="shared" ref="C25:F27" si="5">C11*0.001</f>
        <v>4.1799999999999997E-3</v>
      </c>
      <c r="D25" s="4">
        <f t="shared" si="5"/>
        <v>8.3499999999999998E-3</v>
      </c>
      <c r="E25" s="4">
        <f t="shared" si="5"/>
        <v>1.252E-2</v>
      </c>
      <c r="F25" s="4">
        <f t="shared" si="5"/>
        <v>1.668E-2</v>
      </c>
      <c r="H25">
        <f>LINEST(C25:F25,C23:F23,FALSE)</f>
        <v>4.1719999999999997</v>
      </c>
      <c r="I25">
        <f>H25/B25</f>
        <v>10.429999999999998</v>
      </c>
    </row>
    <row r="26" spans="1:15" x14ac:dyDescent="0.25">
      <c r="B26">
        <f t="shared" si="4"/>
        <v>0.6</v>
      </c>
      <c r="C26" s="4">
        <f t="shared" si="5"/>
        <v>6.5399999999999998E-3</v>
      </c>
      <c r="D26" s="4">
        <f t="shared" si="5"/>
        <v>1.3000000000000001E-2</v>
      </c>
      <c r="E26" s="4">
        <f t="shared" si="5"/>
        <v>1.9559999999999998E-2</v>
      </c>
      <c r="F26" s="4">
        <f t="shared" si="5"/>
        <v>2.605E-2</v>
      </c>
      <c r="H26">
        <f>LINEST(C26:F26,C23:F23,FALSE)</f>
        <v>6.5140000000000011</v>
      </c>
      <c r="I26">
        <f>H26/B26</f>
        <v>10.856666666666669</v>
      </c>
      <c r="M26" t="s">
        <v>18</v>
      </c>
    </row>
    <row r="27" spans="1:15" x14ac:dyDescent="0.25">
      <c r="B27">
        <f t="shared" si="4"/>
        <v>0.8</v>
      </c>
      <c r="C27" s="4">
        <f t="shared" si="5"/>
        <v>9.0200000000000002E-3</v>
      </c>
      <c r="D27" s="4">
        <f t="shared" si="5"/>
        <v>1.8010000000000002E-2</v>
      </c>
      <c r="E27" s="4">
        <f t="shared" si="5"/>
        <v>2.6960000000000001E-2</v>
      </c>
      <c r="F27" s="4">
        <f t="shared" si="5"/>
        <v>3.585E-2</v>
      </c>
      <c r="H27">
        <f>LINEST(C27:F27,C23:F23,FALSE)</f>
        <v>8.9773333333333358</v>
      </c>
      <c r="I27">
        <f>H27/B27</f>
        <v>11.221666666666669</v>
      </c>
      <c r="M27" s="8">
        <f>L24/(M24*N24*O24*K30*W10)</f>
        <v>8.1174220369973127E-2</v>
      </c>
    </row>
    <row r="29" spans="1:15" x14ac:dyDescent="0.25">
      <c r="B29" t="s">
        <v>6</v>
      </c>
      <c r="C29">
        <f>LINEST(C24:C27,B24:B27,FALSE)</f>
        <v>1.0961666666666666E-2</v>
      </c>
      <c r="D29">
        <f>LINEST(D24:D27,B24:B27,FALSE)</f>
        <v>2.185833333333333E-2</v>
      </c>
      <c r="E29">
        <f>LINEST(E24:E27,B24:B27,FALSE)</f>
        <v>3.2779999999999997E-2</v>
      </c>
      <c r="F29">
        <f>LINEST(F24:F27,B24:B27,FALSE)</f>
        <v>4.3623333333333326E-2</v>
      </c>
      <c r="I29" t="s">
        <v>9</v>
      </c>
      <c r="J29" t="s">
        <v>12</v>
      </c>
      <c r="K29" t="s">
        <v>16</v>
      </c>
      <c r="M29" s="8">
        <f>1/(O24*K30)</f>
        <v>2.086319583333333E-2</v>
      </c>
    </row>
    <row r="30" spans="1:15" x14ac:dyDescent="0.25">
      <c r="B30" t="s">
        <v>8</v>
      </c>
      <c r="C30">
        <f>C29/C23</f>
        <v>10.961666666666666</v>
      </c>
      <c r="D30">
        <f t="shared" ref="D30" si="6">D29/D23</f>
        <v>10.929166666666665</v>
      </c>
      <c r="E30">
        <f t="shared" ref="E30" si="7">E29/E23</f>
        <v>10.926666666666666</v>
      </c>
      <c r="F30">
        <f t="shared" ref="F30" si="8">F29/F23</f>
        <v>10.905833333333332</v>
      </c>
      <c r="I30">
        <f>AVERAGE(C30:F30,I24:I27)</f>
        <v>10.595833333333331</v>
      </c>
      <c r="J30" s="8">
        <f>I30*O24*N24</f>
        <v>3.342283972499999E-21</v>
      </c>
      <c r="K30" s="8">
        <f>1/J30</f>
        <v>2.9919659975869995E+20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986A55B-3DD5-4157-947F-B1A8AC5B201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6281ADA-ED55-4891-9500-6FD94F694E2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2018-11-13T01:10:07Z</dcterms:created>
  <dcterms:modified xsi:type="dcterms:W3CDTF">2018-11-13T18:46:36Z</dcterms:modified>
</cp:coreProperties>
</file>