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<sst xmlns="http://schemas.openxmlformats.org/spreadsheetml/2006/main" count="40" uniqueCount="22">
  <si>
    <t xml:space="preserve"> Muestra</t>
  </si>
  <si>
    <t xml:space="preserve">Largo </t>
  </si>
  <si>
    <t xml:space="preserve">Ancho</t>
  </si>
  <si>
    <t xml:space="preserve">Distancia </t>
  </si>
  <si>
    <t xml:space="preserve">Huella</t>
  </si>
  <si>
    <t xml:space="preserve">Zorro</t>
  </si>
  <si>
    <t xml:space="preserve">Lobo</t>
  </si>
  <si>
    <t xml:space="preserve">Perro</t>
  </si>
  <si>
    <t xml:space="preserve">Desviación Estándar</t>
  </si>
  <si>
    <t xml:space="preserve">S1</t>
  </si>
  <si>
    <t xml:space="preserve">S2</t>
  </si>
  <si>
    <t xml:space="preserve">Animal</t>
  </si>
  <si>
    <t xml:space="preserve">Próximo</t>
  </si>
  <si>
    <t xml:space="preserve">K</t>
  </si>
  <si>
    <t xml:space="preserve">Cuántos</t>
  </si>
  <si>
    <t xml:space="preserve">Predecir:</t>
  </si>
  <si>
    <t xml:space="preserve">Euclidiana</t>
  </si>
  <si>
    <t xml:space="preserve">p</t>
  </si>
  <si>
    <t xml:space="preserve">Respuesta</t>
  </si>
  <si>
    <t xml:space="preserve">City block</t>
  </si>
  <si>
    <t xml:space="preserve">Chebychev</t>
  </si>
  <si>
    <t xml:space="preserve">Mahalanobis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</si>
</sst>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sz val="20"/>
      <color rgb="FFFFFFFF"/>
      <name val="Calibri"/>
      <family val="0"/>
      <charset val="1"/>
    </font>
    <font>
      <sz val="18"/>
      <color rgb="FF000000"/>
      <name val="Calibri"/>
      <family val="0"/>
      <charset val="1"/>
    </font>
    <font>
      <sz val="18"/>
      <color rgb="FFFF0000"/>
      <name val="Calibri"/>
      <family val="0"/>
      <charset val="1"/>
    </font>
    <font>
      <b val="true"/>
      <sz val="18"/>
      <color rgb="FFFF0000"/>
      <name val="Calibri"/>
      <family val="0"/>
      <charset val="1"/>
    </font>
    <font>
      <sz val="18"/>
      <color rgb="FF843C0C"/>
      <name val="Calibri"/>
      <family val="0"/>
      <charset val="1"/>
    </font>
    <font>
      <sz val="18"/>
      <color rgb="FF000000"/>
      <name val="Calibri"/>
      <family val="0"/>
    </font>
    <font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813709"/>
        <bgColor rgb="FF843C0C"/>
      </patternFill>
    </fill>
    <fill>
      <patternFill patternType="solid">
        <fgColor rgb="FFFF0000"/>
        <bgColor rgb="FF800000"/>
      </patternFill>
    </fill>
    <fill>
      <patternFill patternType="solid">
        <fgColor rgb="FF729FCF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B4C7E7"/>
        <bgColor rgb="FFB4C7DC"/>
      </patternFill>
    </fill>
    <fill>
      <patternFill patternType="solid">
        <fgColor rgb="FFB4C7DC"/>
        <bgColor rgb="FFB4C7E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  <xf numFmtId="164" fontId="0" fillId="4" borderId="0" applyFont="true" applyBorder="tru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5" fontId="8" fillId="5" borderId="1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6" fontId="6" fillId="5" borderId="2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in título1" xfId="20"/>
    <cellStyle name="Sin título2" xfId="21"/>
    <cellStyle name="Sin título3" xfId="22"/>
    <cellStyle name="Sin título4" xfId="23"/>
    <cellStyle name="Sin título5" xfId="24"/>
    <cellStyle name="Sin título6" xfId="25"/>
    <cellStyle name="Sin título7" xfId="26"/>
    <cellStyle name="Sin título8" xfId="27"/>
  </cellStyles>
  <dxfs count="1">
    <dxf>
      <font>
        <name val="Calibri"/>
        <charset val="1"/>
        <family val="2"/>
        <color rgb="FF000000"/>
        <sz val="11"/>
      </font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729FCF"/>
      <rgbColor rgb="FF843C0C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B4C7DC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813709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CO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CO" sz="1400" spc="-1" strike="noStrike">
                <a:solidFill>
                  <a:srgbClr val="595959"/>
                </a:solidFill>
                <a:latin typeface="Calibri"/>
              </a:rPr>
              <a:t>Nubes de datos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Hoja1!$D$8:$D$19</c:f>
              <c:numCache>
                <c:formatCode>General</c:formatCode>
                <c:ptCount val="12"/>
                <c:pt idx="0">
                  <c:v>55</c:v>
                </c:pt>
                <c:pt idx="1">
                  <c:v>53</c:v>
                </c:pt>
                <c:pt idx="2">
                  <c:v>52</c:v>
                </c:pt>
                <c:pt idx="3">
                  <c:v>51</c:v>
                </c:pt>
                <c:pt idx="4">
                  <c:v>85</c:v>
                </c:pt>
                <c:pt idx="5">
                  <c:v>84</c:v>
                </c:pt>
                <c:pt idx="6">
                  <c:v>83</c:v>
                </c:pt>
                <c:pt idx="7">
                  <c:v>82</c:v>
                </c:pt>
                <c:pt idx="8">
                  <c:v>60</c:v>
                </c:pt>
                <c:pt idx="9">
                  <c:v>65</c:v>
                </c:pt>
                <c:pt idx="10">
                  <c:v>58</c:v>
                </c:pt>
                <c:pt idx="11">
                  <c:v>57</c:v>
                </c:pt>
              </c:numCache>
            </c:numRef>
          </c:xVal>
          <c:yVal>
            <c:numRef>
              <c:f>Hoja1!$E$8:$E$19</c:f>
              <c:numCache>
                <c:formatCode>General</c:formatCode>
                <c:ptCount val="12"/>
                <c:pt idx="0">
                  <c:v>35</c:v>
                </c:pt>
                <c:pt idx="1">
                  <c:v>20</c:v>
                </c:pt>
                <c:pt idx="2">
                  <c:v>33</c:v>
                </c:pt>
                <c:pt idx="3">
                  <c:v>42</c:v>
                </c:pt>
                <c:pt idx="4">
                  <c:v>75</c:v>
                </c:pt>
                <c:pt idx="5">
                  <c:v>69</c:v>
                </c:pt>
                <c:pt idx="6">
                  <c:v>68</c:v>
                </c:pt>
                <c:pt idx="7">
                  <c:v>60</c:v>
                </c:pt>
                <c:pt idx="8">
                  <c:v>60</c:v>
                </c:pt>
                <c:pt idx="9">
                  <c:v>49</c:v>
                </c:pt>
                <c:pt idx="10">
                  <c:v>48</c:v>
                </c:pt>
                <c:pt idx="11">
                  <c:v>47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Hoja1!$D$27</c:f>
              <c:numCache>
                <c:formatCode>General</c:formatCode>
                <c:ptCount val="1"/>
                <c:pt idx="0">
                  <c:v>55</c:v>
                </c:pt>
              </c:numCache>
            </c:numRef>
          </c:xVal>
          <c:yVal>
            <c:numRef>
              <c:f>Hoja1!$E$27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</c:ser>
        <c:axId val="16862750"/>
        <c:axId val="11260962"/>
      </c:scatterChart>
      <c:valAx>
        <c:axId val="168627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260962"/>
        <c:crosses val="autoZero"/>
        <c:crossBetween val="midCat"/>
      </c:valAx>
      <c:valAx>
        <c:axId val="112609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86275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460800</xdr:colOff>
      <xdr:row>8</xdr:row>
      <xdr:rowOff>26280</xdr:rowOff>
    </xdr:from>
    <xdr:to>
      <xdr:col>13</xdr:col>
      <xdr:colOff>460440</xdr:colOff>
      <xdr:row>17</xdr:row>
      <xdr:rowOff>90360</xdr:rowOff>
    </xdr:to>
    <xdr:graphicFrame>
      <xdr:nvGraphicFramePr>
        <xdr:cNvPr id="0" name="Gráfico 1"/>
        <xdr:cNvGraphicFramePr/>
      </xdr:nvGraphicFramePr>
      <xdr:xfrm>
        <a:off x="10068480" y="1797840"/>
        <a:ext cx="10091520" cy="272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39"/>
  <sheetViews>
    <sheetView showFormulas="false" showGridLines="true" showRowColHeaders="true" showZeros="true" rightToLeft="false" tabSelected="true" showOutlineSymbols="true" defaultGridColor="true" view="normal" topLeftCell="F19" colorId="64" zoomScale="83" zoomScaleNormal="83" zoomScalePageLayoutView="100" workbookViewId="0">
      <selection pane="topLeft" activeCell="L36" activeCellId="0" sqref="L36"/>
    </sheetView>
  </sheetViews>
  <sheetFormatPr defaultColWidth="10.5390625" defaultRowHeight="13.8" zeroHeight="false" outlineLevelRow="0" outlineLevelCol="0"/>
  <cols>
    <col collapsed="false" customWidth="true" hidden="false" outlineLevel="0" max="2" min="2" style="0" width="15.43"/>
    <col collapsed="false" customWidth="true" hidden="false" outlineLevel="0" max="3" min="3" style="0" width="18.28"/>
    <col collapsed="false" customWidth="true" hidden="false" outlineLevel="0" max="5" min="5" style="0" width="11.85"/>
    <col collapsed="false" customWidth="true" hidden="false" outlineLevel="0" max="6" min="6" style="0" width="19.14"/>
    <col collapsed="false" customWidth="true" hidden="false" outlineLevel="0" max="7" min="7" style="0" width="22.28"/>
    <col collapsed="false" customWidth="true" hidden="false" outlineLevel="0" max="9" min="9" style="0" width="18.99"/>
    <col collapsed="false" customWidth="true" hidden="false" outlineLevel="0" max="10" min="10" style="0" width="14.08"/>
    <col collapsed="false" customWidth="true" hidden="false" outlineLevel="0" max="12" min="12" style="0" width="41.7"/>
    <col collapsed="false" customWidth="true" hidden="false" outlineLevel="0" max="13" min="13" style="0" width="17.66"/>
    <col collapsed="false" customWidth="true" hidden="false" outlineLevel="0" max="18" min="17" style="0" width="12.88"/>
  </cols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26.25" hidden="false" customHeight="false" outlineLevel="0" collapsed="false">
      <c r="C7" s="1" t="s">
        <v>0</v>
      </c>
      <c r="D7" s="1" t="s">
        <v>1</v>
      </c>
      <c r="E7" s="1" t="s">
        <v>2</v>
      </c>
      <c r="F7" s="1" t="s">
        <v>3</v>
      </c>
      <c r="G7" s="1" t="s">
        <v>4</v>
      </c>
    </row>
    <row r="8" customFormat="false" ht="23.25" hidden="false" customHeight="false" outlineLevel="0" collapsed="false">
      <c r="C8" s="2" t="n">
        <v>1</v>
      </c>
      <c r="D8" s="3" t="n">
        <v>55</v>
      </c>
      <c r="E8" s="3" t="n">
        <v>35</v>
      </c>
      <c r="F8" s="4" t="n">
        <f aca="false">((ABS((D$27-D8)/E$35)) ^D$31+(ABS((E$27-E8)/F$35))^D$31)^(1/D$31)</f>
        <v>5</v>
      </c>
      <c r="G8" s="3" t="s">
        <v>5</v>
      </c>
    </row>
    <row r="9" customFormat="false" ht="23.25" hidden="false" customHeight="false" outlineLevel="0" collapsed="false">
      <c r="C9" s="2" t="n">
        <v>2</v>
      </c>
      <c r="D9" s="3" t="n">
        <v>53</v>
      </c>
      <c r="E9" s="3" t="n">
        <v>20</v>
      </c>
      <c r="F9" s="4" t="n">
        <f aca="false">((ABS((D$27-D9)/E$35)) ^D$31+(ABS((E$27-E9)/F$35))^D$31)^(1/D$31)</f>
        <v>20.0997512422418</v>
      </c>
      <c r="G9" s="3" t="s">
        <v>5</v>
      </c>
    </row>
    <row r="10" customFormat="false" ht="23.25" hidden="false" customHeight="false" outlineLevel="0" collapsed="false">
      <c r="C10" s="2" t="n">
        <v>3</v>
      </c>
      <c r="D10" s="3" t="n">
        <v>52</v>
      </c>
      <c r="E10" s="3" t="n">
        <v>33</v>
      </c>
      <c r="F10" s="4" t="n">
        <f aca="false">((ABS((D$27-D10)/E$35)) ^D$31+(ABS((E$27-E10)/F$35))^D$31)^(1/D$31)</f>
        <v>7.61577310586391</v>
      </c>
      <c r="G10" s="3" t="s">
        <v>5</v>
      </c>
    </row>
    <row r="11" customFormat="false" ht="23.25" hidden="false" customHeight="false" outlineLevel="0" collapsed="false">
      <c r="C11" s="2" t="n">
        <v>4</v>
      </c>
      <c r="D11" s="3" t="n">
        <v>51</v>
      </c>
      <c r="E11" s="3" t="n">
        <v>42</v>
      </c>
      <c r="F11" s="4" t="n">
        <f aca="false">((ABS((D$27-D11)/E$35)) ^D$31+(ABS((E$27-E11)/F$35))^D$31)^(1/D$31)</f>
        <v>4.47213595499958</v>
      </c>
      <c r="G11" s="3" t="s">
        <v>5</v>
      </c>
    </row>
    <row r="12" customFormat="false" ht="23.25" hidden="false" customHeight="false" outlineLevel="0" collapsed="false">
      <c r="C12" s="2" t="n">
        <v>5</v>
      </c>
      <c r="D12" s="2" t="n">
        <v>85</v>
      </c>
      <c r="E12" s="2" t="n">
        <v>75</v>
      </c>
      <c r="F12" s="4" t="n">
        <f aca="false">((ABS((D$27-D12)/E$35)) ^D$31+(ABS((E$27-E12)/F$35))^D$31)^(1/D$31)</f>
        <v>46.0977222864644</v>
      </c>
      <c r="G12" s="2" t="s">
        <v>6</v>
      </c>
    </row>
    <row r="13" customFormat="false" ht="23.25" hidden="false" customHeight="false" outlineLevel="0" collapsed="false">
      <c r="C13" s="2" t="n">
        <v>6</v>
      </c>
      <c r="D13" s="2" t="n">
        <v>84</v>
      </c>
      <c r="E13" s="2" t="n">
        <v>69</v>
      </c>
      <c r="F13" s="4" t="n">
        <f aca="false">((ABS((D$27-D13)/E$35)) ^D$31+(ABS((E$27-E13)/F$35))^D$31)^(1/D$31)</f>
        <v>41.0121933088198</v>
      </c>
      <c r="G13" s="2" t="s">
        <v>6</v>
      </c>
    </row>
    <row r="14" customFormat="false" ht="23.25" hidden="false" customHeight="false" outlineLevel="0" collapsed="false">
      <c r="C14" s="2" t="n">
        <v>7</v>
      </c>
      <c r="D14" s="2" t="n">
        <v>83</v>
      </c>
      <c r="E14" s="2" t="n">
        <v>68</v>
      </c>
      <c r="F14" s="4" t="n">
        <f aca="false">((ABS((D$27-D14)/E$35)) ^D$31+(ABS((E$27-E14)/F$35))^D$31)^(1/D$31)</f>
        <v>39.5979797464467</v>
      </c>
      <c r="G14" s="2" t="s">
        <v>6</v>
      </c>
    </row>
    <row r="15" customFormat="false" ht="23.25" hidden="false" customHeight="false" outlineLevel="0" collapsed="false">
      <c r="C15" s="2" t="n">
        <v>8</v>
      </c>
      <c r="D15" s="2" t="n">
        <v>82</v>
      </c>
      <c r="E15" s="2" t="n">
        <v>60</v>
      </c>
      <c r="F15" s="4" t="n">
        <f aca="false">((ABS((D$27-D15)/E$35)) ^D$31+(ABS((E$27-E15)/F$35))^D$31)^(1/D$31)</f>
        <v>33.6005952328229</v>
      </c>
      <c r="G15" s="2" t="s">
        <v>6</v>
      </c>
    </row>
    <row r="16" customFormat="false" ht="23.25" hidden="false" customHeight="false" outlineLevel="0" collapsed="false">
      <c r="C16" s="2" t="n">
        <v>9</v>
      </c>
      <c r="D16" s="5" t="n">
        <v>60</v>
      </c>
      <c r="E16" s="5" t="n">
        <v>60</v>
      </c>
      <c r="F16" s="4" t="n">
        <f aca="false">((ABS((D$27-D16)/E$35)) ^D$31+(ABS((E$27-E16)/F$35))^D$31)^(1/D$31)</f>
        <v>20.6155281280883</v>
      </c>
      <c r="G16" s="5" t="s">
        <v>7</v>
      </c>
    </row>
    <row r="17" customFormat="false" ht="23.25" hidden="false" customHeight="false" outlineLevel="0" collapsed="false">
      <c r="C17" s="2" t="n">
        <v>10</v>
      </c>
      <c r="D17" s="5" t="n">
        <v>65</v>
      </c>
      <c r="E17" s="5" t="n">
        <v>49</v>
      </c>
      <c r="F17" s="4" t="n">
        <f aca="false">((ABS((D$27-D17)/E$35)) ^D$31+(ABS((E$27-E17)/F$35))^D$31)^(1/D$31)</f>
        <v>13.4536240470737</v>
      </c>
      <c r="G17" s="5" t="s">
        <v>7</v>
      </c>
    </row>
    <row r="18" customFormat="false" ht="23.25" hidden="false" customHeight="false" outlineLevel="0" collapsed="false">
      <c r="C18" s="2" t="n">
        <v>11</v>
      </c>
      <c r="D18" s="5" t="n">
        <v>58</v>
      </c>
      <c r="E18" s="5" t="n">
        <v>48</v>
      </c>
      <c r="F18" s="4" t="n">
        <f aca="false">((ABS((D$27-D18)/E$35)) ^D$31+(ABS((E$27-E18)/F$35))^D$31)^(1/D$31)</f>
        <v>8.54400374531753</v>
      </c>
      <c r="G18" s="5" t="s">
        <v>7</v>
      </c>
    </row>
    <row r="19" customFormat="false" ht="23.25" hidden="false" customHeight="false" outlineLevel="0" collapsed="false">
      <c r="C19" s="2" t="n">
        <v>12</v>
      </c>
      <c r="D19" s="5" t="n">
        <v>57</v>
      </c>
      <c r="E19" s="5" t="n">
        <v>47</v>
      </c>
      <c r="F19" s="4" t="n">
        <f aca="false">((ABS((D$27-D19)/E$35)) ^D$31+(ABS((E$27-E19)/F$35))^D$31)^(1/D$31)</f>
        <v>7.28010988928052</v>
      </c>
      <c r="G19" s="5" t="s">
        <v>7</v>
      </c>
    </row>
    <row r="20" customFormat="false" ht="15" hidden="false" customHeight="false" outlineLevel="0" collapsed="false"/>
    <row r="21" customFormat="false" ht="44.25" hidden="false" customHeight="true" outlineLevel="0" collapsed="false">
      <c r="C21" s="6" t="s">
        <v>8</v>
      </c>
      <c r="D21" s="2" t="n">
        <f aca="false">STDEVP(D8:D19)</f>
        <v>13.2882048783456</v>
      </c>
      <c r="E21" s="2" t="n">
        <f aca="false">STDEVP(E8:E19)</f>
        <v>15.8087528498192</v>
      </c>
    </row>
    <row r="22" customFormat="false" ht="23.25" hidden="false" customHeight="false" outlineLevel="0" collapsed="false">
      <c r="C22" s="6"/>
      <c r="D22" s="6" t="s">
        <v>9</v>
      </c>
      <c r="E22" s="6" t="s">
        <v>10</v>
      </c>
    </row>
    <row r="23" customFormat="false" ht="15" hidden="false" customHeight="false" outlineLevel="0" collapsed="false"/>
    <row r="24" customFormat="false" ht="15" hidden="false" customHeight="false" outlineLevel="0" collapsed="false"/>
    <row r="25" customFormat="false" ht="23.35" hidden="false" customHeight="false" outlineLevel="0" collapsed="false">
      <c r="I25" s="6" t="s">
        <v>11</v>
      </c>
      <c r="J25" s="6" t="s">
        <v>12</v>
      </c>
      <c r="O25" s="7" t="s">
        <v>13</v>
      </c>
      <c r="P25" s="7" t="s">
        <v>11</v>
      </c>
      <c r="Q25" s="7" t="s">
        <v>14</v>
      </c>
    </row>
    <row r="26" customFormat="false" ht="22.05" hidden="false" customHeight="false" outlineLevel="0" collapsed="false">
      <c r="I26" s="8" t="str">
        <f aca="false">VLOOKUP(SMALL(F8:F19,1),F8:G19,2,FALSE())</f>
        <v>Zorro</v>
      </c>
      <c r="J26" s="9" t="n">
        <v>1</v>
      </c>
      <c r="O26" s="10" t="n">
        <v>1</v>
      </c>
      <c r="P26" s="10" t="str">
        <f aca="false">I26</f>
        <v>Zorro</v>
      </c>
      <c r="Q26" s="11" t="n">
        <f aca="false">COUNTIFS(I26,I26)</f>
        <v>1</v>
      </c>
    </row>
    <row r="27" customFormat="false" ht="23.25" hidden="false" customHeight="false" outlineLevel="0" collapsed="false">
      <c r="C27" s="6" t="s">
        <v>15</v>
      </c>
      <c r="D27" s="12" t="n">
        <v>55</v>
      </c>
      <c r="E27" s="12" t="n">
        <v>40</v>
      </c>
      <c r="F27" s="6"/>
      <c r="G27" s="6" t="str">
        <f aca="false">VLOOKUP(SMALL(F8:F19,1),F8:G19,2,FALSE())</f>
        <v>Zorro</v>
      </c>
      <c r="I27" s="8" t="str">
        <f aca="false">VLOOKUP(SMALL(F8:F19,2),F8:G19,2,FALSE())</f>
        <v>Zorro</v>
      </c>
      <c r="J27" s="9" t="n">
        <v>2</v>
      </c>
      <c r="O27" s="10"/>
      <c r="P27" s="10" t="str">
        <f aca="false">I28</f>
        <v>Perro</v>
      </c>
      <c r="Q27" s="11" t="n">
        <f aca="false">COUNTIFS(I26,I28)</f>
        <v>0</v>
      </c>
    </row>
    <row r="28" customFormat="false" ht="22.05" hidden="false" customHeight="false" outlineLevel="0" collapsed="false">
      <c r="I28" s="8" t="str">
        <f aca="false">VLOOKUP(SMALL(F8:F19,3),F8:G19,2,FALSE())</f>
        <v>Perro</v>
      </c>
      <c r="J28" s="9" t="n">
        <v>3</v>
      </c>
      <c r="O28" s="10" t="n">
        <v>2</v>
      </c>
      <c r="P28" s="10" t="str">
        <f aca="false">I27</f>
        <v>Zorro</v>
      </c>
      <c r="Q28" s="11" t="n">
        <f aca="false">COUNTIFS(I26:I27,I26)</f>
        <v>2</v>
      </c>
    </row>
    <row r="29" customFormat="false" ht="22.05" hidden="false" customHeight="false" outlineLevel="0" collapsed="false">
      <c r="D29" s="13"/>
      <c r="I29" s="8" t="str">
        <f aca="false">VLOOKUP(SMALL(F8:F19,4),F8:G19,2,FALSE())</f>
        <v>Zorro</v>
      </c>
      <c r="J29" s="9" t="n">
        <v>4</v>
      </c>
      <c r="O29" s="10"/>
      <c r="P29" s="10" t="str">
        <f aca="false">I30</f>
        <v>Perro</v>
      </c>
      <c r="Q29" s="11" t="n">
        <f aca="false">COUNTIFS(I26:I27,I28)</f>
        <v>0</v>
      </c>
    </row>
    <row r="30" customFormat="false" ht="22.05" hidden="false" customHeight="false" outlineLevel="0" collapsed="false">
      <c r="I30" s="8" t="str">
        <f aca="false">VLOOKUP(SMALL(F8:F19,5),F8:G19,2,FALSE())</f>
        <v>Perro</v>
      </c>
      <c r="J30" s="9" t="n">
        <v>5</v>
      </c>
      <c r="O30" s="10" t="n">
        <v>3</v>
      </c>
      <c r="P30" s="10" t="str">
        <f aca="false">I26</f>
        <v>Zorro</v>
      </c>
      <c r="Q30" s="11" t="n">
        <f aca="false">COUNTIFS(I26:I28,I26)</f>
        <v>2</v>
      </c>
    </row>
    <row r="31" customFormat="false" ht="23.25" hidden="false" customHeight="true" outlineLevel="0" collapsed="false">
      <c r="B31" s="6" t="s">
        <v>3</v>
      </c>
      <c r="C31" s="6" t="s">
        <v>16</v>
      </c>
      <c r="D31" s="14" t="n">
        <f aca="false">VLOOKUP(C31,C35:F38,2,FALSE())</f>
        <v>2</v>
      </c>
      <c r="E31" s="2" t="n">
        <f aca="false">VLOOKUP(C31,C35:F38,3,FALSE())</f>
        <v>1</v>
      </c>
      <c r="F31" s="2" t="n">
        <f aca="false">VLOOKUP(C31,C35:F38,4,FALSE())</f>
        <v>1</v>
      </c>
      <c r="O31" s="10"/>
      <c r="P31" s="10" t="str">
        <f aca="false">I30</f>
        <v>Perro</v>
      </c>
      <c r="Q31" s="11" t="n">
        <f aca="false">COUNTIFS(I26:I28,I28)</f>
        <v>1</v>
      </c>
    </row>
    <row r="32" customFormat="false" ht="22.05" hidden="false" customHeight="false" outlineLevel="0" collapsed="false">
      <c r="O32" s="10" t="n">
        <v>4</v>
      </c>
      <c r="P32" s="10" t="str">
        <f aca="false">I26</f>
        <v>Zorro</v>
      </c>
      <c r="Q32" s="11" t="n">
        <f aca="false">COUNTIFS(I26:I29,I26)</f>
        <v>3</v>
      </c>
    </row>
    <row r="33" customFormat="false" ht="22.05" hidden="false" customHeight="false" outlineLevel="0" collapsed="false">
      <c r="O33" s="10"/>
      <c r="P33" s="10" t="str">
        <f aca="false">I30</f>
        <v>Perro</v>
      </c>
      <c r="Q33" s="11" t="n">
        <f aca="false">COUNTIFS(I26:I29,I28)</f>
        <v>1</v>
      </c>
    </row>
    <row r="34" customFormat="false" ht="23.35" hidden="false" customHeight="false" outlineLevel="0" collapsed="false">
      <c r="C34" s="15"/>
      <c r="D34" s="15" t="s">
        <v>17</v>
      </c>
      <c r="E34" s="15" t="s">
        <v>9</v>
      </c>
      <c r="F34" s="15" t="s">
        <v>10</v>
      </c>
      <c r="H34" s="16" t="s">
        <v>13</v>
      </c>
      <c r="I34" s="16" t="s">
        <v>7</v>
      </c>
      <c r="J34" s="16" t="s">
        <v>5</v>
      </c>
      <c r="K34" s="16" t="s">
        <v>6</v>
      </c>
      <c r="L34" s="16" t="s">
        <v>18</v>
      </c>
    </row>
    <row r="35" customFormat="false" ht="23.35" hidden="false" customHeight="false" outlineLevel="0" collapsed="false">
      <c r="C35" s="17" t="s">
        <v>16</v>
      </c>
      <c r="D35" s="17" t="n">
        <v>2</v>
      </c>
      <c r="E35" s="17" t="n">
        <v>1</v>
      </c>
      <c r="F35" s="17" t="n">
        <v>1</v>
      </c>
      <c r="H35" s="8" t="n">
        <v>1</v>
      </c>
      <c r="I35" s="8" t="n">
        <f aca="false">COUNTIFS(I26,I28)</f>
        <v>0</v>
      </c>
      <c r="J35" s="8" t="n">
        <f aca="false">COUNTIFS(I26,I26)</f>
        <v>1</v>
      </c>
      <c r="K35" s="8" t="n">
        <f aca="false">COUNTIFS(I26,G15)</f>
        <v>0</v>
      </c>
      <c r="L35" s="8" t="e">
        <f aca="false">HLOOKUP(MAX(I35:K35),I34:K35,1,FALSE())</f>
        <v>#N/A</v>
      </c>
    </row>
    <row r="36" customFormat="false" ht="23.35" hidden="false" customHeight="false" outlineLevel="0" collapsed="false">
      <c r="C36" s="17" t="s">
        <v>19</v>
      </c>
      <c r="D36" s="17" t="n">
        <v>1</v>
      </c>
      <c r="E36" s="17" t="n">
        <v>1</v>
      </c>
      <c r="F36" s="17" t="n">
        <v>1</v>
      </c>
      <c r="H36" s="8" t="n">
        <v>2</v>
      </c>
      <c r="I36" s="8" t="n">
        <f aca="false">COUNTIFS(I26:I27,I28)</f>
        <v>0</v>
      </c>
      <c r="J36" s="8" t="n">
        <f aca="false">COUNTIFS(I26:I27,I26)</f>
        <v>2</v>
      </c>
      <c r="K36" s="8" t="n">
        <f aca="false">COUNTIFS(I26:I27,G15)</f>
        <v>0</v>
      </c>
      <c r="L36" s="8" t="e">
        <f aca="false">HLOOKUP(MAX(I35:K35),I34:K35,1,FALSE())</f>
        <v>#N/A</v>
      </c>
    </row>
    <row r="37" customFormat="false" ht="23.35" hidden="false" customHeight="false" outlineLevel="0" collapsed="false">
      <c r="C37" s="17" t="s">
        <v>20</v>
      </c>
      <c r="D37" s="17" t="n">
        <v>100</v>
      </c>
      <c r="E37" s="17" t="n">
        <v>1</v>
      </c>
      <c r="F37" s="17" t="n">
        <v>1</v>
      </c>
      <c r="H37" s="8" t="n">
        <v>3</v>
      </c>
      <c r="I37" s="8" t="n">
        <f aca="false">COUNTIFS(I26:I28,I28)</f>
        <v>1</v>
      </c>
      <c r="J37" s="8" t="n">
        <f aca="false">COUNTIFS(I26:I28,I26)</f>
        <v>2</v>
      </c>
      <c r="K37" s="8" t="n">
        <f aca="false">COUNTIFS(I26:I28,G14)</f>
        <v>0</v>
      </c>
      <c r="L37" s="8"/>
    </row>
    <row r="38" customFormat="false" ht="23.35" hidden="false" customHeight="false" outlineLevel="0" collapsed="false">
      <c r="C38" s="17" t="s">
        <v>21</v>
      </c>
      <c r="D38" s="17" t="n">
        <v>2</v>
      </c>
      <c r="E38" s="17" t="n">
        <f aca="false">D21</f>
        <v>13.2882048783456</v>
      </c>
      <c r="F38" s="17" t="n">
        <f aca="false">E21</f>
        <v>15.8087528498192</v>
      </c>
      <c r="H38" s="8" t="n">
        <v>4</v>
      </c>
      <c r="I38" s="8" t="n">
        <f aca="false">COUNTIFS(I26:I29,I28)</f>
        <v>1</v>
      </c>
      <c r="J38" s="8" t="n">
        <f aca="false">COUNTIFS(I26:I29,I26)</f>
        <v>3</v>
      </c>
      <c r="K38" s="8" t="n">
        <f aca="false">COUNTIFS(I26:I29,G14)</f>
        <v>0</v>
      </c>
      <c r="L38" s="8"/>
    </row>
    <row r="39" customFormat="false" ht="23.35" hidden="false" customHeight="false" outlineLevel="0" collapsed="false">
      <c r="H39" s="8" t="n">
        <v>5</v>
      </c>
      <c r="I39" s="8" t="n">
        <f aca="false">COUNTIFS(I26:I30,I28)</f>
        <v>2</v>
      </c>
      <c r="J39" s="8" t="n">
        <f aca="false">COUNTIFS(I26:I30,I26)</f>
        <v>3</v>
      </c>
      <c r="K39" s="8" t="n">
        <f aca="false">COUNTIFS(I26:I30,G15)</f>
        <v>0</v>
      </c>
      <c r="L39" s="8"/>
    </row>
  </sheetData>
  <mergeCells count="4">
    <mergeCell ref="O26:O27"/>
    <mergeCell ref="O28:O29"/>
    <mergeCell ref="O30:O31"/>
    <mergeCell ref="O32:O33"/>
  </mergeCells>
  <conditionalFormatting sqref="I26:I30 H34:L39">
    <cfRule type="cellIs" priority="2" operator="equal" aboveAverage="0" equalAverage="0" bottom="0" percent="0" rank="0" text="" dxfId="0">
      <formula>"Zorro"</formula>
    </cfRule>
  </conditionalFormatting>
  <dataValidations count="1">
    <dataValidation allowBlank="true" errorStyle="stop" operator="between" showDropDown="false" showErrorMessage="true" showInputMessage="true" sqref="C31" type="list">
      <formula1>$C$35:$C$38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LibreOffice/7.3.5.2$Linux_X86_64 LibreOffice_project/30$Build-2</Application>
  <AppVersion>15.0000</AppVersion>
  <Company>UTP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2022-08-12T21:49:31Z</dcterms:created>
  <dc:creator>UTP</dc:creator>
  <dc:description/>
  <dc:language>es-CO</dc:language>
  <cp:lastModifiedBy/>
  <dcterms:modified xsi:type="dcterms:W3CDTF">2022-08-16T17:40:56Z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