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knik Riset Operasional\"/>
    </mc:Choice>
  </mc:AlternateContent>
  <xr:revisionPtr revIDLastSave="0" documentId="13_ncr:1_{5B1F5956-C254-45A3-B946-86F60F178A63}" xr6:coauthVersionLast="47" xr6:coauthVersionMax="47" xr10:uidLastSave="{00000000-0000-0000-0000-000000000000}"/>
  <bookViews>
    <workbookView xWindow="1860" yWindow="1860" windowWidth="15375" windowHeight="7995" xr2:uid="{9CA9A6BE-A2E9-4564-B9DA-97D8E2BBD5D4}"/>
  </bookViews>
  <sheets>
    <sheet name="Armada" sheetId="1" r:id="rId1"/>
    <sheet name="Rute" sheetId="2" r:id="rId2"/>
    <sheet name="Solver" sheetId="3" r:id="rId3"/>
  </sheets>
  <definedNames>
    <definedName name="solver_adj" localSheetId="2" hidden="1">Solver!$B$2:$E$4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Solver!$B$6:$E$6</definedName>
    <definedName name="solver_lhs2" localSheetId="2" hidden="1">Solver!$G$2:$G$4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Solver!$B$7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1</definedName>
    <definedName name="solver_rhs1" localSheetId="2" hidden="1">Solver!$B$5:$E$5</definedName>
    <definedName name="solver_rhs2" localSheetId="2" hidden="1">Solver!$F$2:$F$4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D6" i="3"/>
  <c r="C6" i="3"/>
  <c r="B6" i="3"/>
  <c r="G4" i="3"/>
  <c r="G3" i="3"/>
  <c r="G2" i="3"/>
  <c r="B7" i="3"/>
  <c r="J2" i="3"/>
  <c r="K2" i="3"/>
  <c r="L2" i="3"/>
  <c r="J3" i="3"/>
  <c r="K3" i="3"/>
  <c r="L3" i="3"/>
  <c r="J4" i="3"/>
  <c r="K4" i="3"/>
  <c r="L4" i="3"/>
  <c r="J5" i="3"/>
  <c r="K5" i="3"/>
  <c r="L5" i="3"/>
</calcChain>
</file>

<file path=xl/sharedStrings.xml><?xml version="1.0" encoding="utf-8"?>
<sst xmlns="http://schemas.openxmlformats.org/spreadsheetml/2006/main" count="32" uniqueCount="21">
  <si>
    <t>Armada</t>
  </si>
  <si>
    <t>Kapasitas</t>
  </si>
  <si>
    <t>BiayaPerKm</t>
  </si>
  <si>
    <t>A</t>
  </si>
  <si>
    <t>B</t>
  </si>
  <si>
    <t>C</t>
  </si>
  <si>
    <t>Rute</t>
  </si>
  <si>
    <t>Permintaan</t>
  </si>
  <si>
    <t>Jarak</t>
  </si>
  <si>
    <t>Bandung</t>
  </si>
  <si>
    <t>Yogyakarta</t>
  </si>
  <si>
    <t>Semarang</t>
  </si>
  <si>
    <t>Bogor</t>
  </si>
  <si>
    <t>Biaya A</t>
  </si>
  <si>
    <t>Biaya B</t>
  </si>
  <si>
    <t>Biaya C</t>
  </si>
  <si>
    <t>Jarak (km)</t>
  </si>
  <si>
    <t>Total Biaya :</t>
  </si>
  <si>
    <t>A (3.500)</t>
  </si>
  <si>
    <t>B (4.000)</t>
  </si>
  <si>
    <t>C (3.000)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</si>
</sst>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46F3-ACAB-47DC-A44D-8C8D305C6A2F}">
  <dimension ref="A3:C6"/>
  <sheetViews>
    <sheetView tabSelected="1" topLeftCell="A3" workbookViewId="0">
      <selection activeCell="E6" sqref="E6"/>
    </sheetView>
  </sheetViews>
  <sheetFormatPr defaultRowHeight="15" x14ac:dyDescent="0.25"/>
  <cols>
    <col min="3" max="3" width="13.5703125" customWidth="1"/>
  </cols>
  <sheetData>
    <row r="3" spans="1:3" ht="30" x14ac:dyDescent="0.25">
      <c r="A3" s="1" t="s">
        <v>0</v>
      </c>
      <c r="B3" s="5" t="s">
        <v>1</v>
      </c>
      <c r="C3" s="5" t="s">
        <v>2</v>
      </c>
    </row>
    <row r="4" spans="1:3" x14ac:dyDescent="0.25">
      <c r="A4" s="2" t="s">
        <v>3</v>
      </c>
      <c r="B4" s="4">
        <v>40</v>
      </c>
      <c r="C4" s="4">
        <v>3500</v>
      </c>
    </row>
    <row r="5" spans="1:3" x14ac:dyDescent="0.25">
      <c r="A5" s="2" t="s">
        <v>4</v>
      </c>
      <c r="B5" s="4">
        <v>30</v>
      </c>
      <c r="C5" s="4">
        <v>4000</v>
      </c>
    </row>
    <row r="6" spans="1:3" x14ac:dyDescent="0.25">
      <c r="A6" s="2" t="s">
        <v>5</v>
      </c>
      <c r="B6" s="4">
        <v>20</v>
      </c>
      <c r="C6" s="4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640-15D3-4A2E-9827-4173FFA02E9F}">
  <dimension ref="A1:C5"/>
  <sheetViews>
    <sheetView workbookViewId="0">
      <selection activeCell="E9" sqref="E9"/>
    </sheetView>
  </sheetViews>
  <sheetFormatPr defaultRowHeight="15" x14ac:dyDescent="0.25"/>
  <cols>
    <col min="1" max="1" width="15.140625" customWidth="1"/>
    <col min="2" max="2" width="17.140625" customWidth="1"/>
    <col min="3" max="3" width="13.28515625" customWidth="1"/>
  </cols>
  <sheetData>
    <row r="1" spans="1:3" x14ac:dyDescent="0.25">
      <c r="A1" s="1" t="s">
        <v>6</v>
      </c>
      <c r="B1" s="5" t="s">
        <v>7</v>
      </c>
      <c r="C1" s="5" t="s">
        <v>8</v>
      </c>
    </row>
    <row r="2" spans="1:3" x14ac:dyDescent="0.25">
      <c r="A2" s="2" t="s">
        <v>9</v>
      </c>
      <c r="B2" s="4">
        <v>40</v>
      </c>
      <c r="C2" s="4">
        <v>300</v>
      </c>
    </row>
    <row r="3" spans="1:3" x14ac:dyDescent="0.25">
      <c r="A3" s="2" t="s">
        <v>10</v>
      </c>
      <c r="B3" s="4">
        <v>12</v>
      </c>
      <c r="C3" s="4">
        <v>960</v>
      </c>
    </row>
    <row r="4" spans="1:3" x14ac:dyDescent="0.25">
      <c r="A4" s="2" t="s">
        <v>11</v>
      </c>
      <c r="B4" s="4">
        <v>18</v>
      </c>
      <c r="C4" s="4">
        <v>760</v>
      </c>
    </row>
    <row r="5" spans="1:3" x14ac:dyDescent="0.25">
      <c r="A5" s="2" t="s">
        <v>12</v>
      </c>
      <c r="B5" s="4">
        <v>80</v>
      </c>
      <c r="C5" s="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F54E-E0DB-4600-93CF-8E3B4B807064}">
  <dimension ref="A1:L13"/>
  <sheetViews>
    <sheetView workbookViewId="0">
      <selection activeCell="G8" sqref="G8"/>
    </sheetView>
  </sheetViews>
  <sheetFormatPr defaultRowHeight="15" x14ac:dyDescent="0.25"/>
  <cols>
    <col min="1" max="1" width="17" customWidth="1"/>
    <col min="2" max="2" width="13.85546875" customWidth="1"/>
    <col min="3" max="3" width="14.140625" customWidth="1"/>
    <col min="4" max="4" width="13.28515625" customWidth="1"/>
    <col min="8" max="8" width="15" customWidth="1"/>
    <col min="9" max="9" width="14.140625" customWidth="1"/>
    <col min="10" max="10" width="12.28515625" customWidth="1"/>
    <col min="11" max="11" width="12.140625" customWidth="1"/>
    <col min="12" max="12" width="11.5703125" customWidth="1"/>
    <col min="13" max="13" width="9.140625" customWidth="1"/>
  </cols>
  <sheetData>
    <row r="1" spans="1:12" ht="30" x14ac:dyDescent="0.25">
      <c r="A1" s="1"/>
      <c r="B1" s="1" t="s">
        <v>9</v>
      </c>
      <c r="C1" s="1" t="s">
        <v>10</v>
      </c>
      <c r="D1" s="1" t="s">
        <v>11</v>
      </c>
      <c r="E1" s="1" t="s">
        <v>12</v>
      </c>
      <c r="F1" s="1" t="s">
        <v>1</v>
      </c>
      <c r="H1" s="3" t="s">
        <v>6</v>
      </c>
      <c r="I1" s="3" t="s">
        <v>16</v>
      </c>
      <c r="J1" s="3" t="s">
        <v>13</v>
      </c>
      <c r="K1" s="3" t="s">
        <v>14</v>
      </c>
      <c r="L1" s="3" t="s">
        <v>15</v>
      </c>
    </row>
    <row r="2" spans="1:12" x14ac:dyDescent="0.25">
      <c r="A2" s="3" t="s">
        <v>18</v>
      </c>
      <c r="B2" s="2">
        <v>1050000</v>
      </c>
      <c r="C2" s="2">
        <v>3360000</v>
      </c>
      <c r="D2" s="2">
        <v>2660000</v>
      </c>
      <c r="E2" s="2">
        <v>420000</v>
      </c>
      <c r="F2" s="2">
        <v>40</v>
      </c>
      <c r="G2">
        <f>SUM(B2:E2)</f>
        <v>7490000</v>
      </c>
      <c r="H2" s="2" t="s">
        <v>9</v>
      </c>
      <c r="I2" s="2">
        <v>300</v>
      </c>
      <c r="J2" s="2">
        <f>300*3500</f>
        <v>1050000</v>
      </c>
      <c r="K2" s="2">
        <f>300*4000</f>
        <v>1200000</v>
      </c>
      <c r="L2" s="2">
        <f>300*3000</f>
        <v>900000</v>
      </c>
    </row>
    <row r="3" spans="1:12" x14ac:dyDescent="0.25">
      <c r="A3" s="3" t="s">
        <v>19</v>
      </c>
      <c r="B3" s="2">
        <v>1200000</v>
      </c>
      <c r="C3" s="2">
        <v>3840000</v>
      </c>
      <c r="D3" s="2">
        <v>3040000</v>
      </c>
      <c r="E3" s="2">
        <v>480000</v>
      </c>
      <c r="F3" s="2">
        <v>30</v>
      </c>
      <c r="G3">
        <f>SUM(B3:E3)</f>
        <v>8560000</v>
      </c>
      <c r="H3" s="2" t="s">
        <v>10</v>
      </c>
      <c r="I3" s="2">
        <v>960</v>
      </c>
      <c r="J3" s="2">
        <f>960*3500</f>
        <v>3360000</v>
      </c>
      <c r="K3" s="2">
        <f>960*4000</f>
        <v>3840000</v>
      </c>
      <c r="L3" s="2">
        <f>960*3000</f>
        <v>2880000</v>
      </c>
    </row>
    <row r="4" spans="1:12" x14ac:dyDescent="0.25">
      <c r="A4" s="3" t="s">
        <v>20</v>
      </c>
      <c r="B4" s="2">
        <v>900000</v>
      </c>
      <c r="C4" s="2">
        <v>2880000</v>
      </c>
      <c r="D4" s="2">
        <v>2280000</v>
      </c>
      <c r="E4" s="2">
        <v>360000</v>
      </c>
      <c r="F4" s="2">
        <v>20</v>
      </c>
      <c r="G4">
        <f>SUM(B4:E4)</f>
        <v>6420000</v>
      </c>
      <c r="H4" s="2" t="s">
        <v>11</v>
      </c>
      <c r="I4" s="2">
        <v>760</v>
      </c>
      <c r="J4" s="2">
        <f>760*3500</f>
        <v>2660000</v>
      </c>
      <c r="K4" s="2">
        <f>760*4000</f>
        <v>3040000</v>
      </c>
      <c r="L4" s="2">
        <f>760*3000</f>
        <v>2280000</v>
      </c>
    </row>
    <row r="5" spans="1:12" x14ac:dyDescent="0.25">
      <c r="A5" s="3" t="s">
        <v>7</v>
      </c>
      <c r="B5" s="2">
        <v>40</v>
      </c>
      <c r="C5" s="2">
        <v>12</v>
      </c>
      <c r="D5" s="2">
        <v>18</v>
      </c>
      <c r="E5" s="2">
        <v>80</v>
      </c>
      <c r="H5" s="2" t="s">
        <v>12</v>
      </c>
      <c r="I5" s="2">
        <v>120</v>
      </c>
      <c r="J5" s="2">
        <f>120*3500</f>
        <v>420000</v>
      </c>
      <c r="K5" s="2">
        <f>120*4000</f>
        <v>480000</v>
      </c>
      <c r="L5" s="2">
        <f>120*3000</f>
        <v>360000</v>
      </c>
    </row>
    <row r="6" spans="1:12" x14ac:dyDescent="0.25">
      <c r="A6" s="2"/>
      <c r="B6">
        <f>SUM(B2:B4)</f>
        <v>3150000</v>
      </c>
      <c r="C6">
        <f>SUM(C2:C4)</f>
        <v>10080000</v>
      </c>
      <c r="D6">
        <f>SUM(D2:D4)</f>
        <v>7980000</v>
      </c>
      <c r="E6">
        <f>SUM(E2:E4)</f>
        <v>1260000</v>
      </c>
    </row>
    <row r="7" spans="1:12" x14ac:dyDescent="0.25">
      <c r="A7" s="2" t="s">
        <v>17</v>
      </c>
      <c r="B7" s="3">
        <f>SUMPRODUCT(B2:E4, H2:K4)</f>
        <v>22520683200000</v>
      </c>
      <c r="C7" s="2"/>
      <c r="D7" s="1"/>
      <c r="E7" s="1"/>
    </row>
    <row r="8" spans="1:12" x14ac:dyDescent="0.25">
      <c r="A8" s="2"/>
      <c r="B8" s="3"/>
      <c r="C8" s="2"/>
      <c r="D8" s="2"/>
      <c r="E8" s="2"/>
    </row>
    <row r="9" spans="1:12" x14ac:dyDescent="0.25">
      <c r="D9" s="2"/>
      <c r="E9" s="2"/>
    </row>
    <row r="10" spans="1:12" x14ac:dyDescent="0.25">
      <c r="A10" s="2"/>
      <c r="B10" s="2"/>
      <c r="C10" s="2"/>
      <c r="D10" s="2"/>
      <c r="E10" s="2"/>
    </row>
    <row r="11" spans="1:12" x14ac:dyDescent="0.25">
      <c r="A11" s="2"/>
      <c r="B11" s="2"/>
      <c r="C11" s="2"/>
      <c r="D11" s="2"/>
      <c r="E11" s="2"/>
    </row>
    <row r="12" spans="1:12" x14ac:dyDescent="0.25">
      <c r="A12" s="2"/>
      <c r="B12" s="2"/>
    </row>
    <row r="13" spans="1:12" x14ac:dyDescent="0.25">
      <c r="A13" s="2"/>
      <c r="B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Armada</vt:lpstr>
      <vt:lpstr>Rute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Erna</dc:creator>
  <cp:lastModifiedBy>Nadia Erna</cp:lastModifiedBy>
  <dcterms:created xsi:type="dcterms:W3CDTF">2025-10-30T18:12:30Z</dcterms:created>
  <dcterms:modified xsi:type="dcterms:W3CDTF">2025-10-30T20:04:14Z</dcterms:modified>
</cp:coreProperties>
</file>