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280" yWindow="220" windowWidth="48580" windowHeight="2660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F53" i="1" l="1"/>
  <c r="BF50" i="1"/>
  <c r="AB48" i="1"/>
  <c r="V48" i="1"/>
  <c r="J48" i="1"/>
  <c r="D48" i="1"/>
  <c r="BF45" i="1"/>
  <c r="AB45" i="1"/>
  <c r="J45" i="1"/>
  <c r="D45" i="1"/>
  <c r="P40" i="1"/>
  <c r="J40" i="1"/>
  <c r="AB39" i="1"/>
  <c r="V39" i="1"/>
  <c r="P39" i="1"/>
  <c r="AZ37" i="1"/>
  <c r="D36" i="1"/>
  <c r="AT34" i="1"/>
  <c r="BF23" i="1"/>
  <c r="BF20" i="1"/>
  <c r="AB18" i="1"/>
  <c r="V18" i="1"/>
  <c r="J18" i="1"/>
  <c r="D18" i="1"/>
  <c r="BF15" i="1"/>
  <c r="AB15" i="1"/>
  <c r="J15" i="1"/>
  <c r="D15" i="1"/>
  <c r="P10" i="1"/>
  <c r="J10" i="1"/>
  <c r="AB9" i="1"/>
  <c r="V9" i="1"/>
  <c r="P9" i="1"/>
  <c r="AZ7" i="1"/>
  <c r="D6" i="1"/>
  <c r="AT4" i="1"/>
</calcChain>
</file>

<file path=xl/sharedStrings.xml><?xml version="1.0" encoding="utf-8"?>
<sst xmlns="http://schemas.openxmlformats.org/spreadsheetml/2006/main" count="708" uniqueCount="41">
  <si>
    <t>βarrestine 1</t>
  </si>
  <si>
    <t>βarrestine 2</t>
  </si>
  <si>
    <t>βarrestine 2 + GRK2</t>
  </si>
  <si>
    <t>βarrestine 2 + GRK5</t>
  </si>
  <si>
    <t>βarrestine 2 + GRK6</t>
  </si>
  <si>
    <t>EPAC</t>
  </si>
  <si>
    <r>
      <t>G</t>
    </r>
    <r>
      <rPr>
        <b/>
        <sz val="11"/>
        <color theme="1"/>
        <rFont val="Calibri"/>
        <family val="2"/>
      </rPr>
      <t>α</t>
    </r>
    <r>
      <rPr>
        <b/>
        <sz val="11"/>
        <color theme="1"/>
        <rFont val="Arial"/>
        <family val="2"/>
      </rPr>
      <t>i1</t>
    </r>
  </si>
  <si>
    <r>
      <t>G</t>
    </r>
    <r>
      <rPr>
        <b/>
        <sz val="11"/>
        <color theme="1"/>
        <rFont val="Calibri"/>
        <family val="2"/>
      </rPr>
      <t>α</t>
    </r>
    <r>
      <rPr>
        <b/>
        <sz val="11"/>
        <color theme="1"/>
        <rFont val="Arial"/>
        <family val="2"/>
      </rPr>
      <t>i2</t>
    </r>
  </si>
  <si>
    <r>
      <t>G</t>
    </r>
    <r>
      <rPr>
        <b/>
        <sz val="11"/>
        <color theme="1"/>
        <rFont val="Calibri"/>
        <family val="2"/>
      </rPr>
      <t>αo</t>
    </r>
  </si>
  <si>
    <t>Kir</t>
  </si>
  <si>
    <t>PEC50 ±SEM</t>
  </si>
  <si>
    <t>Span ± SEM</t>
  </si>
  <si>
    <t xml:space="preserve">Operationel model </t>
  </si>
  <si>
    <t>PEC50</t>
  </si>
  <si>
    <t>SEM</t>
  </si>
  <si>
    <t>Span</t>
  </si>
  <si>
    <t>Log R</t>
  </si>
  <si>
    <t>Buprenorphine</t>
  </si>
  <si>
    <t>NF</t>
  </si>
  <si>
    <t>Fentanyl</t>
  </si>
  <si>
    <t>NR</t>
  </si>
  <si>
    <t>Loperamide</t>
  </si>
  <si>
    <t>Met-Enk</t>
  </si>
  <si>
    <t>Morphine</t>
  </si>
  <si>
    <t>Oxycodone</t>
  </si>
  <si>
    <t>Cmp 1</t>
  </si>
  <si>
    <t>NA</t>
  </si>
  <si>
    <t>Cmp 3</t>
  </si>
  <si>
    <t>Cmp 4</t>
  </si>
  <si>
    <t>Cmp 5</t>
  </si>
  <si>
    <t>Cmp 6</t>
  </si>
  <si>
    <t>Cmp 7</t>
  </si>
  <si>
    <t>Cmp 8</t>
  </si>
  <si>
    <t>Cmp 9</t>
  </si>
  <si>
    <t>Cmp 10</t>
  </si>
  <si>
    <t>Cmp 11</t>
  </si>
  <si>
    <t>Cmp 12</t>
  </si>
  <si>
    <t>Cmp 13</t>
  </si>
  <si>
    <t>Cmp 14</t>
  </si>
  <si>
    <t>Cmp 15</t>
  </si>
  <si>
    <t>Cmp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</si>
</sst>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u/>
      <sz val="11"/>
      <color rgb="FF0070C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outline/>
      <sz val="12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EDF81"/>
        <bgColor rgb="FF000000"/>
      </patternFill>
    </fill>
  </fills>
  <borders count="2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n">
        <color theme="4"/>
      </right>
      <top/>
      <bottom/>
      <diagonal/>
    </border>
    <border>
      <left style="thin">
        <color theme="4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theme="4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/>
      <right style="thin">
        <color theme="4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1" fillId="0" borderId="9" xfId="0" applyFont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4" fillId="0" borderId="18" xfId="0" applyFont="1" applyFill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4" fillId="4" borderId="18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4" fillId="5" borderId="18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5" fillId="3" borderId="19" xfId="0" applyFont="1" applyFill="1" applyBorder="1" applyAlignment="1"/>
    <xf numFmtId="0" fontId="1" fillId="0" borderId="18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18" xfId="0" applyFont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8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8" fillId="0" borderId="18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6" borderId="18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7" borderId="18" xfId="0" applyFont="1" applyFill="1" applyBorder="1" applyAlignment="1">
      <alignment horizontal="center"/>
    </xf>
    <xf numFmtId="0" fontId="4" fillId="7" borderId="20" xfId="0" applyFont="1" applyFill="1" applyBorder="1" applyAlignment="1">
      <alignment horizontal="center"/>
    </xf>
    <xf numFmtId="0" fontId="4" fillId="7" borderId="21" xfId="0" applyFont="1" applyFill="1" applyBorder="1" applyAlignment="1">
      <alignment horizontal="center"/>
    </xf>
    <xf numFmtId="0" fontId="4" fillId="7" borderId="22" xfId="0" applyFont="1" applyFill="1" applyBorder="1" applyAlignment="1">
      <alignment horizontal="center"/>
    </xf>
    <xf numFmtId="0" fontId="11" fillId="0" borderId="0" xfId="0" applyFo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457200</xdr:colOff>
      <xdr:row>2</xdr:row>
      <xdr:rowOff>152400</xdr:rowOff>
    </xdr:from>
    <xdr:ext cx="184731" cy="264560"/>
    <xdr:sp macro="" textlink="">
      <xdr:nvSpPr>
        <xdr:cNvPr id="2" name="ZoneTexte 1"/>
        <xdr:cNvSpPr txBox="1"/>
      </xdr:nvSpPr>
      <xdr:spPr>
        <a:xfrm>
          <a:off x="13449300" y="120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8</xdr:col>
      <xdr:colOff>714375</xdr:colOff>
      <xdr:row>4</xdr:row>
      <xdr:rowOff>0</xdr:rowOff>
    </xdr:from>
    <xdr:ext cx="184731" cy="264560"/>
    <xdr:sp macro="" textlink="">
      <xdr:nvSpPr>
        <xdr:cNvPr id="3" name="ZoneTexte 3"/>
        <xdr:cNvSpPr txBox="1"/>
      </xdr:nvSpPr>
      <xdr:spPr>
        <a:xfrm>
          <a:off x="13706475" y="146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9</xdr:col>
      <xdr:colOff>228600</xdr:colOff>
      <xdr:row>3</xdr:row>
      <xdr:rowOff>47625</xdr:rowOff>
    </xdr:from>
    <xdr:ext cx="184731" cy="264560"/>
    <xdr:sp macro="" textlink="">
      <xdr:nvSpPr>
        <xdr:cNvPr id="4" name="ZoneTexte 4"/>
        <xdr:cNvSpPr txBox="1"/>
      </xdr:nvSpPr>
      <xdr:spPr>
        <a:xfrm>
          <a:off x="14135100" y="1304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14</xdr:col>
      <xdr:colOff>714375</xdr:colOff>
      <xdr:row>4</xdr:row>
      <xdr:rowOff>0</xdr:rowOff>
    </xdr:from>
    <xdr:ext cx="184731" cy="264560"/>
    <xdr:sp macro="" textlink="">
      <xdr:nvSpPr>
        <xdr:cNvPr id="5" name="ZoneTexte 10"/>
        <xdr:cNvSpPr txBox="1"/>
      </xdr:nvSpPr>
      <xdr:spPr>
        <a:xfrm>
          <a:off x="24603075" y="146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15</xdr:col>
      <xdr:colOff>228600</xdr:colOff>
      <xdr:row>3</xdr:row>
      <xdr:rowOff>47625</xdr:rowOff>
    </xdr:from>
    <xdr:ext cx="184731" cy="264560"/>
    <xdr:sp macro="" textlink="">
      <xdr:nvSpPr>
        <xdr:cNvPr id="6" name="ZoneTexte 11"/>
        <xdr:cNvSpPr txBox="1"/>
      </xdr:nvSpPr>
      <xdr:spPr>
        <a:xfrm>
          <a:off x="24942800" y="1304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25</xdr:col>
      <xdr:colOff>571500</xdr:colOff>
      <xdr:row>2</xdr:row>
      <xdr:rowOff>114300</xdr:rowOff>
    </xdr:from>
    <xdr:ext cx="184731" cy="264560"/>
    <xdr:sp macro="" textlink="">
      <xdr:nvSpPr>
        <xdr:cNvPr id="7" name="ZoneTexte 15"/>
        <xdr:cNvSpPr txBox="1"/>
      </xdr:nvSpPr>
      <xdr:spPr>
        <a:xfrm>
          <a:off x="45339000" y="1168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15</xdr:col>
      <xdr:colOff>228600</xdr:colOff>
      <xdr:row>7</xdr:row>
      <xdr:rowOff>47625</xdr:rowOff>
    </xdr:from>
    <xdr:ext cx="184731" cy="264560"/>
    <xdr:sp macro="" textlink="">
      <xdr:nvSpPr>
        <xdr:cNvPr id="8" name="ZoneTexte 8"/>
        <xdr:cNvSpPr txBox="1"/>
      </xdr:nvSpPr>
      <xdr:spPr>
        <a:xfrm>
          <a:off x="24942800" y="21177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15</xdr:col>
      <xdr:colOff>228600</xdr:colOff>
      <xdr:row>8</xdr:row>
      <xdr:rowOff>47625</xdr:rowOff>
    </xdr:from>
    <xdr:ext cx="184731" cy="264560"/>
    <xdr:sp macro="" textlink="">
      <xdr:nvSpPr>
        <xdr:cNvPr id="9" name="ZoneTexte 9"/>
        <xdr:cNvSpPr txBox="1"/>
      </xdr:nvSpPr>
      <xdr:spPr>
        <a:xfrm>
          <a:off x="24942800" y="2320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8</xdr:col>
      <xdr:colOff>457200</xdr:colOff>
      <xdr:row>6</xdr:row>
      <xdr:rowOff>152400</xdr:rowOff>
    </xdr:from>
    <xdr:ext cx="184731" cy="264560"/>
    <xdr:sp macro="" textlink="">
      <xdr:nvSpPr>
        <xdr:cNvPr id="10" name="ZoneTexte 12"/>
        <xdr:cNvSpPr txBox="1"/>
      </xdr:nvSpPr>
      <xdr:spPr>
        <a:xfrm>
          <a:off x="13449300" y="2019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9</xdr:col>
      <xdr:colOff>228600</xdr:colOff>
      <xdr:row>7</xdr:row>
      <xdr:rowOff>47625</xdr:rowOff>
    </xdr:from>
    <xdr:ext cx="184731" cy="264560"/>
    <xdr:sp macro="" textlink="">
      <xdr:nvSpPr>
        <xdr:cNvPr id="11" name="ZoneTexte 13"/>
        <xdr:cNvSpPr txBox="1"/>
      </xdr:nvSpPr>
      <xdr:spPr>
        <a:xfrm>
          <a:off x="14135100" y="21177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8</xdr:col>
      <xdr:colOff>457200</xdr:colOff>
      <xdr:row>32</xdr:row>
      <xdr:rowOff>152400</xdr:rowOff>
    </xdr:from>
    <xdr:ext cx="184731" cy="264560"/>
    <xdr:sp macro="" textlink="">
      <xdr:nvSpPr>
        <xdr:cNvPr id="12" name="ZoneTexte 1"/>
        <xdr:cNvSpPr txBox="1"/>
      </xdr:nvSpPr>
      <xdr:spPr>
        <a:xfrm>
          <a:off x="7569200" y="584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8</xdr:col>
      <xdr:colOff>714375</xdr:colOff>
      <xdr:row>34</xdr:row>
      <xdr:rowOff>0</xdr:rowOff>
    </xdr:from>
    <xdr:ext cx="184731" cy="264560"/>
    <xdr:sp macro="" textlink="">
      <xdr:nvSpPr>
        <xdr:cNvPr id="13" name="ZoneTexte 3"/>
        <xdr:cNvSpPr txBox="1"/>
      </xdr:nvSpPr>
      <xdr:spPr>
        <a:xfrm>
          <a:off x="7826375" y="863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9</xdr:col>
      <xdr:colOff>228600</xdr:colOff>
      <xdr:row>33</xdr:row>
      <xdr:rowOff>47625</xdr:rowOff>
    </xdr:from>
    <xdr:ext cx="184731" cy="264560"/>
    <xdr:sp macro="" textlink="">
      <xdr:nvSpPr>
        <xdr:cNvPr id="14" name="ZoneTexte 4"/>
        <xdr:cNvSpPr txBox="1"/>
      </xdr:nvSpPr>
      <xdr:spPr>
        <a:xfrm>
          <a:off x="8166100" y="69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14</xdr:col>
      <xdr:colOff>714375</xdr:colOff>
      <xdr:row>34</xdr:row>
      <xdr:rowOff>0</xdr:rowOff>
    </xdr:from>
    <xdr:ext cx="184731" cy="264560"/>
    <xdr:sp macro="" textlink="">
      <xdr:nvSpPr>
        <xdr:cNvPr id="15" name="ZoneTexte 10"/>
        <xdr:cNvSpPr txBox="1"/>
      </xdr:nvSpPr>
      <xdr:spPr>
        <a:xfrm>
          <a:off x="12779375" y="863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15</xdr:col>
      <xdr:colOff>228600</xdr:colOff>
      <xdr:row>33</xdr:row>
      <xdr:rowOff>47625</xdr:rowOff>
    </xdr:from>
    <xdr:ext cx="184731" cy="264560"/>
    <xdr:sp macro="" textlink="">
      <xdr:nvSpPr>
        <xdr:cNvPr id="16" name="ZoneTexte 11"/>
        <xdr:cNvSpPr txBox="1"/>
      </xdr:nvSpPr>
      <xdr:spPr>
        <a:xfrm>
          <a:off x="13119100" y="69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25</xdr:col>
      <xdr:colOff>571500</xdr:colOff>
      <xdr:row>32</xdr:row>
      <xdr:rowOff>114300</xdr:rowOff>
    </xdr:from>
    <xdr:ext cx="184731" cy="264560"/>
    <xdr:sp macro="" textlink="">
      <xdr:nvSpPr>
        <xdr:cNvPr id="17" name="ZoneTexte 15"/>
        <xdr:cNvSpPr txBox="1"/>
      </xdr:nvSpPr>
      <xdr:spPr>
        <a:xfrm>
          <a:off x="21717000" y="546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15</xdr:col>
      <xdr:colOff>228600</xdr:colOff>
      <xdr:row>37</xdr:row>
      <xdr:rowOff>47625</xdr:rowOff>
    </xdr:from>
    <xdr:ext cx="184731" cy="264560"/>
    <xdr:sp macro="" textlink="">
      <xdr:nvSpPr>
        <xdr:cNvPr id="18" name="ZoneTexte 8"/>
        <xdr:cNvSpPr txBox="1"/>
      </xdr:nvSpPr>
      <xdr:spPr>
        <a:xfrm>
          <a:off x="13119100" y="1558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15</xdr:col>
      <xdr:colOff>228600</xdr:colOff>
      <xdr:row>38</xdr:row>
      <xdr:rowOff>47625</xdr:rowOff>
    </xdr:from>
    <xdr:ext cx="184731" cy="264560"/>
    <xdr:sp macro="" textlink="">
      <xdr:nvSpPr>
        <xdr:cNvPr id="19" name="ZoneTexte 9"/>
        <xdr:cNvSpPr txBox="1"/>
      </xdr:nvSpPr>
      <xdr:spPr>
        <a:xfrm>
          <a:off x="13119100" y="1774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8</xdr:col>
      <xdr:colOff>457200</xdr:colOff>
      <xdr:row>36</xdr:row>
      <xdr:rowOff>152400</xdr:rowOff>
    </xdr:from>
    <xdr:ext cx="184731" cy="264560"/>
    <xdr:sp macro="" textlink="">
      <xdr:nvSpPr>
        <xdr:cNvPr id="20" name="ZoneTexte 12"/>
        <xdr:cNvSpPr txBox="1"/>
      </xdr:nvSpPr>
      <xdr:spPr>
        <a:xfrm>
          <a:off x="7569200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9</xdr:col>
      <xdr:colOff>228600</xdr:colOff>
      <xdr:row>37</xdr:row>
      <xdr:rowOff>47625</xdr:rowOff>
    </xdr:from>
    <xdr:ext cx="184731" cy="264560"/>
    <xdr:sp macro="" textlink="">
      <xdr:nvSpPr>
        <xdr:cNvPr id="21" name="ZoneTexte 13"/>
        <xdr:cNvSpPr txBox="1"/>
      </xdr:nvSpPr>
      <xdr:spPr>
        <a:xfrm>
          <a:off x="8166100" y="1558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5"/>
  <sheetViews>
    <sheetView tabSelected="1" workbookViewId="0">
      <selection activeCell="A32" sqref="A32:BI54"/>
    </sheetView>
  </sheetViews>
  <sheetFormatPr baseColWidth="10" defaultRowHeight="15" x14ac:dyDescent="0"/>
  <cols>
    <col min="6" max="6" width="17.5" bestFit="1" customWidth="1"/>
  </cols>
  <sheetData>
    <row r="1" spans="1:61" ht="17" thickTop="1" thickBot="1">
      <c r="A1" s="1"/>
      <c r="B1" s="48" t="s">
        <v>0</v>
      </c>
      <c r="C1" s="49"/>
      <c r="D1" s="49"/>
      <c r="E1" s="49"/>
      <c r="F1" s="49"/>
      <c r="G1" s="49"/>
      <c r="H1" s="48" t="s">
        <v>1</v>
      </c>
      <c r="I1" s="49"/>
      <c r="J1" s="49"/>
      <c r="K1" s="49"/>
      <c r="L1" s="50"/>
      <c r="M1" s="50"/>
      <c r="N1" s="48" t="s">
        <v>2</v>
      </c>
      <c r="O1" s="49"/>
      <c r="P1" s="49"/>
      <c r="Q1" s="49"/>
      <c r="R1" s="49"/>
      <c r="S1" s="49"/>
      <c r="T1" s="48" t="s">
        <v>3</v>
      </c>
      <c r="U1" s="49"/>
      <c r="V1" s="49"/>
      <c r="W1" s="49"/>
      <c r="X1" s="49"/>
      <c r="Y1" s="49"/>
      <c r="Z1" s="48" t="s">
        <v>4</v>
      </c>
      <c r="AA1" s="49"/>
      <c r="AB1" s="49"/>
      <c r="AC1" s="49"/>
      <c r="AD1" s="49"/>
      <c r="AE1" s="49"/>
      <c r="AF1" s="48" t="s">
        <v>5</v>
      </c>
      <c r="AG1" s="49"/>
      <c r="AH1" s="49"/>
      <c r="AI1" s="49"/>
      <c r="AJ1" s="49"/>
      <c r="AK1" s="49"/>
      <c r="AL1" s="48" t="s">
        <v>6</v>
      </c>
      <c r="AM1" s="49"/>
      <c r="AN1" s="49"/>
      <c r="AO1" s="49"/>
      <c r="AP1" s="49"/>
      <c r="AQ1" s="49"/>
      <c r="AR1" s="48" t="s">
        <v>7</v>
      </c>
      <c r="AS1" s="49"/>
      <c r="AT1" s="49"/>
      <c r="AU1" s="49"/>
      <c r="AV1" s="49"/>
      <c r="AW1" s="49"/>
      <c r="AX1" s="48" t="s">
        <v>8</v>
      </c>
      <c r="AY1" s="49"/>
      <c r="AZ1" s="49"/>
      <c r="BA1" s="49"/>
      <c r="BB1" s="49"/>
      <c r="BC1" s="49"/>
      <c r="BD1" s="48" t="s">
        <v>9</v>
      </c>
      <c r="BE1" s="49"/>
      <c r="BF1" s="49"/>
      <c r="BG1" s="49"/>
      <c r="BH1" s="49"/>
      <c r="BI1" s="49"/>
    </row>
    <row r="2" spans="1:61" ht="17" thickTop="1" thickBot="1">
      <c r="A2" s="1"/>
      <c r="B2" s="51" t="s">
        <v>10</v>
      </c>
      <c r="C2" s="45"/>
      <c r="D2" s="51" t="s">
        <v>11</v>
      </c>
      <c r="E2" s="45"/>
      <c r="F2" s="51" t="s">
        <v>12</v>
      </c>
      <c r="G2" s="44"/>
      <c r="H2" s="51" t="s">
        <v>10</v>
      </c>
      <c r="I2" s="45"/>
      <c r="J2" s="44" t="s">
        <v>11</v>
      </c>
      <c r="K2" s="45"/>
      <c r="L2" s="52" t="s">
        <v>12</v>
      </c>
      <c r="M2" s="53"/>
      <c r="N2" s="51" t="s">
        <v>10</v>
      </c>
      <c r="O2" s="45"/>
      <c r="P2" s="44" t="s">
        <v>11</v>
      </c>
      <c r="Q2" s="45"/>
      <c r="R2" s="46" t="s">
        <v>12</v>
      </c>
      <c r="S2" s="47"/>
      <c r="T2" s="51" t="s">
        <v>10</v>
      </c>
      <c r="U2" s="45"/>
      <c r="V2" s="44" t="s">
        <v>11</v>
      </c>
      <c r="W2" s="45"/>
      <c r="X2" s="46" t="s">
        <v>12</v>
      </c>
      <c r="Y2" s="47"/>
      <c r="Z2" s="51" t="s">
        <v>10</v>
      </c>
      <c r="AA2" s="45"/>
      <c r="AB2" s="44" t="s">
        <v>11</v>
      </c>
      <c r="AC2" s="45"/>
      <c r="AD2" s="46" t="s">
        <v>12</v>
      </c>
      <c r="AE2" s="47"/>
      <c r="AF2" s="51" t="s">
        <v>10</v>
      </c>
      <c r="AG2" s="45"/>
      <c r="AH2" s="44" t="s">
        <v>11</v>
      </c>
      <c r="AI2" s="45"/>
      <c r="AJ2" s="46" t="s">
        <v>12</v>
      </c>
      <c r="AK2" s="47"/>
      <c r="AL2" s="44" t="s">
        <v>10</v>
      </c>
      <c r="AM2" s="45"/>
      <c r="AN2" s="44" t="s">
        <v>11</v>
      </c>
      <c r="AO2" s="45"/>
      <c r="AP2" s="46" t="s">
        <v>12</v>
      </c>
      <c r="AQ2" s="47"/>
      <c r="AR2" s="44" t="s">
        <v>10</v>
      </c>
      <c r="AS2" s="45"/>
      <c r="AT2" s="44" t="s">
        <v>11</v>
      </c>
      <c r="AU2" s="45"/>
      <c r="AV2" s="46" t="s">
        <v>12</v>
      </c>
      <c r="AW2" s="47"/>
      <c r="AX2" s="51" t="s">
        <v>10</v>
      </c>
      <c r="AY2" s="45"/>
      <c r="AZ2" s="44" t="s">
        <v>11</v>
      </c>
      <c r="BA2" s="45"/>
      <c r="BB2" s="46" t="s">
        <v>12</v>
      </c>
      <c r="BC2" s="47"/>
      <c r="BD2" s="44" t="s">
        <v>10</v>
      </c>
      <c r="BE2" s="45"/>
      <c r="BF2" s="44" t="s">
        <v>11</v>
      </c>
      <c r="BG2" s="45"/>
      <c r="BH2" s="46" t="s">
        <v>12</v>
      </c>
      <c r="BI2" s="47"/>
    </row>
    <row r="3" spans="1:61" ht="17" thickTop="1" thickBot="1">
      <c r="A3" s="2"/>
      <c r="B3" s="3" t="s">
        <v>13</v>
      </c>
      <c r="C3" s="4" t="s">
        <v>14</v>
      </c>
      <c r="D3" s="5" t="s">
        <v>15</v>
      </c>
      <c r="E3" s="6" t="s">
        <v>14</v>
      </c>
      <c r="F3" s="7" t="s">
        <v>16</v>
      </c>
      <c r="G3" s="6" t="s">
        <v>14</v>
      </c>
      <c r="H3" s="8" t="s">
        <v>13</v>
      </c>
      <c r="I3" s="4" t="s">
        <v>14</v>
      </c>
      <c r="J3" s="9" t="s">
        <v>15</v>
      </c>
      <c r="K3" s="10" t="s">
        <v>14</v>
      </c>
      <c r="L3" s="11" t="s">
        <v>16</v>
      </c>
      <c r="M3" s="12" t="s">
        <v>14</v>
      </c>
      <c r="N3" s="8" t="s">
        <v>13</v>
      </c>
      <c r="O3" s="4" t="s">
        <v>14</v>
      </c>
      <c r="P3" s="9" t="s">
        <v>15</v>
      </c>
      <c r="Q3" s="10" t="s">
        <v>14</v>
      </c>
      <c r="R3" s="13" t="s">
        <v>16</v>
      </c>
      <c r="S3" s="13" t="s">
        <v>14</v>
      </c>
      <c r="T3" s="8" t="s">
        <v>13</v>
      </c>
      <c r="U3" s="4" t="s">
        <v>14</v>
      </c>
      <c r="V3" s="9" t="s">
        <v>15</v>
      </c>
      <c r="W3" s="10" t="s">
        <v>14</v>
      </c>
      <c r="X3" s="14" t="s">
        <v>16</v>
      </c>
      <c r="Y3" s="13" t="s">
        <v>14</v>
      </c>
      <c r="Z3" s="8" t="s">
        <v>13</v>
      </c>
      <c r="AA3" s="4" t="s">
        <v>14</v>
      </c>
      <c r="AB3" s="9" t="s">
        <v>15</v>
      </c>
      <c r="AC3" s="10" t="s">
        <v>14</v>
      </c>
      <c r="AD3" s="15" t="s">
        <v>16</v>
      </c>
      <c r="AE3" s="16" t="s">
        <v>14</v>
      </c>
      <c r="AF3" s="8" t="s">
        <v>13</v>
      </c>
      <c r="AG3" s="4" t="s">
        <v>14</v>
      </c>
      <c r="AH3" s="9" t="s">
        <v>15</v>
      </c>
      <c r="AI3" s="10" t="s">
        <v>14</v>
      </c>
      <c r="AJ3" s="15" t="s">
        <v>16</v>
      </c>
      <c r="AK3" s="16" t="s">
        <v>14</v>
      </c>
      <c r="AL3" s="17" t="s">
        <v>13</v>
      </c>
      <c r="AM3" s="4" t="s">
        <v>14</v>
      </c>
      <c r="AN3" s="9" t="s">
        <v>15</v>
      </c>
      <c r="AO3" s="10" t="s">
        <v>14</v>
      </c>
      <c r="AP3" s="14" t="s">
        <v>16</v>
      </c>
      <c r="AQ3" s="13" t="s">
        <v>14</v>
      </c>
      <c r="AR3" s="17" t="s">
        <v>13</v>
      </c>
      <c r="AS3" s="4" t="s">
        <v>14</v>
      </c>
      <c r="AT3" s="9" t="s">
        <v>15</v>
      </c>
      <c r="AU3" s="10" t="s">
        <v>14</v>
      </c>
      <c r="AV3" s="16" t="s">
        <v>16</v>
      </c>
      <c r="AW3" s="16" t="s">
        <v>14</v>
      </c>
      <c r="AX3" s="8" t="s">
        <v>13</v>
      </c>
      <c r="AY3" s="4" t="s">
        <v>14</v>
      </c>
      <c r="AZ3" s="9" t="s">
        <v>15</v>
      </c>
      <c r="BA3" s="10" t="s">
        <v>14</v>
      </c>
      <c r="BB3" s="14" t="s">
        <v>16</v>
      </c>
      <c r="BC3" s="13" t="s">
        <v>14</v>
      </c>
      <c r="BD3" s="17" t="s">
        <v>13</v>
      </c>
      <c r="BE3" s="4" t="s">
        <v>14</v>
      </c>
      <c r="BF3" s="9" t="s">
        <v>15</v>
      </c>
      <c r="BG3" s="10" t="s">
        <v>14</v>
      </c>
      <c r="BH3" s="16" t="s">
        <v>16</v>
      </c>
      <c r="BI3" s="16" t="s">
        <v>14</v>
      </c>
    </row>
    <row r="4" spans="1:61" ht="17" thickTop="1" thickBot="1">
      <c r="A4" s="18" t="s">
        <v>17</v>
      </c>
      <c r="B4" s="19" t="s">
        <v>18</v>
      </c>
      <c r="C4" s="19" t="s">
        <v>18</v>
      </c>
      <c r="D4" s="19" t="s">
        <v>18</v>
      </c>
      <c r="E4" s="19" t="s">
        <v>18</v>
      </c>
      <c r="F4" s="19" t="s">
        <v>18</v>
      </c>
      <c r="G4" s="19" t="s">
        <v>18</v>
      </c>
      <c r="H4" s="19" t="s">
        <v>18</v>
      </c>
      <c r="I4" s="19" t="s">
        <v>18</v>
      </c>
      <c r="J4" s="19" t="s">
        <v>18</v>
      </c>
      <c r="K4" s="19" t="s">
        <v>18</v>
      </c>
      <c r="L4" s="19" t="s">
        <v>18</v>
      </c>
      <c r="M4" s="19" t="s">
        <v>18</v>
      </c>
      <c r="N4" s="19" t="s">
        <v>18</v>
      </c>
      <c r="O4" s="19" t="s">
        <v>18</v>
      </c>
      <c r="P4" s="19" t="s">
        <v>18</v>
      </c>
      <c r="Q4" s="19" t="s">
        <v>18</v>
      </c>
      <c r="R4" s="19" t="s">
        <v>18</v>
      </c>
      <c r="S4" s="19" t="s">
        <v>18</v>
      </c>
      <c r="T4" s="19" t="s">
        <v>18</v>
      </c>
      <c r="U4" s="19" t="s">
        <v>18</v>
      </c>
      <c r="V4" s="19" t="s">
        <v>18</v>
      </c>
      <c r="W4" s="19" t="s">
        <v>18</v>
      </c>
      <c r="X4" s="19" t="s">
        <v>18</v>
      </c>
      <c r="Y4" s="19" t="s">
        <v>18</v>
      </c>
      <c r="Z4" s="19" t="s">
        <v>18</v>
      </c>
      <c r="AA4" s="19" t="s">
        <v>18</v>
      </c>
      <c r="AB4" s="19" t="s">
        <v>18</v>
      </c>
      <c r="AC4" s="19" t="s">
        <v>18</v>
      </c>
      <c r="AD4" s="20">
        <v>3.5030000000000001</v>
      </c>
      <c r="AE4" s="20">
        <v>0.16900000000000001</v>
      </c>
      <c r="AF4" s="20">
        <v>8.5190000000000001</v>
      </c>
      <c r="AG4" s="20">
        <v>9.1899999999999996E-2</v>
      </c>
      <c r="AH4" s="20">
        <v>101.3</v>
      </c>
      <c r="AI4" s="20">
        <v>4.5259999999999998</v>
      </c>
      <c r="AJ4" s="20">
        <v>8.4540000000000006</v>
      </c>
      <c r="AK4" s="20">
        <v>7.127E-2</v>
      </c>
      <c r="AL4" s="21">
        <v>7.3470000000000004</v>
      </c>
      <c r="AM4" s="21">
        <v>0.20219999999999999</v>
      </c>
      <c r="AN4" s="21">
        <v>13.34</v>
      </c>
      <c r="AO4" s="21">
        <v>1.3049999999999999</v>
      </c>
      <c r="AP4" s="21">
        <v>5.508</v>
      </c>
      <c r="AQ4" s="21">
        <v>0.16370000000000001</v>
      </c>
      <c r="AR4" s="20">
        <v>7.05</v>
      </c>
      <c r="AS4" s="20">
        <v>0.11749999999999999</v>
      </c>
      <c r="AT4" s="20">
        <f xml:space="preserve"> 72.84</f>
        <v>72.84</v>
      </c>
      <c r="AU4" s="19"/>
      <c r="AV4" s="20">
        <v>6.7320000000000002</v>
      </c>
      <c r="AW4" s="20">
        <v>6.1559999999999997E-2</v>
      </c>
      <c r="AX4" s="20">
        <v>7.4420000000000002</v>
      </c>
      <c r="AY4" s="20">
        <v>0.14000000000000001</v>
      </c>
      <c r="AZ4" s="20">
        <v>42.38</v>
      </c>
      <c r="BA4" s="20">
        <v>4.3650000000000002</v>
      </c>
      <c r="BB4" s="20">
        <v>6.61</v>
      </c>
      <c r="BC4" s="20">
        <v>6.9239999999999996E-2</v>
      </c>
      <c r="BD4" s="20">
        <v>5.3150000000000004</v>
      </c>
      <c r="BE4" s="20">
        <v>5.9089999999999997E-2</v>
      </c>
      <c r="BF4" s="20">
        <v>63.5</v>
      </c>
      <c r="BG4" s="20">
        <v>6.55</v>
      </c>
      <c r="BH4" s="19">
        <v>4.8769999999999998</v>
      </c>
      <c r="BI4" s="19">
        <v>6.3670000000000004E-2</v>
      </c>
    </row>
    <row r="5" spans="1:61" ht="17" thickTop="1" thickBot="1">
      <c r="A5" s="22" t="s">
        <v>19</v>
      </c>
      <c r="B5" s="23" t="s">
        <v>20</v>
      </c>
      <c r="C5" s="23" t="s">
        <v>20</v>
      </c>
      <c r="D5" s="23" t="s">
        <v>20</v>
      </c>
      <c r="E5" s="23" t="s">
        <v>20</v>
      </c>
      <c r="F5" s="19" t="s">
        <v>18</v>
      </c>
      <c r="G5" s="19" t="s">
        <v>18</v>
      </c>
      <c r="H5" s="25">
        <v>4.766</v>
      </c>
      <c r="I5" s="25">
        <v>0.27979999999999999</v>
      </c>
      <c r="J5" s="25">
        <v>14.44</v>
      </c>
      <c r="K5" s="25">
        <v>2.903</v>
      </c>
      <c r="L5" s="25">
        <v>4.024</v>
      </c>
      <c r="M5" s="25">
        <v>0.1792</v>
      </c>
      <c r="N5" s="25">
        <v>5.0350000000000001</v>
      </c>
      <c r="O5" s="25">
        <v>0.32929999999999998</v>
      </c>
      <c r="P5" s="25">
        <v>16.309999999999999</v>
      </c>
      <c r="Q5" s="25">
        <v>3.33</v>
      </c>
      <c r="R5" s="25">
        <v>4.2309999999999999</v>
      </c>
      <c r="S5" s="25">
        <v>0.2243</v>
      </c>
      <c r="T5" s="20">
        <v>5.2990000000000004</v>
      </c>
      <c r="U5" s="20">
        <v>0.1321</v>
      </c>
      <c r="V5" s="20">
        <v>30.44</v>
      </c>
      <c r="W5" s="20">
        <v>2.238</v>
      </c>
      <c r="X5" s="20">
        <v>4.7290000000000001</v>
      </c>
      <c r="Y5" s="20">
        <v>0.1041</v>
      </c>
      <c r="Z5" s="20">
        <v>4.742</v>
      </c>
      <c r="AA5" s="20">
        <v>0.1598</v>
      </c>
      <c r="AB5" s="20">
        <v>26.13</v>
      </c>
      <c r="AC5" s="20">
        <v>3.04</v>
      </c>
      <c r="AD5" s="20">
        <v>3.9969999999999999</v>
      </c>
      <c r="AE5" s="20">
        <v>0.12189999999999999</v>
      </c>
      <c r="AF5" s="20">
        <v>7.9089999999999998</v>
      </c>
      <c r="AG5" s="20">
        <v>7.0440000000000003E-2</v>
      </c>
      <c r="AH5" s="20">
        <v>95.41</v>
      </c>
      <c r="AI5" s="20">
        <v>3.2370000000000001</v>
      </c>
      <c r="AJ5" s="20">
        <v>8.1080000000000005</v>
      </c>
      <c r="AK5" s="20">
        <v>6.148E-2</v>
      </c>
      <c r="AL5" s="20">
        <v>5.5810000000000004</v>
      </c>
      <c r="AM5" s="20">
        <v>0.1275</v>
      </c>
      <c r="AN5" s="20">
        <v>21.71</v>
      </c>
      <c r="AO5" s="20">
        <v>1.403</v>
      </c>
      <c r="AP5" s="20">
        <v>4.1929999999999996</v>
      </c>
      <c r="AQ5" s="20">
        <v>9.955E-2</v>
      </c>
      <c r="AR5" s="20">
        <v>5.7919999999999998</v>
      </c>
      <c r="AS5" s="20">
        <v>7.8200000000000006E-2</v>
      </c>
      <c r="AT5" s="20">
        <v>98.75</v>
      </c>
      <c r="AU5" s="20">
        <v>5.4859999999999998</v>
      </c>
      <c r="AV5" s="20">
        <v>5.6589999999999998</v>
      </c>
      <c r="AW5" s="20">
        <v>3.9289999999999999E-2</v>
      </c>
      <c r="AX5" s="20">
        <v>5.6079999999999997</v>
      </c>
      <c r="AY5" s="20">
        <v>6.3070000000000001E-2</v>
      </c>
      <c r="AZ5" s="20">
        <v>46.56</v>
      </c>
      <c r="BA5" s="20">
        <v>1.502</v>
      </c>
      <c r="BB5" s="20">
        <v>4.7270000000000003</v>
      </c>
      <c r="BC5" s="20">
        <v>5.0189999999999999E-2</v>
      </c>
      <c r="BD5" s="20">
        <v>7.49</v>
      </c>
      <c r="BE5" s="20">
        <v>0.4456</v>
      </c>
      <c r="BF5" s="20">
        <v>-16.29</v>
      </c>
      <c r="BG5" s="20">
        <v>3.8879999999999999</v>
      </c>
      <c r="BH5" s="27" t="s">
        <v>18</v>
      </c>
      <c r="BI5" s="27" t="s">
        <v>18</v>
      </c>
    </row>
    <row r="6" spans="1:61" ht="17" thickTop="1" thickBot="1">
      <c r="A6" s="22" t="s">
        <v>21</v>
      </c>
      <c r="B6" s="20">
        <v>4.5629999999999997</v>
      </c>
      <c r="C6" s="20">
        <v>4.3060000000000001E-2</v>
      </c>
      <c r="D6" s="20">
        <f xml:space="preserve"> 40.8</f>
        <v>40.799999999999997</v>
      </c>
      <c r="E6" s="24"/>
      <c r="F6" s="20">
        <v>4.0469999999999997</v>
      </c>
      <c r="G6" s="20">
        <v>6.3530000000000003E-2</v>
      </c>
      <c r="H6" s="20">
        <v>4.7969999999999997</v>
      </c>
      <c r="I6" s="20">
        <v>0.21890000000000001</v>
      </c>
      <c r="J6" s="20">
        <v>35.56</v>
      </c>
      <c r="K6" s="20">
        <v>5.4870000000000001</v>
      </c>
      <c r="L6" s="20">
        <v>4.367</v>
      </c>
      <c r="M6" s="20">
        <v>0.14510000000000001</v>
      </c>
      <c r="N6" s="20">
        <v>5.1180000000000003</v>
      </c>
      <c r="O6" s="20">
        <v>0.1832</v>
      </c>
      <c r="P6" s="20">
        <v>35.130000000000003</v>
      </c>
      <c r="Q6" s="20">
        <v>4.0629999999999997</v>
      </c>
      <c r="R6" s="20">
        <v>4.625</v>
      </c>
      <c r="S6" s="20">
        <v>0.12820000000000001</v>
      </c>
      <c r="T6" s="20">
        <v>5.0570000000000004</v>
      </c>
      <c r="U6" s="20">
        <v>9.6110000000000001E-2</v>
      </c>
      <c r="V6" s="20">
        <v>55.19</v>
      </c>
      <c r="W6" s="20">
        <v>3.3620000000000001</v>
      </c>
      <c r="X6" s="20">
        <v>4.7119999999999997</v>
      </c>
      <c r="Y6" s="20">
        <v>7.3950000000000002E-2</v>
      </c>
      <c r="Z6" s="20">
        <v>4.9109999999999996</v>
      </c>
      <c r="AA6" s="20">
        <v>9.597E-2</v>
      </c>
      <c r="AB6" s="20">
        <v>48.48</v>
      </c>
      <c r="AC6" s="20">
        <v>3.5049999999999999</v>
      </c>
      <c r="AD6" s="20">
        <v>4.6319999999999997</v>
      </c>
      <c r="AE6" s="20">
        <v>9.1389999999999999E-2</v>
      </c>
      <c r="AF6" s="20">
        <v>7.0579999999999998</v>
      </c>
      <c r="AG6" s="20">
        <v>5.6279999999999997E-2</v>
      </c>
      <c r="AH6" s="20">
        <v>114.1</v>
      </c>
      <c r="AI6" s="20">
        <v>3.1</v>
      </c>
      <c r="AJ6" s="20">
        <v>7.2779999999999996</v>
      </c>
      <c r="AK6" s="20">
        <v>5.7119999999999997E-2</v>
      </c>
      <c r="AL6" s="20">
        <v>5.3</v>
      </c>
      <c r="AM6" s="20">
        <v>0.1273</v>
      </c>
      <c r="AN6" s="20">
        <v>62.24</v>
      </c>
      <c r="AO6" s="20">
        <v>4.4130000000000003</v>
      </c>
      <c r="AP6" s="20">
        <v>4.5179999999999998</v>
      </c>
      <c r="AQ6" s="20">
        <v>0.1014</v>
      </c>
      <c r="AR6" s="20">
        <v>5.8090000000000002</v>
      </c>
      <c r="AS6" s="20">
        <v>6.5009999999999998E-2</v>
      </c>
      <c r="AT6" s="20">
        <v>118.3</v>
      </c>
      <c r="AU6" s="20">
        <v>5.4210000000000003</v>
      </c>
      <c r="AV6" s="20">
        <v>5.7889999999999997</v>
      </c>
      <c r="AW6" s="20">
        <v>3.925E-2</v>
      </c>
      <c r="AX6" s="20">
        <v>5.6989999999999998</v>
      </c>
      <c r="AY6" s="20">
        <v>5.5820000000000002E-2</v>
      </c>
      <c r="AZ6" s="20">
        <v>88.89</v>
      </c>
      <c r="BA6" s="20">
        <v>2.492</v>
      </c>
      <c r="BB6" s="20">
        <v>5.2770000000000001</v>
      </c>
      <c r="BC6" s="20">
        <v>4.99E-2</v>
      </c>
      <c r="BD6" s="20">
        <v>5.3869999999999996</v>
      </c>
      <c r="BE6" s="20">
        <v>4.2930000000000003E-2</v>
      </c>
      <c r="BF6" s="20">
        <v>253</v>
      </c>
      <c r="BG6" s="20">
        <v>15.09</v>
      </c>
      <c r="BH6" s="19">
        <v>5.5419999999999998</v>
      </c>
      <c r="BI6" s="19">
        <v>7.17E-2</v>
      </c>
    </row>
    <row r="7" spans="1:61" ht="17" thickTop="1" thickBot="1">
      <c r="A7" s="29" t="s">
        <v>22</v>
      </c>
      <c r="B7" s="30">
        <v>6.218</v>
      </c>
      <c r="C7" s="30">
        <v>2.0029999999999999E-2</v>
      </c>
      <c r="D7" s="30">
        <v>99.48</v>
      </c>
      <c r="E7" s="30">
        <v>0.93269999999999997</v>
      </c>
      <c r="F7" s="30">
        <v>6.24</v>
      </c>
      <c r="G7" s="30">
        <v>1.7500000000000002E-2</v>
      </c>
      <c r="H7" s="30">
        <v>6.2830000000000004</v>
      </c>
      <c r="I7" s="30">
        <v>1.7340000000000001E-2</v>
      </c>
      <c r="J7" s="30">
        <v>100.3</v>
      </c>
      <c r="K7" s="30">
        <v>0.79720000000000002</v>
      </c>
      <c r="L7" s="30">
        <v>6.28</v>
      </c>
      <c r="M7" s="30">
        <v>1.406E-2</v>
      </c>
      <c r="N7" s="30">
        <v>6.55</v>
      </c>
      <c r="O7" s="30">
        <v>1.4330000000000001E-2</v>
      </c>
      <c r="P7" s="30">
        <v>100</v>
      </c>
      <c r="Q7" s="30">
        <v>0.62560000000000004</v>
      </c>
      <c r="R7" s="30">
        <v>6.5720000000000001</v>
      </c>
      <c r="S7" s="30">
        <v>1.44E-2</v>
      </c>
      <c r="T7" s="30">
        <v>7.0490000000000004</v>
      </c>
      <c r="U7" s="30">
        <v>2.462E-2</v>
      </c>
      <c r="V7" s="30">
        <v>102.5</v>
      </c>
      <c r="W7" s="30">
        <v>1.347</v>
      </c>
      <c r="X7" s="30">
        <v>7.1159999999999997</v>
      </c>
      <c r="Y7" s="30">
        <v>2.0760000000000001E-2</v>
      </c>
      <c r="Z7" s="30">
        <v>6.859</v>
      </c>
      <c r="AA7" s="30">
        <v>1.993E-2</v>
      </c>
      <c r="AB7" s="30">
        <v>99.38</v>
      </c>
      <c r="AC7" s="30">
        <v>1.075</v>
      </c>
      <c r="AD7" s="30">
        <v>6.8819999999999997</v>
      </c>
      <c r="AE7" s="30">
        <v>1.907E-2</v>
      </c>
      <c r="AF7" s="30">
        <v>9.0719999999999992</v>
      </c>
      <c r="AG7" s="30">
        <v>5.5079999999999997E-2</v>
      </c>
      <c r="AH7" s="30">
        <v>103.9</v>
      </c>
      <c r="AI7" s="30">
        <v>3.0979999999999999</v>
      </c>
      <c r="AJ7" s="30">
        <v>8.9849999999999994</v>
      </c>
      <c r="AK7" s="30">
        <v>3.7969999999999997E-2</v>
      </c>
      <c r="AL7" s="30">
        <v>6.141</v>
      </c>
      <c r="AM7" s="30">
        <v>0.25969999999999999</v>
      </c>
      <c r="AN7" s="30">
        <v>107.8</v>
      </c>
      <c r="AO7" s="30">
        <v>16.100000000000001</v>
      </c>
      <c r="AP7" s="30">
        <v>5.9180000000000001</v>
      </c>
      <c r="AQ7" s="30">
        <v>3.6889999999999999E-2</v>
      </c>
      <c r="AR7" s="30">
        <v>7.1970000000000001</v>
      </c>
      <c r="AS7" s="30">
        <v>5.0450000000000002E-2</v>
      </c>
      <c r="AT7" s="30">
        <v>111.3</v>
      </c>
      <c r="AU7" s="30">
        <v>3.5659999999999998</v>
      </c>
      <c r="AV7" s="31">
        <v>7.0229999999999997</v>
      </c>
      <c r="AW7" s="31">
        <v>2.7050000000000001E-2</v>
      </c>
      <c r="AX7" s="30">
        <v>6.5990000000000002</v>
      </c>
      <c r="AY7" s="30">
        <v>0.12139999999999999</v>
      </c>
      <c r="AZ7" s="30">
        <f xml:space="preserve"> 103.9</f>
        <v>103.9</v>
      </c>
      <c r="BA7" s="31"/>
      <c r="BB7" s="32">
        <v>6.5890000000000004</v>
      </c>
      <c r="BC7" s="32">
        <v>6.2560000000000004E-2</v>
      </c>
      <c r="BD7" s="30">
        <v>7.2889999999999997</v>
      </c>
      <c r="BE7" s="30">
        <v>5.3460000000000001E-2</v>
      </c>
      <c r="BF7" s="30">
        <v>100.5</v>
      </c>
      <c r="BG7" s="30">
        <v>2.4359999999999999</v>
      </c>
      <c r="BH7" s="33">
        <v>7.2679999999999998</v>
      </c>
      <c r="BI7" s="33">
        <v>4.58E-2</v>
      </c>
    </row>
    <row r="8" spans="1:61" ht="17" thickTop="1" thickBot="1">
      <c r="A8" s="22" t="s">
        <v>23</v>
      </c>
      <c r="B8" s="19" t="s">
        <v>18</v>
      </c>
      <c r="C8" s="19" t="s">
        <v>18</v>
      </c>
      <c r="D8" s="19" t="s">
        <v>18</v>
      </c>
      <c r="E8" s="19" t="s">
        <v>18</v>
      </c>
      <c r="F8" s="23" t="s">
        <v>20</v>
      </c>
      <c r="G8" s="23" t="s">
        <v>20</v>
      </c>
      <c r="H8" s="19" t="s">
        <v>18</v>
      </c>
      <c r="I8" s="19" t="s">
        <v>18</v>
      </c>
      <c r="J8" s="19" t="s">
        <v>18</v>
      </c>
      <c r="K8" s="19" t="s">
        <v>18</v>
      </c>
      <c r="L8" s="23" t="s">
        <v>20</v>
      </c>
      <c r="M8" s="23" t="s">
        <v>20</v>
      </c>
      <c r="N8" s="23" t="s">
        <v>20</v>
      </c>
      <c r="O8" s="23" t="s">
        <v>20</v>
      </c>
      <c r="P8" s="23" t="s">
        <v>20</v>
      </c>
      <c r="Q8" s="23" t="s">
        <v>20</v>
      </c>
      <c r="R8" s="19" t="s">
        <v>18</v>
      </c>
      <c r="S8" s="19" t="s">
        <v>18</v>
      </c>
      <c r="T8" s="20">
        <v>4.84</v>
      </c>
      <c r="U8" s="20">
        <v>0.22559999999999999</v>
      </c>
      <c r="V8" s="20">
        <v>27.55</v>
      </c>
      <c r="W8" s="20">
        <v>4.4009999999999998</v>
      </c>
      <c r="X8" s="20">
        <v>4.0350000000000001</v>
      </c>
      <c r="Y8" s="20">
        <v>0.18410000000000001</v>
      </c>
      <c r="Z8" s="20">
        <v>4.827</v>
      </c>
      <c r="AA8" s="20">
        <v>0.22539999999999999</v>
      </c>
      <c r="AB8" s="20">
        <v>16.350000000000001</v>
      </c>
      <c r="AC8" s="20">
        <v>2.6560000000000001</v>
      </c>
      <c r="AD8" s="20">
        <v>3.9369999999999998</v>
      </c>
      <c r="AE8" s="20">
        <v>0.1469</v>
      </c>
      <c r="AF8" s="20">
        <v>7.7050000000000001</v>
      </c>
      <c r="AG8" s="20">
        <v>7.1650000000000005E-2</v>
      </c>
      <c r="AH8" s="20">
        <v>120.6</v>
      </c>
      <c r="AI8" s="20">
        <v>10.69</v>
      </c>
      <c r="AJ8" s="20">
        <v>8.1850000000000005</v>
      </c>
      <c r="AK8" s="20">
        <v>8.4419999999999995E-2</v>
      </c>
      <c r="AL8" s="20">
        <v>5.3970000000000002</v>
      </c>
      <c r="AM8" s="20">
        <v>0.12839999999999999</v>
      </c>
      <c r="AN8" s="20">
        <v>37.76</v>
      </c>
      <c r="AO8" s="20">
        <v>2.6179999999999999</v>
      </c>
      <c r="AP8" s="20">
        <v>4.26</v>
      </c>
      <c r="AQ8" s="20">
        <v>0.1002</v>
      </c>
      <c r="AR8" s="20">
        <v>5.95</v>
      </c>
      <c r="AS8" s="20">
        <v>6.6320000000000004E-2</v>
      </c>
      <c r="AT8" s="20">
        <v>98.11</v>
      </c>
      <c r="AU8" s="20">
        <v>3.1549999999999998</v>
      </c>
      <c r="AV8" s="20">
        <v>5.75</v>
      </c>
      <c r="AW8" s="20">
        <v>4.6089999999999999E-2</v>
      </c>
      <c r="AX8" s="20">
        <v>5.8079999999999998</v>
      </c>
      <c r="AY8" s="20">
        <v>5.4100000000000002E-2</v>
      </c>
      <c r="AZ8" s="20">
        <v>70.84</v>
      </c>
      <c r="BA8" s="20">
        <v>1.89</v>
      </c>
      <c r="BB8" s="20">
        <v>5.2350000000000003</v>
      </c>
      <c r="BC8" s="20">
        <v>4.428E-2</v>
      </c>
      <c r="BD8" s="20">
        <v>5.173</v>
      </c>
      <c r="BE8" s="20">
        <v>0.1139</v>
      </c>
      <c r="BF8" s="20">
        <v>63.86</v>
      </c>
      <c r="BG8" s="20">
        <v>4.1920000000000002</v>
      </c>
      <c r="BH8" s="19">
        <v>5.0529999999999999</v>
      </c>
      <c r="BI8" s="19">
        <v>9.0609999999999996E-2</v>
      </c>
    </row>
    <row r="9" spans="1:61" ht="17" thickTop="1" thickBot="1">
      <c r="A9" s="22" t="s">
        <v>24</v>
      </c>
      <c r="B9" s="23" t="s">
        <v>20</v>
      </c>
      <c r="C9" s="23" t="s">
        <v>20</v>
      </c>
      <c r="D9" s="23" t="s">
        <v>20</v>
      </c>
      <c r="E9" s="23" t="s">
        <v>20</v>
      </c>
      <c r="F9" s="23" t="s">
        <v>20</v>
      </c>
      <c r="G9" s="23" t="s">
        <v>20</v>
      </c>
      <c r="H9" s="23" t="s">
        <v>20</v>
      </c>
      <c r="I9" s="23" t="s">
        <v>20</v>
      </c>
      <c r="J9" s="23" t="s">
        <v>20</v>
      </c>
      <c r="K9" s="23" t="s">
        <v>20</v>
      </c>
      <c r="L9" s="19" t="s">
        <v>18</v>
      </c>
      <c r="M9" s="19" t="s">
        <v>18</v>
      </c>
      <c r="N9" s="19">
        <v>4.875</v>
      </c>
      <c r="O9" s="19">
        <v>0.3095</v>
      </c>
      <c r="P9" s="19">
        <f xml:space="preserve"> 8.374</f>
        <v>8.3740000000000006</v>
      </c>
      <c r="Q9" s="19"/>
      <c r="R9" s="20">
        <v>3.8239999999999998</v>
      </c>
      <c r="S9" s="20">
        <v>0.29859999999999998</v>
      </c>
      <c r="T9" s="19">
        <v>4.306</v>
      </c>
      <c r="U9" s="19"/>
      <c r="V9" s="19">
        <f xml:space="preserve"> 20.86</f>
        <v>20.86</v>
      </c>
      <c r="W9" s="19"/>
      <c r="X9" s="19">
        <v>3.15</v>
      </c>
      <c r="Y9" s="19">
        <v>0.1285</v>
      </c>
      <c r="Z9" s="20">
        <v>4.2539999999999996</v>
      </c>
      <c r="AA9" s="20">
        <v>0.21260000000000001</v>
      </c>
      <c r="AB9" s="20">
        <f xml:space="preserve"> 14.05</f>
        <v>14.05</v>
      </c>
      <c r="AC9" s="20"/>
      <c r="AD9" s="20">
        <v>3.0230000000000001</v>
      </c>
      <c r="AE9" s="20">
        <v>0.1075</v>
      </c>
      <c r="AF9" s="20">
        <v>6.6479999999999997</v>
      </c>
      <c r="AG9" s="20">
        <v>5.8959999999999999E-2</v>
      </c>
      <c r="AH9" s="20">
        <v>110.1</v>
      </c>
      <c r="AI9" s="20">
        <v>3.117</v>
      </c>
      <c r="AJ9" s="20">
        <v>6.6319999999999997</v>
      </c>
      <c r="AK9" s="20">
        <v>5.0360000000000002E-2</v>
      </c>
      <c r="AL9" s="20">
        <v>5.1909999999999998</v>
      </c>
      <c r="AM9" s="20">
        <v>0.17449999999999999</v>
      </c>
      <c r="AN9" s="20">
        <v>21.67</v>
      </c>
      <c r="AO9" s="20">
        <v>2.6059999999999999</v>
      </c>
      <c r="AP9" s="20">
        <v>3.5219999999999998</v>
      </c>
      <c r="AQ9" s="20">
        <v>0.13320000000000001</v>
      </c>
      <c r="AR9" s="20">
        <v>5.5039999999999996</v>
      </c>
      <c r="AS9" s="20">
        <v>7.5270000000000004E-2</v>
      </c>
      <c r="AT9" s="20">
        <v>90.02</v>
      </c>
      <c r="AU9" s="20">
        <v>3.5470000000000002</v>
      </c>
      <c r="AV9" s="20">
        <v>5.2080000000000002</v>
      </c>
      <c r="AW9" s="20">
        <v>4.7730000000000002E-2</v>
      </c>
      <c r="AX9" s="20">
        <v>4.91</v>
      </c>
      <c r="AY9" s="20">
        <v>8.7050000000000002E-2</v>
      </c>
      <c r="AZ9" s="20">
        <v>66.14</v>
      </c>
      <c r="BA9" s="20">
        <v>3.8029999999999999</v>
      </c>
      <c r="BB9" s="20">
        <v>4.2590000000000003</v>
      </c>
      <c r="BC9" s="20">
        <v>6.0699999999999997E-2</v>
      </c>
      <c r="BD9" s="20">
        <v>4.335</v>
      </c>
      <c r="BE9" s="20">
        <v>0.1336</v>
      </c>
      <c r="BF9" s="20">
        <v>52.01</v>
      </c>
      <c r="BG9" s="20">
        <v>9.6590000000000007</v>
      </c>
      <c r="BH9" s="19">
        <v>3.722</v>
      </c>
      <c r="BI9" s="19">
        <v>6.9309999999999997E-2</v>
      </c>
    </row>
    <row r="10" spans="1:61" ht="17" thickTop="1" thickBot="1">
      <c r="A10" s="34" t="s">
        <v>25</v>
      </c>
      <c r="B10" s="23" t="s">
        <v>20</v>
      </c>
      <c r="C10" s="23" t="s">
        <v>20</v>
      </c>
      <c r="D10" s="23" t="s">
        <v>20</v>
      </c>
      <c r="E10" s="23" t="s">
        <v>20</v>
      </c>
      <c r="F10" s="23" t="s">
        <v>20</v>
      </c>
      <c r="G10" s="23" t="s">
        <v>20</v>
      </c>
      <c r="H10" s="20">
        <v>4.4260000000000002</v>
      </c>
      <c r="I10" s="20">
        <v>4.3810000000000002E-2</v>
      </c>
      <c r="J10" s="20">
        <f xml:space="preserve"> 60.85</f>
        <v>60.85</v>
      </c>
      <c r="K10" s="19"/>
      <c r="L10" s="20">
        <v>4.1890000000000001</v>
      </c>
      <c r="M10" s="20">
        <v>4.761E-2</v>
      </c>
      <c r="N10" s="20">
        <v>4.6189999999999998</v>
      </c>
      <c r="O10" s="20">
        <v>9.2090000000000005E-2</v>
      </c>
      <c r="P10" s="20">
        <f xml:space="preserve"> 45.23</f>
        <v>45.23</v>
      </c>
      <c r="Q10" s="28"/>
      <c r="R10" s="20">
        <v>4.0880000000000001</v>
      </c>
      <c r="S10" s="20">
        <v>0.10829999999999999</v>
      </c>
      <c r="T10" s="20">
        <v>5.109</v>
      </c>
      <c r="U10" s="20">
        <v>4.8890000000000003E-2</v>
      </c>
      <c r="V10" s="20">
        <v>43.78</v>
      </c>
      <c r="W10" s="20">
        <v>2.35</v>
      </c>
      <c r="X10" s="20">
        <v>4.5259999999999998</v>
      </c>
      <c r="Y10" s="20">
        <v>7.1590000000000001E-2</v>
      </c>
      <c r="Z10" s="20">
        <v>4.8970000000000002</v>
      </c>
      <c r="AA10" s="20">
        <v>9.7470000000000001E-2</v>
      </c>
      <c r="AB10" s="20">
        <v>47.22</v>
      </c>
      <c r="AC10" s="20">
        <v>3.125</v>
      </c>
      <c r="AD10" s="20">
        <v>4.641</v>
      </c>
      <c r="AE10" s="20">
        <v>8.634E-2</v>
      </c>
      <c r="AF10" s="20">
        <v>6.5220000000000002</v>
      </c>
      <c r="AG10" s="20">
        <v>9.8169999999999993E-2</v>
      </c>
      <c r="AH10" s="20">
        <v>111</v>
      </c>
      <c r="AI10" s="20">
        <v>5.9470000000000001</v>
      </c>
      <c r="AJ10" s="20">
        <v>6.6529999999999996</v>
      </c>
      <c r="AK10" s="20">
        <v>7.3709999999999998E-2</v>
      </c>
      <c r="AL10" s="23" t="s">
        <v>20</v>
      </c>
      <c r="AM10" s="23" t="s">
        <v>20</v>
      </c>
      <c r="AN10" s="23" t="s">
        <v>20</v>
      </c>
      <c r="AO10" s="23" t="s">
        <v>20</v>
      </c>
      <c r="AP10" s="19">
        <v>3.633</v>
      </c>
      <c r="AQ10" s="19">
        <v>0.16950000000000001</v>
      </c>
      <c r="AR10" s="20">
        <v>5.7380000000000004</v>
      </c>
      <c r="AS10" s="20">
        <v>0.16400000000000001</v>
      </c>
      <c r="AT10" s="20">
        <v>81.599999999999994</v>
      </c>
      <c r="AU10" s="20">
        <v>8.5299999999999994</v>
      </c>
      <c r="AV10" s="20">
        <v>5.3840000000000003</v>
      </c>
      <c r="AW10" s="20">
        <v>6.293E-2</v>
      </c>
      <c r="AX10" s="20">
        <v>5.43</v>
      </c>
      <c r="AY10" s="20">
        <v>0.16450000000000001</v>
      </c>
      <c r="AZ10" s="20">
        <v>-5.43</v>
      </c>
      <c r="BA10" s="20">
        <v>2.2629999999999999</v>
      </c>
      <c r="BB10" s="20">
        <v>3.5179999999999998</v>
      </c>
      <c r="BC10" s="20">
        <v>5.4350000000000002E-2</v>
      </c>
      <c r="BD10" s="20">
        <v>6.6669999999999998</v>
      </c>
      <c r="BE10" s="20">
        <v>0.1913</v>
      </c>
      <c r="BF10" s="20">
        <v>-48.2</v>
      </c>
      <c r="BG10" s="20">
        <v>4.5960000000000001</v>
      </c>
      <c r="BH10" s="19" t="s">
        <v>18</v>
      </c>
      <c r="BI10" s="19" t="s">
        <v>18</v>
      </c>
    </row>
    <row r="11" spans="1:61" ht="17" thickTop="1" thickBot="1">
      <c r="A11" s="36" t="s">
        <v>27</v>
      </c>
      <c r="B11" s="23" t="s">
        <v>20</v>
      </c>
      <c r="C11" s="23" t="s">
        <v>20</v>
      </c>
      <c r="D11" s="23" t="s">
        <v>20</v>
      </c>
      <c r="E11" s="23" t="s">
        <v>20</v>
      </c>
      <c r="F11" s="19" t="s">
        <v>18</v>
      </c>
      <c r="G11" s="19" t="s">
        <v>18</v>
      </c>
      <c r="H11" s="23" t="s">
        <v>20</v>
      </c>
      <c r="I11" s="23" t="s">
        <v>20</v>
      </c>
      <c r="J11" s="23" t="s">
        <v>20</v>
      </c>
      <c r="K11" s="23" t="s">
        <v>20</v>
      </c>
      <c r="L11" s="19">
        <v>6.6529999999999996</v>
      </c>
      <c r="M11" s="19">
        <v>0.44650000000000001</v>
      </c>
      <c r="N11" s="23" t="s">
        <v>20</v>
      </c>
      <c r="O11" s="23" t="s">
        <v>20</v>
      </c>
      <c r="P11" s="23" t="s">
        <v>20</v>
      </c>
      <c r="Q11" s="23" t="s">
        <v>20</v>
      </c>
      <c r="R11" s="23" t="s">
        <v>20</v>
      </c>
      <c r="S11" s="23" t="s">
        <v>20</v>
      </c>
      <c r="T11" s="20">
        <v>7.1840000000000002</v>
      </c>
      <c r="U11" s="20">
        <v>0.15809999999999999</v>
      </c>
      <c r="V11" s="20">
        <v>15.71</v>
      </c>
      <c r="W11" s="20">
        <v>1.155</v>
      </c>
      <c r="X11" s="19">
        <v>5.7869999999999999</v>
      </c>
      <c r="Y11" s="19">
        <v>0.2918</v>
      </c>
      <c r="Z11" s="23" t="s">
        <v>20</v>
      </c>
      <c r="AA11" s="23" t="s">
        <v>20</v>
      </c>
      <c r="AB11" s="23" t="s">
        <v>20</v>
      </c>
      <c r="AC11" s="23" t="s">
        <v>20</v>
      </c>
      <c r="AD11" s="20">
        <v>5.5389999999999997</v>
      </c>
      <c r="AE11" s="20">
        <v>0.25619999999999998</v>
      </c>
      <c r="AF11" s="20">
        <v>8.9529999999999994</v>
      </c>
      <c r="AG11" s="20">
        <v>0.1162</v>
      </c>
      <c r="AH11" s="20">
        <v>97.72</v>
      </c>
      <c r="AI11" s="20">
        <v>6.26</v>
      </c>
      <c r="AJ11" s="20">
        <v>8.6359999999999992</v>
      </c>
      <c r="AK11" s="20">
        <v>9.239E-2</v>
      </c>
      <c r="AL11" s="20">
        <v>7.2039999999999997</v>
      </c>
      <c r="AM11" s="20">
        <v>0.16059999999999999</v>
      </c>
      <c r="AN11" s="20">
        <v>49.45</v>
      </c>
      <c r="AO11" s="20">
        <v>4.7880000000000003</v>
      </c>
      <c r="AP11" s="20">
        <v>6.1520000000000001</v>
      </c>
      <c r="AQ11" s="20">
        <v>8.5379999999999998E-2</v>
      </c>
      <c r="AR11" s="37">
        <v>7.5229999999999997</v>
      </c>
      <c r="AS11" s="37">
        <v>0.13830000000000001</v>
      </c>
      <c r="AT11" s="37">
        <v>45.6</v>
      </c>
      <c r="AU11" s="37">
        <v>3.5030000000000001</v>
      </c>
      <c r="AV11" s="37">
        <v>6.7460000000000004</v>
      </c>
      <c r="AW11" s="37">
        <v>0.106</v>
      </c>
      <c r="AX11" s="20">
        <v>7.5919999999999996</v>
      </c>
      <c r="AY11" s="20">
        <v>0.2329</v>
      </c>
      <c r="AZ11" s="20">
        <v>53.5</v>
      </c>
      <c r="BA11" s="20">
        <v>7.5190000000000001</v>
      </c>
      <c r="BB11" s="20">
        <v>6.7949999999999999</v>
      </c>
      <c r="BC11" s="20">
        <v>0.17599999999999999</v>
      </c>
      <c r="BD11" s="20">
        <v>6.9139999999999997</v>
      </c>
      <c r="BE11" s="20">
        <v>0.2581</v>
      </c>
      <c r="BF11" s="20">
        <v>42.27</v>
      </c>
      <c r="BG11" s="20">
        <v>5.42</v>
      </c>
      <c r="BH11" s="19">
        <v>6.5</v>
      </c>
      <c r="BI11" s="19">
        <v>0.1867</v>
      </c>
    </row>
    <row r="12" spans="1:61" ht="17" thickTop="1" thickBot="1">
      <c r="A12" s="36" t="s">
        <v>28</v>
      </c>
      <c r="B12" s="23" t="s">
        <v>20</v>
      </c>
      <c r="C12" s="23" t="s">
        <v>20</v>
      </c>
      <c r="D12" s="23" t="s">
        <v>20</v>
      </c>
      <c r="E12" s="23" t="s">
        <v>20</v>
      </c>
      <c r="F12" s="19" t="s">
        <v>18</v>
      </c>
      <c r="G12" s="19" t="s">
        <v>18</v>
      </c>
      <c r="H12" s="23" t="s">
        <v>20</v>
      </c>
      <c r="I12" s="23" t="s">
        <v>20</v>
      </c>
      <c r="J12" s="23" t="s">
        <v>20</v>
      </c>
      <c r="K12" s="23" t="s">
        <v>20</v>
      </c>
      <c r="L12" s="19">
        <v>5.4459999999999997</v>
      </c>
      <c r="M12" s="19">
        <v>0.45960000000000001</v>
      </c>
      <c r="N12" s="23" t="s">
        <v>20</v>
      </c>
      <c r="O12" s="23" t="s">
        <v>20</v>
      </c>
      <c r="P12" s="23" t="s">
        <v>20</v>
      </c>
      <c r="Q12" s="23" t="s">
        <v>20</v>
      </c>
      <c r="R12" s="23" t="s">
        <v>20</v>
      </c>
      <c r="S12" s="23" t="s">
        <v>20</v>
      </c>
      <c r="T12" s="23" t="s">
        <v>20</v>
      </c>
      <c r="U12" s="23" t="s">
        <v>20</v>
      </c>
      <c r="V12" s="23" t="s">
        <v>20</v>
      </c>
      <c r="W12" s="23" t="s">
        <v>20</v>
      </c>
      <c r="X12" s="23" t="s">
        <v>20</v>
      </c>
      <c r="Y12" s="23" t="s">
        <v>20</v>
      </c>
      <c r="Z12" s="23" t="s">
        <v>20</v>
      </c>
      <c r="AA12" s="23" t="s">
        <v>20</v>
      </c>
      <c r="AB12" s="23" t="s">
        <v>20</v>
      </c>
      <c r="AC12" s="23" t="s">
        <v>20</v>
      </c>
      <c r="AD12" s="23" t="s">
        <v>20</v>
      </c>
      <c r="AE12" s="23" t="s">
        <v>20</v>
      </c>
      <c r="AF12" s="20">
        <v>8.32</v>
      </c>
      <c r="AG12" s="20">
        <v>8.1860000000000002E-2</v>
      </c>
      <c r="AH12" s="20">
        <v>104.1</v>
      </c>
      <c r="AI12" s="20">
        <v>4.1669999999999998</v>
      </c>
      <c r="AJ12" s="20">
        <v>8.1519999999999992</v>
      </c>
      <c r="AK12" s="20">
        <v>6.7140000000000005E-2</v>
      </c>
      <c r="AL12" s="20">
        <v>6.44</v>
      </c>
      <c r="AM12" s="20">
        <v>0.1615</v>
      </c>
      <c r="AN12" s="20">
        <v>23.48</v>
      </c>
      <c r="AO12" s="20">
        <v>1.782</v>
      </c>
      <c r="AP12" s="20">
        <v>5.04</v>
      </c>
      <c r="AQ12" s="20">
        <v>0.12889999999999999</v>
      </c>
      <c r="AR12" s="20">
        <v>5.9119999999999999</v>
      </c>
      <c r="AS12" s="20">
        <v>0.253</v>
      </c>
      <c r="AT12" s="20">
        <v>45.01</v>
      </c>
      <c r="AU12" s="20">
        <v>7.0750000000000002</v>
      </c>
      <c r="AV12" s="20">
        <v>5.3380000000000001</v>
      </c>
      <c r="AW12" s="20">
        <v>9.2759999999999995E-2</v>
      </c>
      <c r="AX12" s="20">
        <v>6.5309999999999997</v>
      </c>
      <c r="AY12" s="20">
        <v>0.13739999999999999</v>
      </c>
      <c r="AZ12" s="20">
        <v>30.72</v>
      </c>
      <c r="BA12" s="20">
        <v>1.9650000000000001</v>
      </c>
      <c r="BB12" s="20">
        <v>5.3680000000000003</v>
      </c>
      <c r="BC12" s="20">
        <v>0.1086</v>
      </c>
      <c r="BD12" s="20">
        <v>5.86</v>
      </c>
      <c r="BE12" s="20">
        <v>0.23760000000000001</v>
      </c>
      <c r="BF12" s="20">
        <v>45.81</v>
      </c>
      <c r="BG12" s="20">
        <v>4.7919999999999998</v>
      </c>
      <c r="BH12" s="19">
        <v>5.6189999999999998</v>
      </c>
      <c r="BI12" s="19">
        <v>0.1777</v>
      </c>
    </row>
    <row r="13" spans="1:61" ht="17" thickTop="1" thickBot="1">
      <c r="A13" s="36" t="s">
        <v>29</v>
      </c>
      <c r="B13" s="20">
        <v>5.508</v>
      </c>
      <c r="C13" s="20">
        <v>5.1720000000000002E-2</v>
      </c>
      <c r="D13" s="20">
        <v>61.18</v>
      </c>
      <c r="E13" s="20">
        <v>1.8129999999999999</v>
      </c>
      <c r="F13" s="20">
        <v>5.2350000000000003</v>
      </c>
      <c r="G13" s="20">
        <v>4.9959999999999997E-2</v>
      </c>
      <c r="H13" s="20">
        <v>5.5339999999999998</v>
      </c>
      <c r="I13" s="20">
        <v>4.122E-2</v>
      </c>
      <c r="J13" s="20">
        <v>69.510000000000005</v>
      </c>
      <c r="K13" s="20">
        <v>1.583</v>
      </c>
      <c r="L13" s="20">
        <v>5.3780000000000001</v>
      </c>
      <c r="M13" s="20">
        <v>3.8350000000000002E-2</v>
      </c>
      <c r="N13" s="20">
        <v>5.7640000000000002</v>
      </c>
      <c r="O13" s="20">
        <v>4.1070000000000002E-2</v>
      </c>
      <c r="P13" s="20">
        <v>82.92</v>
      </c>
      <c r="Q13" s="20">
        <v>1.6850000000000001</v>
      </c>
      <c r="R13" s="20">
        <v>3.6280000000000001</v>
      </c>
      <c r="S13" s="20">
        <v>0.5454</v>
      </c>
      <c r="T13" s="20">
        <v>6.2190000000000003</v>
      </c>
      <c r="U13" s="20">
        <v>3.6729999999999999E-2</v>
      </c>
      <c r="V13" s="20">
        <v>98.63</v>
      </c>
      <c r="W13" s="20">
        <v>2.2490000000000001</v>
      </c>
      <c r="X13" s="20">
        <v>6.2309999999999999</v>
      </c>
      <c r="Y13" s="20">
        <v>2.3539999999999998E-2</v>
      </c>
      <c r="Z13" s="20">
        <v>6.0469999999999997</v>
      </c>
      <c r="AA13" s="20">
        <v>3.2530000000000003E-2</v>
      </c>
      <c r="AB13" s="20">
        <v>88.98</v>
      </c>
      <c r="AC13" s="20">
        <v>1.4</v>
      </c>
      <c r="AD13" s="20">
        <v>5.9619999999999997</v>
      </c>
      <c r="AE13" s="20">
        <v>3.0269999999999998E-2</v>
      </c>
      <c r="AF13" s="20">
        <v>10.19</v>
      </c>
      <c r="AG13" s="20">
        <v>0.12720000000000001</v>
      </c>
      <c r="AH13" s="20">
        <v>86.96</v>
      </c>
      <c r="AI13" s="20">
        <v>5.1909999999999998</v>
      </c>
      <c r="AJ13" s="20">
        <v>9.93</v>
      </c>
      <c r="AK13" s="20">
        <v>0.1052</v>
      </c>
      <c r="AL13" s="20">
        <v>6.0720000000000001</v>
      </c>
      <c r="AM13" s="20">
        <v>0.1128</v>
      </c>
      <c r="AN13" s="20">
        <v>112.9</v>
      </c>
      <c r="AO13" s="20">
        <v>8.6</v>
      </c>
      <c r="AP13" s="20">
        <v>5.7450000000000001</v>
      </c>
      <c r="AQ13" s="20">
        <v>6.0470000000000003E-2</v>
      </c>
      <c r="AR13" s="20">
        <v>6.5229999999999997</v>
      </c>
      <c r="AS13" s="20">
        <v>6.6780000000000006E-2</v>
      </c>
      <c r="AT13" s="20">
        <v>108.8</v>
      </c>
      <c r="AU13" s="20">
        <v>4.6890000000000001</v>
      </c>
      <c r="AV13" s="20">
        <v>6.3289999999999997</v>
      </c>
      <c r="AW13" s="20">
        <v>4.0599999999999997E-2</v>
      </c>
      <c r="AX13" s="20">
        <v>6.7309999999999999</v>
      </c>
      <c r="AY13" s="20">
        <v>9.7430000000000003E-2</v>
      </c>
      <c r="AZ13" s="20">
        <v>100.2</v>
      </c>
      <c r="BA13" s="20">
        <v>4.7279999999999998</v>
      </c>
      <c r="BB13" s="20">
        <v>6.4710000000000001</v>
      </c>
      <c r="BC13" s="20">
        <v>7.2800000000000004E-2</v>
      </c>
      <c r="BD13" s="20">
        <v>6.6440000000000001</v>
      </c>
      <c r="BE13" s="20">
        <v>0.1351</v>
      </c>
      <c r="BF13" s="20">
        <v>95.05</v>
      </c>
      <c r="BG13" s="20">
        <v>6.2679999999999998</v>
      </c>
      <c r="BH13" s="19">
        <v>6.6790000000000003</v>
      </c>
      <c r="BI13" s="19">
        <v>9.8760000000000001E-2</v>
      </c>
    </row>
    <row r="14" spans="1:61" ht="17" thickTop="1" thickBot="1">
      <c r="A14" s="36" t="s">
        <v>30</v>
      </c>
      <c r="B14" s="23" t="s">
        <v>20</v>
      </c>
      <c r="C14" s="23" t="s">
        <v>20</v>
      </c>
      <c r="D14" s="23" t="s">
        <v>20</v>
      </c>
      <c r="E14" s="23" t="s">
        <v>20</v>
      </c>
      <c r="F14" s="19" t="s">
        <v>18</v>
      </c>
      <c r="G14" s="19" t="s">
        <v>18</v>
      </c>
      <c r="H14" s="19" t="s">
        <v>18</v>
      </c>
      <c r="I14" s="19" t="s">
        <v>18</v>
      </c>
      <c r="J14" s="19" t="s">
        <v>18</v>
      </c>
      <c r="K14" s="19" t="s">
        <v>18</v>
      </c>
      <c r="L14" s="19" t="s">
        <v>18</v>
      </c>
      <c r="M14" s="19" t="s">
        <v>18</v>
      </c>
      <c r="N14" s="23" t="s">
        <v>20</v>
      </c>
      <c r="O14" s="23" t="s">
        <v>20</v>
      </c>
      <c r="P14" s="23" t="s">
        <v>20</v>
      </c>
      <c r="Q14" s="23" t="s">
        <v>20</v>
      </c>
      <c r="R14" s="19">
        <v>6.6840000000000002</v>
      </c>
      <c r="S14" s="19">
        <v>0.51439999999999997</v>
      </c>
      <c r="T14" s="25">
        <v>6.19</v>
      </c>
      <c r="U14" s="25">
        <v>9.4839999999999994E-2</v>
      </c>
      <c r="V14" s="25">
        <v>11.94</v>
      </c>
      <c r="W14" s="25">
        <v>0.57110000000000005</v>
      </c>
      <c r="X14" s="25">
        <v>5.24</v>
      </c>
      <c r="Y14" s="25">
        <v>0.1164</v>
      </c>
      <c r="Z14" s="23" t="s">
        <v>20</v>
      </c>
      <c r="AA14" s="23" t="s">
        <v>20</v>
      </c>
      <c r="AB14" s="23" t="s">
        <v>20</v>
      </c>
      <c r="AC14" s="23" t="s">
        <v>20</v>
      </c>
      <c r="AD14" s="20">
        <v>4.7640000000000002</v>
      </c>
      <c r="AE14" s="20">
        <v>0.20880000000000001</v>
      </c>
      <c r="AF14" s="20">
        <v>7.7160000000000002</v>
      </c>
      <c r="AG14" s="20">
        <v>0.1394</v>
      </c>
      <c r="AH14" s="20">
        <v>92.09</v>
      </c>
      <c r="AI14" s="20">
        <v>6.0039999999999996</v>
      </c>
      <c r="AJ14" s="20">
        <v>7.4749999999999996</v>
      </c>
      <c r="AK14" s="20">
        <v>0.1176</v>
      </c>
      <c r="AL14" s="20">
        <v>5.5510000000000002</v>
      </c>
      <c r="AM14" s="20">
        <v>0.21890000000000001</v>
      </c>
      <c r="AN14" s="20">
        <v>24.75</v>
      </c>
      <c r="AO14" s="20">
        <v>3.298</v>
      </c>
      <c r="AP14" s="20">
        <v>4.1559999999999997</v>
      </c>
      <c r="AQ14" s="20">
        <v>0.15620000000000001</v>
      </c>
      <c r="AR14" s="20">
        <v>6.0869999999999997</v>
      </c>
      <c r="AS14" s="20">
        <v>0.1181</v>
      </c>
      <c r="AT14" s="20">
        <v>42.93</v>
      </c>
      <c r="AU14" s="20">
        <v>2.6190000000000002</v>
      </c>
      <c r="AV14" s="20">
        <v>5.2830000000000004</v>
      </c>
      <c r="AW14" s="20">
        <v>8.7330000000000005E-2</v>
      </c>
      <c r="AX14" s="20">
        <v>5.8650000000000002</v>
      </c>
      <c r="AY14" s="20">
        <v>0.1479</v>
      </c>
      <c r="AZ14" s="20">
        <v>42.57</v>
      </c>
      <c r="BA14" s="20">
        <v>3.476</v>
      </c>
      <c r="BB14" s="20">
        <v>4.92</v>
      </c>
      <c r="BC14" s="20">
        <v>0.112</v>
      </c>
      <c r="BD14" s="20">
        <v>5.9660000000000002</v>
      </c>
      <c r="BE14" s="20">
        <v>0.307</v>
      </c>
      <c r="BF14" s="20">
        <v>32.1</v>
      </c>
      <c r="BG14" s="20">
        <v>5.0410000000000004</v>
      </c>
      <c r="BH14" s="19">
        <v>5.343</v>
      </c>
      <c r="BI14" s="19">
        <v>0.24879999999999999</v>
      </c>
    </row>
    <row r="15" spans="1:61" ht="17" thickTop="1" thickBot="1">
      <c r="A15" s="36" t="s">
        <v>31</v>
      </c>
      <c r="B15" s="20">
        <v>4.2309999999999999</v>
      </c>
      <c r="C15" s="20">
        <v>5.6610000000000001E-2</v>
      </c>
      <c r="D15" s="20">
        <f xml:space="preserve"> 24.84</f>
        <v>24.84</v>
      </c>
      <c r="E15" s="24"/>
      <c r="F15" s="20">
        <v>3.4620000000000002</v>
      </c>
      <c r="G15" s="20">
        <v>4.5940000000000002E-2</v>
      </c>
      <c r="H15" s="20">
        <v>4.3849999999999998</v>
      </c>
      <c r="I15" s="20">
        <v>0.12189999999999999</v>
      </c>
      <c r="J15" s="20">
        <f xml:space="preserve"> 27.07</f>
        <v>27.07</v>
      </c>
      <c r="K15" s="20"/>
      <c r="L15" s="20">
        <v>3.4809999999999999</v>
      </c>
      <c r="M15" s="20">
        <v>5.0180000000000002E-2</v>
      </c>
      <c r="N15" s="20">
        <v>4.1399999999999997</v>
      </c>
      <c r="O15" s="20">
        <v>0.1348</v>
      </c>
      <c r="P15" s="19">
        <v>55.56</v>
      </c>
      <c r="Q15" s="19">
        <v>9.0890000000000004</v>
      </c>
      <c r="R15" s="20">
        <v>3.8559999999999999</v>
      </c>
      <c r="S15" s="20">
        <v>6.4909999999999995E-2</v>
      </c>
      <c r="T15" s="20">
        <v>4.5010000000000003</v>
      </c>
      <c r="U15" s="20">
        <v>5.2990000000000002E-2</v>
      </c>
      <c r="V15" s="20">
        <v>67.61</v>
      </c>
      <c r="W15" s="20">
        <v>3.2669999999999999</v>
      </c>
      <c r="X15" s="20">
        <v>4.117</v>
      </c>
      <c r="Y15" s="20">
        <v>3.134E-2</v>
      </c>
      <c r="Z15" s="20">
        <v>4.415</v>
      </c>
      <c r="AA15" s="20">
        <v>5.058E-2</v>
      </c>
      <c r="AB15" s="20">
        <f xml:space="preserve"> 44.61</f>
        <v>44.61</v>
      </c>
      <c r="AC15" s="19"/>
      <c r="AD15" s="20">
        <v>3.8740000000000001</v>
      </c>
      <c r="AE15" s="20">
        <v>2.137E-2</v>
      </c>
      <c r="AF15" s="20">
        <v>7.1870000000000003</v>
      </c>
      <c r="AG15" s="20">
        <v>0.14349999999999999</v>
      </c>
      <c r="AH15" s="20">
        <v>93.08</v>
      </c>
      <c r="AI15" s="20">
        <v>6.27</v>
      </c>
      <c r="AJ15" s="20">
        <v>7.0019999999999998</v>
      </c>
      <c r="AK15" s="20">
        <v>0.1162</v>
      </c>
      <c r="AL15" s="20">
        <v>4.9829999999999997</v>
      </c>
      <c r="AM15" s="20">
        <v>9.393E-2</v>
      </c>
      <c r="AN15" s="20">
        <v>115.5</v>
      </c>
      <c r="AO15" s="20">
        <v>8.5009999999999994</v>
      </c>
      <c r="AP15" s="20">
        <v>4.681</v>
      </c>
      <c r="AQ15" s="20">
        <v>3.6889999999999999E-2</v>
      </c>
      <c r="AR15" s="20">
        <v>5.3559999999999999</v>
      </c>
      <c r="AS15" s="20">
        <v>6.3619999999999996E-2</v>
      </c>
      <c r="AT15" s="20">
        <v>100.6</v>
      </c>
      <c r="AU15" s="20">
        <v>3.3919999999999999</v>
      </c>
      <c r="AV15" s="20">
        <v>5.2110000000000003</v>
      </c>
      <c r="AW15" s="20">
        <v>3.7100000000000001E-2</v>
      </c>
      <c r="AX15" s="20">
        <v>5.2789999999999999</v>
      </c>
      <c r="AY15" s="20">
        <v>7.7649999999999997E-2</v>
      </c>
      <c r="AZ15" s="20">
        <v>115.4</v>
      </c>
      <c r="BA15" s="20">
        <v>5.0270000000000001</v>
      </c>
      <c r="BB15" s="20">
        <v>5.0629999999999997</v>
      </c>
      <c r="BC15" s="20">
        <v>4.6519999999999999E-2</v>
      </c>
      <c r="BD15" s="20">
        <v>5.0430000000000001</v>
      </c>
      <c r="BE15" s="20">
        <v>6.454E-2</v>
      </c>
      <c r="BF15" s="20">
        <f xml:space="preserve"> 136.5</f>
        <v>136.5</v>
      </c>
      <c r="BG15" s="19"/>
      <c r="BH15" s="19">
        <v>5.4720000000000004</v>
      </c>
      <c r="BI15" s="19">
        <v>0.1018</v>
      </c>
    </row>
    <row r="16" spans="1:61" ht="17" thickTop="1" thickBot="1">
      <c r="A16" s="36" t="s">
        <v>32</v>
      </c>
      <c r="B16" s="20">
        <v>6.5940000000000003</v>
      </c>
      <c r="C16" s="20">
        <v>6.1609999999999998E-2</v>
      </c>
      <c r="D16" s="20">
        <v>89.97</v>
      </c>
      <c r="E16" s="20">
        <v>2.6869999999999998</v>
      </c>
      <c r="F16" s="20">
        <v>6.6379999999999999</v>
      </c>
      <c r="G16" s="20">
        <v>5.3679999999999999E-2</v>
      </c>
      <c r="H16" s="20">
        <v>6.577</v>
      </c>
      <c r="I16" s="20">
        <v>7.7899999999999997E-2</v>
      </c>
      <c r="J16" s="20">
        <v>109.3</v>
      </c>
      <c r="K16" s="20">
        <v>5.0419999999999998</v>
      </c>
      <c r="L16" s="20">
        <v>6.6520000000000001</v>
      </c>
      <c r="M16" s="20">
        <v>4.8030000000000003E-2</v>
      </c>
      <c r="N16" s="20">
        <v>6.8</v>
      </c>
      <c r="O16" s="20">
        <v>8.5720000000000005E-2</v>
      </c>
      <c r="P16" s="20">
        <v>104.6</v>
      </c>
      <c r="Q16" s="20">
        <v>5.1879999999999997</v>
      </c>
      <c r="R16" s="20">
        <v>6.8140000000000001</v>
      </c>
      <c r="S16" s="20">
        <v>5.0049999999999997E-2</v>
      </c>
      <c r="T16" s="20">
        <v>7.1829999999999998</v>
      </c>
      <c r="U16" s="20">
        <v>6.3789999999999999E-2</v>
      </c>
      <c r="V16" s="20">
        <v>90.22</v>
      </c>
      <c r="W16" s="20">
        <v>3.32</v>
      </c>
      <c r="X16" s="20">
        <v>7.0190000000000001</v>
      </c>
      <c r="Y16" s="20">
        <v>4.2290000000000001E-2</v>
      </c>
      <c r="Z16" s="20">
        <v>6.9320000000000004</v>
      </c>
      <c r="AA16" s="20">
        <v>6.1949999999999998E-2</v>
      </c>
      <c r="AB16" s="20">
        <v>88.63</v>
      </c>
      <c r="AC16" s="20">
        <v>2.5129999999999999</v>
      </c>
      <c r="AD16" s="20">
        <v>6.78</v>
      </c>
      <c r="AE16" s="20">
        <v>5.2780000000000001E-2</v>
      </c>
      <c r="AF16" s="20">
        <v>9.0809999999999995</v>
      </c>
      <c r="AG16" s="20">
        <v>8.2479999999999998E-2</v>
      </c>
      <c r="AH16" s="20">
        <v>98.71</v>
      </c>
      <c r="AI16" s="20">
        <v>4.5</v>
      </c>
      <c r="AJ16" s="20">
        <v>9.0030000000000001</v>
      </c>
      <c r="AK16" s="20">
        <v>7.016E-2</v>
      </c>
      <c r="AL16" s="20">
        <v>8.0530000000000008</v>
      </c>
      <c r="AM16" s="20">
        <v>4.36E-2</v>
      </c>
      <c r="AN16" s="20">
        <v>140.80000000000001</v>
      </c>
      <c r="AO16" s="20">
        <v>4.585</v>
      </c>
      <c r="AP16" s="20">
        <v>7.9320000000000004</v>
      </c>
      <c r="AQ16" s="20">
        <v>3.773E-2</v>
      </c>
      <c r="AR16" s="20">
        <v>8.1950000000000003</v>
      </c>
      <c r="AS16" s="20">
        <v>5.5509999999999997E-2</v>
      </c>
      <c r="AT16" s="20">
        <v>121.6</v>
      </c>
      <c r="AU16" s="20">
        <v>5.1260000000000003</v>
      </c>
      <c r="AV16" s="20">
        <v>8.173</v>
      </c>
      <c r="AW16" s="20">
        <v>4.2950000000000002E-2</v>
      </c>
      <c r="AX16" s="20">
        <v>8.41</v>
      </c>
      <c r="AY16" s="20">
        <v>7.8409999999999994E-2</v>
      </c>
      <c r="AZ16" s="20">
        <v>126.3</v>
      </c>
      <c r="BA16" s="20">
        <v>4.883</v>
      </c>
      <c r="BB16" s="20">
        <v>8.3550000000000004</v>
      </c>
      <c r="BC16" s="20">
        <v>6.1409999999999999E-2</v>
      </c>
      <c r="BD16" s="20">
        <v>8.4890000000000008</v>
      </c>
      <c r="BE16" s="20">
        <v>0.1153</v>
      </c>
      <c r="BF16" s="20">
        <v>102.3</v>
      </c>
      <c r="BG16" s="20">
        <v>5.8639999999999999</v>
      </c>
      <c r="BH16" s="19">
        <v>8.4749999999999996</v>
      </c>
      <c r="BI16" s="19">
        <v>8.3510000000000001E-2</v>
      </c>
    </row>
    <row r="17" spans="1:61" ht="17" thickTop="1" thickBot="1">
      <c r="A17" s="36" t="s">
        <v>33</v>
      </c>
      <c r="B17" s="23" t="s">
        <v>20</v>
      </c>
      <c r="C17" s="23" t="s">
        <v>20</v>
      </c>
      <c r="D17" s="23" t="s">
        <v>20</v>
      </c>
      <c r="E17" s="23" t="s">
        <v>20</v>
      </c>
      <c r="F17" s="19">
        <v>4.7249999999999996</v>
      </c>
      <c r="G17" s="19">
        <v>0.39200000000000002</v>
      </c>
      <c r="H17" s="23" t="s">
        <v>20</v>
      </c>
      <c r="I17" s="23" t="s">
        <v>20</v>
      </c>
      <c r="J17" s="23" t="s">
        <v>20</v>
      </c>
      <c r="K17" s="23" t="s">
        <v>20</v>
      </c>
      <c r="L17" s="23" t="s">
        <v>20</v>
      </c>
      <c r="M17" s="23" t="s">
        <v>20</v>
      </c>
      <c r="N17" s="21">
        <v>6.1029999999999998</v>
      </c>
      <c r="O17" s="21">
        <v>0.14219999999999999</v>
      </c>
      <c r="P17" s="21">
        <v>9.3089999999999993</v>
      </c>
      <c r="Q17" s="21">
        <v>0.62949999999999995</v>
      </c>
      <c r="R17" s="21">
        <v>5.2939999999999996</v>
      </c>
      <c r="S17" s="21">
        <v>0.1429</v>
      </c>
      <c r="T17" s="20">
        <v>6.5410000000000004</v>
      </c>
      <c r="U17" s="20">
        <v>0.1023</v>
      </c>
      <c r="V17" s="20">
        <v>28.74</v>
      </c>
      <c r="W17" s="20">
        <v>1.3320000000000001</v>
      </c>
      <c r="X17" s="20">
        <v>5.907</v>
      </c>
      <c r="Y17" s="20">
        <v>8.2839999999999997E-2</v>
      </c>
      <c r="Z17" s="25">
        <v>6.3159999999999998</v>
      </c>
      <c r="AA17" s="25">
        <v>0.14199999999999999</v>
      </c>
      <c r="AB17" s="25">
        <v>16.190000000000001</v>
      </c>
      <c r="AC17" s="25">
        <v>1.0529999999999999</v>
      </c>
      <c r="AD17" s="25">
        <v>5.4089999999999998</v>
      </c>
      <c r="AE17" s="25">
        <v>0.114</v>
      </c>
      <c r="AF17" s="20">
        <v>9.1419999999999995</v>
      </c>
      <c r="AG17" s="20">
        <v>9.1910000000000006E-2</v>
      </c>
      <c r="AH17" s="20">
        <v>93.77</v>
      </c>
      <c r="AI17" s="20">
        <v>4.8520000000000003</v>
      </c>
      <c r="AJ17" s="20">
        <v>8.9949999999999992</v>
      </c>
      <c r="AK17" s="20">
        <v>7.671E-2</v>
      </c>
      <c r="AL17" s="20">
        <v>6.5069999999999997</v>
      </c>
      <c r="AM17" s="20">
        <v>0.158</v>
      </c>
      <c r="AN17" s="20">
        <v>52.16</v>
      </c>
      <c r="AO17" s="20">
        <v>3.9580000000000002</v>
      </c>
      <c r="AP17" s="20">
        <v>5.6219999999999999</v>
      </c>
      <c r="AQ17" s="20">
        <v>0.1246</v>
      </c>
      <c r="AR17" s="20">
        <v>6.8109999999999999</v>
      </c>
      <c r="AS17" s="20">
        <v>7.3510000000000006E-2</v>
      </c>
      <c r="AT17" s="20">
        <v>56.36</v>
      </c>
      <c r="AU17" s="20">
        <v>2.004</v>
      </c>
      <c r="AV17" s="20">
        <v>6.1950000000000003</v>
      </c>
      <c r="AW17" s="20">
        <v>5.6980000000000003E-2</v>
      </c>
      <c r="AX17" s="20">
        <v>6.8520000000000003</v>
      </c>
      <c r="AY17" s="20">
        <v>0.15970000000000001</v>
      </c>
      <c r="AZ17" s="20">
        <v>62.52</v>
      </c>
      <c r="BA17" s="20">
        <v>4.8499999999999996</v>
      </c>
      <c r="BB17" s="20">
        <v>6.2910000000000004</v>
      </c>
      <c r="BC17" s="20">
        <v>0.1202</v>
      </c>
      <c r="BD17" s="20">
        <v>6.6550000000000002</v>
      </c>
      <c r="BE17" s="20">
        <v>0.13300000000000001</v>
      </c>
      <c r="BF17" s="20">
        <v>64.11</v>
      </c>
      <c r="BG17" s="20">
        <v>4.09</v>
      </c>
      <c r="BH17" s="19">
        <v>6.4349999999999996</v>
      </c>
      <c r="BI17" s="19">
        <v>0.10059999999999999</v>
      </c>
    </row>
    <row r="18" spans="1:61" ht="17" thickTop="1" thickBot="1">
      <c r="A18" s="36" t="s">
        <v>34</v>
      </c>
      <c r="B18" s="20">
        <v>4.8230000000000004</v>
      </c>
      <c r="C18" s="20">
        <v>5.3609999999999998E-2</v>
      </c>
      <c r="D18" s="20">
        <f xml:space="preserve"> 21.85</f>
        <v>21.85</v>
      </c>
      <c r="E18" s="24"/>
      <c r="F18" s="20">
        <v>4.18</v>
      </c>
      <c r="G18" s="20">
        <v>0.2424</v>
      </c>
      <c r="H18" s="20">
        <v>4.5519999999999996</v>
      </c>
      <c r="I18" s="20">
        <v>0.1454</v>
      </c>
      <c r="J18" s="20">
        <f xml:space="preserve"> 20.7</f>
        <v>20.7</v>
      </c>
      <c r="K18" s="19"/>
      <c r="L18" s="20">
        <v>3.7130000000000001</v>
      </c>
      <c r="M18" s="20">
        <v>0.16669999999999999</v>
      </c>
      <c r="N18" s="20">
        <v>5.0789999999999997</v>
      </c>
      <c r="O18" s="20">
        <v>0.25019999999999998</v>
      </c>
      <c r="P18" s="20">
        <v>21.14</v>
      </c>
      <c r="Q18" s="20">
        <v>3.4729999999999999</v>
      </c>
      <c r="R18" s="20">
        <v>4.3230000000000004</v>
      </c>
      <c r="S18" s="20">
        <v>0.17749999999999999</v>
      </c>
      <c r="T18" s="20">
        <v>4.6349999999999998</v>
      </c>
      <c r="U18" s="20">
        <v>0.1108</v>
      </c>
      <c r="V18" s="20">
        <f xml:space="preserve"> 45.8</f>
        <v>45.8</v>
      </c>
      <c r="W18" s="19"/>
      <c r="X18" s="20">
        <v>3.9460000000000002</v>
      </c>
      <c r="Y18" s="20">
        <v>0.12790000000000001</v>
      </c>
      <c r="Z18" s="20">
        <v>4.2699999999999996</v>
      </c>
      <c r="AA18" s="20">
        <v>4.7160000000000001E-2</v>
      </c>
      <c r="AB18" s="20">
        <f xml:space="preserve"> 35.77</f>
        <v>35.770000000000003</v>
      </c>
      <c r="AC18" s="20"/>
      <c r="AD18" s="20">
        <v>4.0289999999999999</v>
      </c>
      <c r="AE18" s="20">
        <v>0.151</v>
      </c>
      <c r="AF18" s="20">
        <v>6.266</v>
      </c>
      <c r="AG18" s="20">
        <v>0.16470000000000001</v>
      </c>
      <c r="AH18" s="20">
        <v>96.75</v>
      </c>
      <c r="AI18" s="20">
        <v>9.6229999999999993</v>
      </c>
      <c r="AJ18" s="20">
        <v>6.351</v>
      </c>
      <c r="AK18" s="20">
        <v>9.9669999999999995E-2</v>
      </c>
      <c r="AL18" s="20">
        <v>5.782</v>
      </c>
      <c r="AM18" s="20">
        <v>5.518E-2</v>
      </c>
      <c r="AN18" s="20">
        <v>100.7</v>
      </c>
      <c r="AO18" s="20">
        <v>3.15</v>
      </c>
      <c r="AP18" s="20">
        <v>5.3529999999999998</v>
      </c>
      <c r="AQ18" s="20">
        <v>4.3499999999999997E-2</v>
      </c>
      <c r="AR18" s="20">
        <v>5.9550000000000001</v>
      </c>
      <c r="AS18" s="20">
        <v>6.0019999999999997E-2</v>
      </c>
      <c r="AT18" s="20">
        <v>110.4</v>
      </c>
      <c r="AU18" s="20">
        <v>4.8659999999999997</v>
      </c>
      <c r="AV18" s="20">
        <v>5.8639999999999999</v>
      </c>
      <c r="AW18" s="20">
        <v>2.845E-2</v>
      </c>
      <c r="AX18" s="20">
        <v>5.9089999999999998</v>
      </c>
      <c r="AY18" s="20">
        <v>8.387E-2</v>
      </c>
      <c r="AZ18" s="20">
        <v>113.5</v>
      </c>
      <c r="BA18" s="20">
        <v>5.3120000000000003</v>
      </c>
      <c r="BB18" s="20">
        <v>5.673</v>
      </c>
      <c r="BC18" s="20">
        <v>5.2639999999999999E-2</v>
      </c>
      <c r="BD18" s="20">
        <v>5.827</v>
      </c>
      <c r="BE18" s="20">
        <v>9.393E-2</v>
      </c>
      <c r="BF18" s="20">
        <v>150.6</v>
      </c>
      <c r="BG18" s="20">
        <v>8.1259999999999994</v>
      </c>
      <c r="BH18" s="19">
        <v>6.0439999999999996</v>
      </c>
      <c r="BI18" s="19">
        <v>6.8169999999999994E-2</v>
      </c>
    </row>
    <row r="19" spans="1:61" ht="17" thickTop="1" thickBot="1">
      <c r="A19" s="36" t="s">
        <v>35</v>
      </c>
      <c r="B19" s="20">
        <v>6.0880000000000001</v>
      </c>
      <c r="C19" s="20">
        <v>4.709E-2</v>
      </c>
      <c r="D19" s="20">
        <v>89.44</v>
      </c>
      <c r="E19" s="20">
        <v>2.76</v>
      </c>
      <c r="F19" s="20">
        <v>5.9960000000000004</v>
      </c>
      <c r="G19" s="20">
        <v>5.1200000000000002E-2</v>
      </c>
      <c r="H19" s="20">
        <v>6.1180000000000003</v>
      </c>
      <c r="I19" s="20">
        <v>3.141E-2</v>
      </c>
      <c r="J19" s="20">
        <v>98.3</v>
      </c>
      <c r="K19" s="20">
        <v>1.444</v>
      </c>
      <c r="L19" s="20">
        <v>6.1040000000000001</v>
      </c>
      <c r="M19" s="20">
        <v>2.282E-2</v>
      </c>
      <c r="N19" s="20">
        <v>6.383</v>
      </c>
      <c r="O19" s="20">
        <v>2.3140000000000001E-2</v>
      </c>
      <c r="P19" s="20">
        <v>94.42</v>
      </c>
      <c r="Q19" s="20">
        <v>1.03</v>
      </c>
      <c r="R19" s="20">
        <v>6.3029999999999999</v>
      </c>
      <c r="S19" s="20">
        <v>2.972E-2</v>
      </c>
      <c r="T19" s="20">
        <v>6.8049999999999997</v>
      </c>
      <c r="U19" s="20">
        <v>4.0820000000000002E-2</v>
      </c>
      <c r="V19" s="20">
        <v>100.3</v>
      </c>
      <c r="W19" s="20">
        <v>1.863</v>
      </c>
      <c r="X19" s="20">
        <v>6.859</v>
      </c>
      <c r="Y19" s="20">
        <v>3.644E-2</v>
      </c>
      <c r="Z19" s="20">
        <v>6.6609999999999996</v>
      </c>
      <c r="AA19" s="20">
        <v>4.5220000000000003E-2</v>
      </c>
      <c r="AB19" s="20">
        <v>94.29</v>
      </c>
      <c r="AC19" s="20">
        <v>1.9319999999999999</v>
      </c>
      <c r="AD19" s="20">
        <v>6.6529999999999996</v>
      </c>
      <c r="AE19" s="20">
        <v>3.3439999999999998E-2</v>
      </c>
      <c r="AF19" s="20">
        <v>9.5879999999999992</v>
      </c>
      <c r="AG19" s="20">
        <v>0.1278</v>
      </c>
      <c r="AH19" s="20">
        <v>86.77</v>
      </c>
      <c r="AI19" s="20">
        <v>7.0279999999999996</v>
      </c>
      <c r="AJ19" s="20">
        <v>9.3469999999999995</v>
      </c>
      <c r="AK19" s="20">
        <v>0.11260000000000001</v>
      </c>
      <c r="AL19" s="20">
        <v>6.9459999999999997</v>
      </c>
      <c r="AM19" s="20">
        <v>8.5279999999999995E-2</v>
      </c>
      <c r="AN19" s="20">
        <v>116.5</v>
      </c>
      <c r="AO19" s="20">
        <v>6.1870000000000003</v>
      </c>
      <c r="AP19" s="20">
        <v>6.6740000000000004</v>
      </c>
      <c r="AQ19" s="20">
        <v>4.9880000000000001E-2</v>
      </c>
      <c r="AR19" s="20">
        <v>7.3</v>
      </c>
      <c r="AS19" s="20">
        <v>0.1056</v>
      </c>
      <c r="AT19" s="20">
        <v>118.8</v>
      </c>
      <c r="AU19" s="20">
        <v>7.4859999999999998</v>
      </c>
      <c r="AV19" s="20">
        <v>7.133</v>
      </c>
      <c r="AW19" s="20">
        <v>5.382E-2</v>
      </c>
      <c r="AX19" s="20">
        <v>7.1859999999999999</v>
      </c>
      <c r="AY19" s="20">
        <v>9.9390000000000006E-2</v>
      </c>
      <c r="AZ19" s="20">
        <v>96.18</v>
      </c>
      <c r="BA19" s="20">
        <v>4.9119999999999999</v>
      </c>
      <c r="BB19" s="20">
        <v>6.9450000000000003</v>
      </c>
      <c r="BC19" s="20">
        <v>7.2559999999999999E-2</v>
      </c>
      <c r="BD19" s="20">
        <v>7.4329999999999998</v>
      </c>
      <c r="BE19" s="20">
        <v>0.13669999999999999</v>
      </c>
      <c r="BF19" s="20">
        <v>111.4</v>
      </c>
      <c r="BG19" s="20">
        <v>8.3450000000000006</v>
      </c>
      <c r="BH19" s="19">
        <v>7.4039999999999999</v>
      </c>
      <c r="BI19" s="19">
        <v>8.4110000000000004E-2</v>
      </c>
    </row>
    <row r="20" spans="1:61" ht="17" thickTop="1" thickBot="1">
      <c r="A20" s="36" t="s">
        <v>36</v>
      </c>
      <c r="B20" s="19" t="s">
        <v>18</v>
      </c>
      <c r="C20" s="19" t="s">
        <v>18</v>
      </c>
      <c r="D20" s="19" t="s">
        <v>18</v>
      </c>
      <c r="E20" s="19" t="s">
        <v>18</v>
      </c>
      <c r="F20" s="19" t="s">
        <v>18</v>
      </c>
      <c r="G20" s="19" t="s">
        <v>18</v>
      </c>
      <c r="H20" s="19" t="s">
        <v>18</v>
      </c>
      <c r="I20" s="19" t="s">
        <v>18</v>
      </c>
      <c r="J20" s="19" t="s">
        <v>18</v>
      </c>
      <c r="K20" s="19" t="s">
        <v>18</v>
      </c>
      <c r="L20" s="19" t="s">
        <v>18</v>
      </c>
      <c r="M20" s="19" t="s">
        <v>18</v>
      </c>
      <c r="N20" s="23" t="s">
        <v>20</v>
      </c>
      <c r="O20" s="23" t="s">
        <v>20</v>
      </c>
      <c r="P20" s="23" t="s">
        <v>20</v>
      </c>
      <c r="Q20" s="23" t="s">
        <v>20</v>
      </c>
      <c r="R20" s="19" t="s">
        <v>18</v>
      </c>
      <c r="S20" s="19" t="s">
        <v>18</v>
      </c>
      <c r="T20" s="23" t="s">
        <v>20</v>
      </c>
      <c r="U20" s="23" t="s">
        <v>20</v>
      </c>
      <c r="V20" s="23" t="s">
        <v>20</v>
      </c>
      <c r="W20" s="23" t="s">
        <v>20</v>
      </c>
      <c r="X20" s="19" t="s">
        <v>18</v>
      </c>
      <c r="Y20" s="19" t="s">
        <v>18</v>
      </c>
      <c r="Z20" s="23" t="s">
        <v>20</v>
      </c>
      <c r="AA20" s="23" t="s">
        <v>20</v>
      </c>
      <c r="AB20" s="23" t="s">
        <v>20</v>
      </c>
      <c r="AC20" s="23" t="s">
        <v>20</v>
      </c>
      <c r="AD20" s="19" t="s">
        <v>18</v>
      </c>
      <c r="AE20" s="19" t="s">
        <v>18</v>
      </c>
      <c r="AF20" s="20">
        <v>7.5289999999999999</v>
      </c>
      <c r="AG20" s="20">
        <v>0.12239999999999999</v>
      </c>
      <c r="AH20" s="20">
        <v>81.72</v>
      </c>
      <c r="AI20" s="20">
        <v>4.8540000000000001</v>
      </c>
      <c r="AJ20" s="20">
        <v>7.3259999999999996</v>
      </c>
      <c r="AK20" s="20">
        <v>0.1069</v>
      </c>
      <c r="AL20" s="20">
        <v>5.383</v>
      </c>
      <c r="AM20" s="20">
        <v>0.2366</v>
      </c>
      <c r="AN20" s="20">
        <v>28.79</v>
      </c>
      <c r="AO20" s="20">
        <v>5.5410000000000004</v>
      </c>
      <c r="AP20" s="20">
        <v>4.2110000000000003</v>
      </c>
      <c r="AQ20" s="20">
        <v>0.1444</v>
      </c>
      <c r="AR20" s="20">
        <v>6.92</v>
      </c>
      <c r="AS20" s="20">
        <v>0.14829999999999999</v>
      </c>
      <c r="AT20" s="20">
        <v>30.52</v>
      </c>
      <c r="AU20" s="20">
        <v>2.21</v>
      </c>
      <c r="AV20" s="20">
        <v>5.8529999999999998</v>
      </c>
      <c r="AW20" s="20">
        <v>0.1239</v>
      </c>
      <c r="AX20" s="20">
        <v>6.7519999999999998</v>
      </c>
      <c r="AY20" s="20">
        <v>0.22550000000000001</v>
      </c>
      <c r="AZ20" s="20">
        <v>19.37</v>
      </c>
      <c r="BA20" s="20">
        <v>2.2589999999999999</v>
      </c>
      <c r="BB20" s="20">
        <v>5.3529999999999998</v>
      </c>
      <c r="BC20" s="20">
        <v>0.1636</v>
      </c>
      <c r="BD20" s="20">
        <v>5.468</v>
      </c>
      <c r="BE20" s="20">
        <v>0.15989999999999999</v>
      </c>
      <c r="BF20" s="20">
        <f xml:space="preserve"> 43.79</f>
        <v>43.79</v>
      </c>
      <c r="BG20" s="20"/>
      <c r="BH20" s="19">
        <v>5.0640000000000001</v>
      </c>
      <c r="BI20" s="19">
        <v>0.2039</v>
      </c>
    </row>
    <row r="21" spans="1:61" ht="17" thickTop="1" thickBot="1">
      <c r="A21" s="36" t="s">
        <v>37</v>
      </c>
      <c r="B21" s="19" t="s">
        <v>18</v>
      </c>
      <c r="C21" s="19" t="s">
        <v>18</v>
      </c>
      <c r="D21" s="19" t="s">
        <v>18</v>
      </c>
      <c r="E21" s="19" t="s">
        <v>18</v>
      </c>
      <c r="F21" s="19" t="s">
        <v>18</v>
      </c>
      <c r="G21" s="19" t="s">
        <v>18</v>
      </c>
      <c r="H21" s="19" t="s">
        <v>18</v>
      </c>
      <c r="I21" s="19" t="s">
        <v>18</v>
      </c>
      <c r="J21" s="19" t="s">
        <v>18</v>
      </c>
      <c r="K21" s="19" t="s">
        <v>18</v>
      </c>
      <c r="L21" s="23" t="s">
        <v>20</v>
      </c>
      <c r="M21" s="23" t="s">
        <v>20</v>
      </c>
      <c r="N21" s="19" t="s">
        <v>18</v>
      </c>
      <c r="O21" s="19" t="s">
        <v>18</v>
      </c>
      <c r="P21" s="19" t="s">
        <v>18</v>
      </c>
      <c r="Q21" s="19" t="s">
        <v>18</v>
      </c>
      <c r="R21" s="19" t="s">
        <v>18</v>
      </c>
      <c r="S21" s="19" t="s">
        <v>18</v>
      </c>
      <c r="T21" s="19" t="s">
        <v>18</v>
      </c>
      <c r="U21" s="19" t="s">
        <v>18</v>
      </c>
      <c r="V21" s="19" t="s">
        <v>18</v>
      </c>
      <c r="W21" s="19" t="s">
        <v>18</v>
      </c>
      <c r="X21" s="23" t="s">
        <v>20</v>
      </c>
      <c r="Y21" s="23" t="s">
        <v>20</v>
      </c>
      <c r="Z21" s="19" t="s">
        <v>18</v>
      </c>
      <c r="AA21" s="19" t="s">
        <v>18</v>
      </c>
      <c r="AB21" s="19" t="s">
        <v>18</v>
      </c>
      <c r="AC21" s="19" t="s">
        <v>18</v>
      </c>
      <c r="AD21" s="19" t="s">
        <v>18</v>
      </c>
      <c r="AE21" s="19" t="s">
        <v>18</v>
      </c>
      <c r="AF21" s="20">
        <v>6.1349999999999998</v>
      </c>
      <c r="AG21" s="20">
        <v>0.13089999999999999</v>
      </c>
      <c r="AH21" s="20">
        <v>122.2</v>
      </c>
      <c r="AI21" s="20">
        <v>10.24</v>
      </c>
      <c r="AJ21" s="20">
        <v>6.43</v>
      </c>
      <c r="AK21" s="20">
        <v>0.10199999999999999</v>
      </c>
      <c r="AL21" s="20">
        <v>5.4429999999999996</v>
      </c>
      <c r="AM21" s="20">
        <v>0.2041</v>
      </c>
      <c r="AN21" s="20">
        <v>23.93</v>
      </c>
      <c r="AO21" s="20">
        <v>3.3809999999999998</v>
      </c>
      <c r="AP21" s="20">
        <v>4.0259999999999998</v>
      </c>
      <c r="AQ21" s="20">
        <v>0.14449999999999999</v>
      </c>
      <c r="AR21" s="20">
        <v>5.6840000000000002</v>
      </c>
      <c r="AS21" s="20">
        <v>0.14849999999999999</v>
      </c>
      <c r="AT21" s="20">
        <v>33.97</v>
      </c>
      <c r="AU21" s="20">
        <v>2.601</v>
      </c>
      <c r="AV21" s="20">
        <v>4.7670000000000003</v>
      </c>
      <c r="AW21" s="20">
        <v>0.11360000000000001</v>
      </c>
      <c r="AX21" s="20">
        <v>5.2969999999999997</v>
      </c>
      <c r="AY21" s="20">
        <v>0.14960000000000001</v>
      </c>
      <c r="AZ21" s="20">
        <v>63.03</v>
      </c>
      <c r="BA21" s="20">
        <v>5.5</v>
      </c>
      <c r="BB21" s="20">
        <v>4.6289999999999996</v>
      </c>
      <c r="BC21" s="20">
        <v>0.1118</v>
      </c>
      <c r="BD21" s="20">
        <v>5.1539999999999999</v>
      </c>
      <c r="BE21" s="20">
        <v>0.26569999999999999</v>
      </c>
      <c r="BF21" s="20">
        <v>50.66</v>
      </c>
      <c r="BG21" s="20">
        <v>8.016</v>
      </c>
      <c r="BH21" s="19">
        <v>4.9320000000000004</v>
      </c>
      <c r="BI21" s="19">
        <v>0.18629999999999999</v>
      </c>
    </row>
    <row r="22" spans="1:61" ht="17" thickTop="1" thickBot="1">
      <c r="A22" s="36" t="s">
        <v>38</v>
      </c>
      <c r="B22" s="19" t="s">
        <v>18</v>
      </c>
      <c r="C22" s="19" t="s">
        <v>18</v>
      </c>
      <c r="D22" s="19" t="s">
        <v>18</v>
      </c>
      <c r="E22" s="19" t="s">
        <v>18</v>
      </c>
      <c r="F22" s="19" t="s">
        <v>18</v>
      </c>
      <c r="G22" s="19" t="s">
        <v>18</v>
      </c>
      <c r="H22" s="19" t="s">
        <v>18</v>
      </c>
      <c r="I22" s="19" t="s">
        <v>18</v>
      </c>
      <c r="J22" s="19" t="s">
        <v>18</v>
      </c>
      <c r="K22" s="19" t="s">
        <v>18</v>
      </c>
      <c r="L22" s="19" t="s">
        <v>18</v>
      </c>
      <c r="M22" s="19" t="s">
        <v>18</v>
      </c>
      <c r="N22" s="19" t="s">
        <v>18</v>
      </c>
      <c r="O22" s="19" t="s">
        <v>18</v>
      </c>
      <c r="P22" s="19" t="s">
        <v>18</v>
      </c>
      <c r="Q22" s="19" t="s">
        <v>18</v>
      </c>
      <c r="R22" s="19" t="s">
        <v>18</v>
      </c>
      <c r="S22" s="19" t="s">
        <v>18</v>
      </c>
      <c r="T22" s="23" t="s">
        <v>20</v>
      </c>
      <c r="U22" s="23" t="s">
        <v>20</v>
      </c>
      <c r="V22" s="23" t="s">
        <v>20</v>
      </c>
      <c r="W22" s="23" t="s">
        <v>20</v>
      </c>
      <c r="X22" s="19" t="s">
        <v>18</v>
      </c>
      <c r="Y22" s="19" t="s">
        <v>18</v>
      </c>
      <c r="Z22" s="19" t="s">
        <v>18</v>
      </c>
      <c r="AA22" s="19" t="s">
        <v>18</v>
      </c>
      <c r="AB22" s="19" t="s">
        <v>18</v>
      </c>
      <c r="AC22" s="19" t="s">
        <v>18</v>
      </c>
      <c r="AD22" s="19" t="s">
        <v>18</v>
      </c>
      <c r="AE22" s="19" t="s">
        <v>18</v>
      </c>
      <c r="AF22" s="20">
        <v>6.3079999999999998</v>
      </c>
      <c r="AG22" s="20">
        <v>0.1376</v>
      </c>
      <c r="AH22" s="20">
        <v>100</v>
      </c>
      <c r="AI22" s="20">
        <v>8.1440000000000001</v>
      </c>
      <c r="AJ22" s="20">
        <v>6.3550000000000004</v>
      </c>
      <c r="AK22" s="20">
        <v>8.8859999999999995E-2</v>
      </c>
      <c r="AL22" s="35" t="s">
        <v>26</v>
      </c>
      <c r="AM22" s="35" t="s">
        <v>26</v>
      </c>
      <c r="AN22" s="35" t="s">
        <v>26</v>
      </c>
      <c r="AO22" s="35" t="s">
        <v>26</v>
      </c>
      <c r="AP22" s="35" t="s">
        <v>26</v>
      </c>
      <c r="AQ22" s="35" t="s">
        <v>26</v>
      </c>
      <c r="AR22" s="35" t="s">
        <v>26</v>
      </c>
      <c r="AS22" s="35" t="s">
        <v>26</v>
      </c>
      <c r="AT22" s="35" t="s">
        <v>26</v>
      </c>
      <c r="AU22" s="35" t="s">
        <v>26</v>
      </c>
      <c r="AV22" s="35" t="s">
        <v>26</v>
      </c>
      <c r="AW22" s="35" t="s">
        <v>26</v>
      </c>
      <c r="AX22" s="35" t="s">
        <v>26</v>
      </c>
      <c r="AY22" s="35" t="s">
        <v>26</v>
      </c>
      <c r="AZ22" s="35" t="s">
        <v>26</v>
      </c>
      <c r="BA22" s="35" t="s">
        <v>26</v>
      </c>
      <c r="BB22" s="35" t="s">
        <v>26</v>
      </c>
      <c r="BC22" s="35" t="s">
        <v>26</v>
      </c>
      <c r="BD22" s="35" t="s">
        <v>26</v>
      </c>
      <c r="BE22" s="35" t="s">
        <v>26</v>
      </c>
      <c r="BF22" s="35" t="s">
        <v>26</v>
      </c>
      <c r="BG22" s="35" t="s">
        <v>26</v>
      </c>
      <c r="BH22" s="35" t="s">
        <v>26</v>
      </c>
      <c r="BI22" s="35" t="s">
        <v>26</v>
      </c>
    </row>
    <row r="23" spans="1:61" ht="17" thickTop="1" thickBot="1">
      <c r="A23" s="38" t="s">
        <v>39</v>
      </c>
      <c r="B23" s="19" t="s">
        <v>18</v>
      </c>
      <c r="C23" s="19" t="s">
        <v>18</v>
      </c>
      <c r="D23" s="19" t="s">
        <v>18</v>
      </c>
      <c r="E23" s="19" t="s">
        <v>18</v>
      </c>
      <c r="F23" s="19" t="s">
        <v>18</v>
      </c>
      <c r="G23" s="19" t="s">
        <v>18</v>
      </c>
      <c r="H23" s="23" t="s">
        <v>20</v>
      </c>
      <c r="I23" s="23" t="s">
        <v>20</v>
      </c>
      <c r="J23" s="23" t="s">
        <v>20</v>
      </c>
      <c r="K23" s="23" t="s">
        <v>20</v>
      </c>
      <c r="L23" s="19" t="s">
        <v>18</v>
      </c>
      <c r="M23" s="19" t="s">
        <v>18</v>
      </c>
      <c r="N23" s="23" t="s">
        <v>20</v>
      </c>
      <c r="O23" s="23" t="s">
        <v>20</v>
      </c>
      <c r="P23" s="23" t="s">
        <v>20</v>
      </c>
      <c r="Q23" s="23" t="s">
        <v>20</v>
      </c>
      <c r="R23" s="19" t="s">
        <v>18</v>
      </c>
      <c r="S23" s="19" t="s">
        <v>18</v>
      </c>
      <c r="T23" s="23" t="s">
        <v>20</v>
      </c>
      <c r="U23" s="23" t="s">
        <v>20</v>
      </c>
      <c r="V23" s="23" t="s">
        <v>20</v>
      </c>
      <c r="W23" s="23" t="s">
        <v>20</v>
      </c>
      <c r="X23" s="19" t="s">
        <v>18</v>
      </c>
      <c r="Y23" s="19" t="s">
        <v>18</v>
      </c>
      <c r="Z23" s="23" t="s">
        <v>20</v>
      </c>
      <c r="AA23" s="23" t="s">
        <v>20</v>
      </c>
      <c r="AB23" s="23" t="s">
        <v>20</v>
      </c>
      <c r="AC23" s="23" t="s">
        <v>20</v>
      </c>
      <c r="AD23" s="19" t="s">
        <v>18</v>
      </c>
      <c r="AE23" s="19" t="s">
        <v>18</v>
      </c>
      <c r="AF23" s="23" t="s">
        <v>18</v>
      </c>
      <c r="AG23" s="23" t="s">
        <v>18</v>
      </c>
      <c r="AH23" s="23" t="s">
        <v>18</v>
      </c>
      <c r="AI23" s="23" t="s">
        <v>18</v>
      </c>
      <c r="AJ23" s="23" t="s">
        <v>18</v>
      </c>
      <c r="AK23" s="23" t="s">
        <v>18</v>
      </c>
      <c r="AL23" s="25">
        <v>5.3940000000000001</v>
      </c>
      <c r="AM23" s="25">
        <v>0.36280000000000001</v>
      </c>
      <c r="AN23" s="25">
        <v>12.9</v>
      </c>
      <c r="AO23" s="25">
        <v>2.5190000000000001</v>
      </c>
      <c r="AP23" s="25">
        <v>3.6819999999999999</v>
      </c>
      <c r="AQ23" s="25">
        <v>0.26090000000000002</v>
      </c>
      <c r="AR23" s="25">
        <v>6.6150000000000002</v>
      </c>
      <c r="AS23" s="25">
        <v>0.25790000000000002</v>
      </c>
      <c r="AT23" s="25">
        <v>13.04</v>
      </c>
      <c r="AU23" s="25">
        <v>1.627</v>
      </c>
      <c r="AV23" s="20">
        <v>5.2249999999999996</v>
      </c>
      <c r="AW23" s="20">
        <v>0.188</v>
      </c>
      <c r="AX23" s="20">
        <v>7.8440000000000003</v>
      </c>
      <c r="AY23" s="20">
        <v>0.37890000000000001</v>
      </c>
      <c r="AZ23" s="20">
        <v>-18.73</v>
      </c>
      <c r="BA23" s="20">
        <v>4.4820000000000002</v>
      </c>
      <c r="BB23" s="19" t="s">
        <v>18</v>
      </c>
      <c r="BC23" s="19" t="s">
        <v>18</v>
      </c>
      <c r="BD23" s="19">
        <v>4.7050000000000001</v>
      </c>
      <c r="BE23" s="19">
        <v>0.36809999999999998</v>
      </c>
      <c r="BF23" s="19">
        <f xml:space="preserve"> 29</f>
        <v>29</v>
      </c>
      <c r="BG23" s="19"/>
      <c r="BH23" s="19">
        <v>3.9129999999999998</v>
      </c>
      <c r="BI23" s="19">
        <v>0.15379999999999999</v>
      </c>
    </row>
    <row r="24" spans="1:61" ht="17" thickTop="1" thickBot="1">
      <c r="A24" s="36" t="s">
        <v>40</v>
      </c>
      <c r="B24" s="19" t="s">
        <v>18</v>
      </c>
      <c r="C24" s="19" t="s">
        <v>18</v>
      </c>
      <c r="D24" s="19" t="s">
        <v>18</v>
      </c>
      <c r="E24" s="19" t="s">
        <v>18</v>
      </c>
      <c r="F24" s="19" t="s">
        <v>18</v>
      </c>
      <c r="G24" s="19" t="s">
        <v>18</v>
      </c>
      <c r="H24" s="19" t="s">
        <v>18</v>
      </c>
      <c r="I24" s="19" t="s">
        <v>18</v>
      </c>
      <c r="J24" s="19" t="s">
        <v>18</v>
      </c>
      <c r="K24" s="19" t="s">
        <v>18</v>
      </c>
      <c r="L24" s="19" t="s">
        <v>18</v>
      </c>
      <c r="M24" s="19" t="s">
        <v>18</v>
      </c>
      <c r="N24" s="19" t="s">
        <v>18</v>
      </c>
      <c r="O24" s="19" t="s">
        <v>18</v>
      </c>
      <c r="P24" s="19" t="s">
        <v>18</v>
      </c>
      <c r="Q24" s="19" t="s">
        <v>18</v>
      </c>
      <c r="R24" s="23" t="s">
        <v>20</v>
      </c>
      <c r="S24" s="23" t="s">
        <v>20</v>
      </c>
      <c r="T24" s="19" t="s">
        <v>18</v>
      </c>
      <c r="U24" s="19" t="s">
        <v>18</v>
      </c>
      <c r="V24" s="19" t="s">
        <v>18</v>
      </c>
      <c r="W24" s="19" t="s">
        <v>18</v>
      </c>
      <c r="X24" s="19" t="s">
        <v>18</v>
      </c>
      <c r="Y24" s="19" t="s">
        <v>18</v>
      </c>
      <c r="Z24" s="19" t="s">
        <v>18</v>
      </c>
      <c r="AA24" s="19" t="s">
        <v>18</v>
      </c>
      <c r="AB24" s="19" t="s">
        <v>18</v>
      </c>
      <c r="AC24" s="19" t="s">
        <v>18</v>
      </c>
      <c r="AD24" s="19" t="s">
        <v>18</v>
      </c>
      <c r="AE24" s="19" t="s">
        <v>18</v>
      </c>
      <c r="AF24" s="20">
        <v>8.4</v>
      </c>
      <c r="AG24" s="20">
        <v>0.16259999999999999</v>
      </c>
      <c r="AH24" s="20">
        <v>85.33</v>
      </c>
      <c r="AI24" s="20">
        <v>6.6280000000000001</v>
      </c>
      <c r="AJ24" s="20">
        <v>8.1020000000000003</v>
      </c>
      <c r="AK24" s="20">
        <v>0.1459</v>
      </c>
      <c r="AL24" s="20">
        <v>5.601</v>
      </c>
      <c r="AM24" s="20">
        <v>0.23980000000000001</v>
      </c>
      <c r="AN24" s="20">
        <v>21.87</v>
      </c>
      <c r="AO24" s="20">
        <v>3.18</v>
      </c>
      <c r="AP24" s="20">
        <v>4.0659999999999998</v>
      </c>
      <c r="AQ24" s="20">
        <v>0.1</v>
      </c>
      <c r="AR24" s="20">
        <v>6.9880000000000004</v>
      </c>
      <c r="AS24" s="20">
        <v>0.2341</v>
      </c>
      <c r="AT24" s="20">
        <v>29.57</v>
      </c>
      <c r="AU24" s="20">
        <v>3.286</v>
      </c>
      <c r="AV24" s="20">
        <v>5.9660000000000002</v>
      </c>
      <c r="AW24" s="20">
        <v>0.17760000000000001</v>
      </c>
      <c r="AX24" s="20">
        <v>6.5190000000000001</v>
      </c>
      <c r="AY24" s="20">
        <v>0.24460000000000001</v>
      </c>
      <c r="AZ24" s="20">
        <v>34.450000000000003</v>
      </c>
      <c r="BA24" s="20">
        <v>4.1470000000000002</v>
      </c>
      <c r="BB24" s="20">
        <v>5.4379999999999997</v>
      </c>
      <c r="BC24" s="20">
        <v>0.18740000000000001</v>
      </c>
      <c r="BD24" s="19">
        <v>7.66</v>
      </c>
      <c r="BE24" s="19">
        <v>0.30620000000000003</v>
      </c>
      <c r="BF24" s="19">
        <v>61.34</v>
      </c>
      <c r="BG24" s="19">
        <v>9.9060000000000006</v>
      </c>
      <c r="BH24" s="19">
        <v>7.8810000000000002</v>
      </c>
      <c r="BI24" s="19">
        <v>0.21429999999999999</v>
      </c>
    </row>
    <row r="25" spans="1:61" ht="16" thickTop="1"/>
    <row r="28" spans="1:61" ht="17">
      <c r="L28" s="43"/>
    </row>
    <row r="31" spans="1:61" ht="16" thickBot="1"/>
    <row r="32" spans="1:61" ht="17" thickTop="1" thickBot="1">
      <c r="A32" s="1"/>
      <c r="B32" s="48" t="s">
        <v>0</v>
      </c>
      <c r="C32" s="49"/>
      <c r="D32" s="49"/>
      <c r="E32" s="49"/>
      <c r="F32" s="49"/>
      <c r="G32" s="49"/>
      <c r="H32" s="48" t="s">
        <v>1</v>
      </c>
      <c r="I32" s="49"/>
      <c r="J32" s="49"/>
      <c r="K32" s="49"/>
      <c r="L32" s="50"/>
      <c r="M32" s="50"/>
      <c r="N32" s="48" t="s">
        <v>2</v>
      </c>
      <c r="O32" s="49"/>
      <c r="P32" s="49"/>
      <c r="Q32" s="49"/>
      <c r="R32" s="49"/>
      <c r="S32" s="49"/>
      <c r="T32" s="48" t="s">
        <v>3</v>
      </c>
      <c r="U32" s="49"/>
      <c r="V32" s="49"/>
      <c r="W32" s="49"/>
      <c r="X32" s="49"/>
      <c r="Y32" s="49"/>
      <c r="Z32" s="48" t="s">
        <v>4</v>
      </c>
      <c r="AA32" s="49"/>
      <c r="AB32" s="49"/>
      <c r="AC32" s="49"/>
      <c r="AD32" s="49"/>
      <c r="AE32" s="49"/>
      <c r="AF32" s="48" t="s">
        <v>5</v>
      </c>
      <c r="AG32" s="49"/>
      <c r="AH32" s="49"/>
      <c r="AI32" s="49"/>
      <c r="AJ32" s="49"/>
      <c r="AK32" s="49"/>
      <c r="AL32" s="48" t="s">
        <v>6</v>
      </c>
      <c r="AM32" s="49"/>
      <c r="AN32" s="49"/>
      <c r="AO32" s="49"/>
      <c r="AP32" s="49"/>
      <c r="AQ32" s="49"/>
      <c r="AR32" s="48" t="s">
        <v>7</v>
      </c>
      <c r="AS32" s="49"/>
      <c r="AT32" s="49"/>
      <c r="AU32" s="49"/>
      <c r="AV32" s="49"/>
      <c r="AW32" s="49"/>
      <c r="AX32" s="48" t="s">
        <v>8</v>
      </c>
      <c r="AY32" s="49"/>
      <c r="AZ32" s="49"/>
      <c r="BA32" s="49"/>
      <c r="BB32" s="49"/>
      <c r="BC32" s="49"/>
      <c r="BD32" s="48" t="s">
        <v>9</v>
      </c>
      <c r="BE32" s="49"/>
      <c r="BF32" s="49"/>
      <c r="BG32" s="49"/>
      <c r="BH32" s="49"/>
      <c r="BI32" s="49"/>
    </row>
    <row r="33" spans="1:61" ht="17" thickTop="1" thickBot="1">
      <c r="A33" s="2"/>
      <c r="B33" s="3" t="s">
        <v>13</v>
      </c>
      <c r="C33" s="4" t="s">
        <v>14</v>
      </c>
      <c r="D33" s="5" t="s">
        <v>15</v>
      </c>
      <c r="E33" s="6" t="s">
        <v>14</v>
      </c>
      <c r="F33" s="7" t="s">
        <v>16</v>
      </c>
      <c r="G33" s="6" t="s">
        <v>14</v>
      </c>
      <c r="H33" s="8" t="s">
        <v>13</v>
      </c>
      <c r="I33" s="4" t="s">
        <v>14</v>
      </c>
      <c r="J33" s="9" t="s">
        <v>15</v>
      </c>
      <c r="K33" s="10" t="s">
        <v>14</v>
      </c>
      <c r="L33" s="11" t="s">
        <v>16</v>
      </c>
      <c r="M33" s="12" t="s">
        <v>14</v>
      </c>
      <c r="N33" s="8" t="s">
        <v>13</v>
      </c>
      <c r="O33" s="4" t="s">
        <v>14</v>
      </c>
      <c r="P33" s="9" t="s">
        <v>15</v>
      </c>
      <c r="Q33" s="10" t="s">
        <v>14</v>
      </c>
      <c r="R33" s="13" t="s">
        <v>16</v>
      </c>
      <c r="S33" s="13" t="s">
        <v>14</v>
      </c>
      <c r="T33" s="8" t="s">
        <v>13</v>
      </c>
      <c r="U33" s="4" t="s">
        <v>14</v>
      </c>
      <c r="V33" s="9" t="s">
        <v>15</v>
      </c>
      <c r="W33" s="10" t="s">
        <v>14</v>
      </c>
      <c r="X33" s="14" t="s">
        <v>16</v>
      </c>
      <c r="Y33" s="13" t="s">
        <v>14</v>
      </c>
      <c r="Z33" s="8" t="s">
        <v>13</v>
      </c>
      <c r="AA33" s="4" t="s">
        <v>14</v>
      </c>
      <c r="AB33" s="9" t="s">
        <v>15</v>
      </c>
      <c r="AC33" s="10" t="s">
        <v>14</v>
      </c>
      <c r="AD33" s="15" t="s">
        <v>16</v>
      </c>
      <c r="AE33" s="16" t="s">
        <v>14</v>
      </c>
      <c r="AF33" s="8" t="s">
        <v>13</v>
      </c>
      <c r="AG33" s="4" t="s">
        <v>14</v>
      </c>
      <c r="AH33" s="9" t="s">
        <v>15</v>
      </c>
      <c r="AI33" s="10" t="s">
        <v>14</v>
      </c>
      <c r="AJ33" s="15" t="s">
        <v>16</v>
      </c>
      <c r="AK33" s="16" t="s">
        <v>14</v>
      </c>
      <c r="AL33" s="17" t="s">
        <v>13</v>
      </c>
      <c r="AM33" s="4" t="s">
        <v>14</v>
      </c>
      <c r="AN33" s="9" t="s">
        <v>15</v>
      </c>
      <c r="AO33" s="10" t="s">
        <v>14</v>
      </c>
      <c r="AP33" s="14" t="s">
        <v>16</v>
      </c>
      <c r="AQ33" s="13" t="s">
        <v>14</v>
      </c>
      <c r="AR33" s="17" t="s">
        <v>13</v>
      </c>
      <c r="AS33" s="4" t="s">
        <v>14</v>
      </c>
      <c r="AT33" s="9" t="s">
        <v>15</v>
      </c>
      <c r="AU33" s="10" t="s">
        <v>14</v>
      </c>
      <c r="AV33" s="16" t="s">
        <v>16</v>
      </c>
      <c r="AW33" s="16" t="s">
        <v>14</v>
      </c>
      <c r="AX33" s="8" t="s">
        <v>13</v>
      </c>
      <c r="AY33" s="4" t="s">
        <v>14</v>
      </c>
      <c r="AZ33" s="9" t="s">
        <v>15</v>
      </c>
      <c r="BA33" s="10" t="s">
        <v>14</v>
      </c>
      <c r="BB33" s="14" t="s">
        <v>16</v>
      </c>
      <c r="BC33" s="13" t="s">
        <v>14</v>
      </c>
      <c r="BD33" s="17" t="s">
        <v>13</v>
      </c>
      <c r="BE33" s="4" t="s">
        <v>14</v>
      </c>
      <c r="BF33" s="9" t="s">
        <v>15</v>
      </c>
      <c r="BG33" s="10" t="s">
        <v>14</v>
      </c>
      <c r="BH33" s="16" t="s">
        <v>16</v>
      </c>
      <c r="BI33" s="16" t="s">
        <v>14</v>
      </c>
    </row>
    <row r="34" spans="1:61" ht="17" thickTop="1" thickBot="1">
      <c r="A34" s="18" t="s">
        <v>17</v>
      </c>
      <c r="B34" s="19" t="s">
        <v>18</v>
      </c>
      <c r="C34" s="19" t="s">
        <v>18</v>
      </c>
      <c r="D34" s="19">
        <v>0</v>
      </c>
      <c r="E34" s="19">
        <v>0</v>
      </c>
      <c r="F34" s="19">
        <v>0</v>
      </c>
      <c r="G34" s="19">
        <v>0</v>
      </c>
      <c r="H34" s="19" t="s">
        <v>18</v>
      </c>
      <c r="I34" s="19" t="s">
        <v>18</v>
      </c>
      <c r="J34" s="19">
        <v>0</v>
      </c>
      <c r="K34" s="19">
        <v>0</v>
      </c>
      <c r="L34" s="19">
        <v>0</v>
      </c>
      <c r="M34" s="19">
        <v>0</v>
      </c>
      <c r="N34" s="19" t="s">
        <v>18</v>
      </c>
      <c r="O34" s="19" t="s">
        <v>18</v>
      </c>
      <c r="P34" s="19">
        <v>0</v>
      </c>
      <c r="Q34" s="19">
        <v>0</v>
      </c>
      <c r="R34" s="19">
        <v>0</v>
      </c>
      <c r="S34" s="19">
        <v>0</v>
      </c>
      <c r="T34" s="19" t="s">
        <v>18</v>
      </c>
      <c r="U34" s="19" t="s">
        <v>18</v>
      </c>
      <c r="V34" s="19">
        <v>0</v>
      </c>
      <c r="W34" s="19">
        <v>0</v>
      </c>
      <c r="X34" s="19">
        <v>0</v>
      </c>
      <c r="Y34" s="19">
        <v>0</v>
      </c>
      <c r="Z34" s="19" t="s">
        <v>18</v>
      </c>
      <c r="AA34" s="19" t="s">
        <v>18</v>
      </c>
      <c r="AB34" s="19">
        <v>0</v>
      </c>
      <c r="AC34" s="19">
        <v>0</v>
      </c>
      <c r="AD34" s="20">
        <v>3.5030000000000001</v>
      </c>
      <c r="AE34" s="20">
        <v>0.16900000000000001</v>
      </c>
      <c r="AF34" s="20">
        <v>8.5190000000000001</v>
      </c>
      <c r="AG34" s="20">
        <v>9.1899999999999996E-2</v>
      </c>
      <c r="AH34" s="20">
        <v>101.3</v>
      </c>
      <c r="AI34" s="20">
        <v>4.5259999999999998</v>
      </c>
      <c r="AJ34" s="20">
        <v>8.4540000000000006</v>
      </c>
      <c r="AK34" s="20">
        <v>7.127E-2</v>
      </c>
      <c r="AL34" s="21">
        <v>7.3470000000000004</v>
      </c>
      <c r="AM34" s="21">
        <v>0.20219999999999999</v>
      </c>
      <c r="AN34" s="21">
        <v>13.34</v>
      </c>
      <c r="AO34" s="21">
        <v>1.3049999999999999</v>
      </c>
      <c r="AP34" s="21">
        <v>5.508</v>
      </c>
      <c r="AQ34" s="21">
        <v>0.16370000000000001</v>
      </c>
      <c r="AR34" s="20">
        <v>7.05</v>
      </c>
      <c r="AS34" s="20">
        <v>0.11749999999999999</v>
      </c>
      <c r="AT34" s="20">
        <f xml:space="preserve"> 72.84</f>
        <v>72.84</v>
      </c>
      <c r="AU34" s="19">
        <v>4.22</v>
      </c>
      <c r="AV34" s="20">
        <v>6.7320000000000002</v>
      </c>
      <c r="AW34" s="20">
        <v>6.1559999999999997E-2</v>
      </c>
      <c r="AX34" s="20">
        <v>7.4420000000000002</v>
      </c>
      <c r="AY34" s="20">
        <v>0.14000000000000001</v>
      </c>
      <c r="AZ34" s="20">
        <v>42.38</v>
      </c>
      <c r="BA34" s="20">
        <v>4.3650000000000002</v>
      </c>
      <c r="BB34" s="20">
        <v>6.61</v>
      </c>
      <c r="BC34" s="20">
        <v>6.9239999999999996E-2</v>
      </c>
      <c r="BD34" s="20">
        <v>5.3150000000000004</v>
      </c>
      <c r="BE34" s="20">
        <v>5.9089999999999997E-2</v>
      </c>
      <c r="BF34" s="20">
        <v>63.5</v>
      </c>
      <c r="BG34" s="20">
        <v>6.55</v>
      </c>
      <c r="BH34" s="19">
        <v>4.8769999999999998</v>
      </c>
      <c r="BI34" s="19">
        <v>6.3670000000000004E-2</v>
      </c>
    </row>
    <row r="35" spans="1:61" ht="17" thickTop="1" thickBot="1">
      <c r="A35" s="22" t="s">
        <v>19</v>
      </c>
      <c r="B35" s="23" t="s">
        <v>20</v>
      </c>
      <c r="C35" s="23" t="s">
        <v>20</v>
      </c>
      <c r="D35" s="19">
        <v>0</v>
      </c>
      <c r="E35" s="19">
        <v>0</v>
      </c>
      <c r="F35" s="19">
        <v>0</v>
      </c>
      <c r="G35" s="19">
        <v>0</v>
      </c>
      <c r="H35" s="25">
        <v>4.766</v>
      </c>
      <c r="I35" s="25">
        <v>0.27979999999999999</v>
      </c>
      <c r="J35" s="25">
        <v>14.44</v>
      </c>
      <c r="K35" s="25">
        <v>2.903</v>
      </c>
      <c r="L35" s="25">
        <v>4.024</v>
      </c>
      <c r="M35" s="25">
        <v>0.1792</v>
      </c>
      <c r="N35" s="25">
        <v>5.0350000000000001</v>
      </c>
      <c r="O35" s="25">
        <v>0.32929999999999998</v>
      </c>
      <c r="P35" s="25">
        <v>16.309999999999999</v>
      </c>
      <c r="Q35" s="25">
        <v>3.33</v>
      </c>
      <c r="R35" s="25">
        <v>4.2309999999999999</v>
      </c>
      <c r="S35" s="25">
        <v>0.2243</v>
      </c>
      <c r="T35" s="20">
        <v>5.2990000000000004</v>
      </c>
      <c r="U35" s="20">
        <v>0.1321</v>
      </c>
      <c r="V35" s="20">
        <v>30.44</v>
      </c>
      <c r="W35" s="20">
        <v>2.238</v>
      </c>
      <c r="X35" s="20">
        <v>4.7290000000000001</v>
      </c>
      <c r="Y35" s="20">
        <v>0.1041</v>
      </c>
      <c r="Z35" s="20">
        <v>4.742</v>
      </c>
      <c r="AA35" s="20">
        <v>0.1598</v>
      </c>
      <c r="AB35" s="20">
        <v>26.13</v>
      </c>
      <c r="AC35" s="20">
        <v>3.04</v>
      </c>
      <c r="AD35" s="20">
        <v>3.9969999999999999</v>
      </c>
      <c r="AE35" s="20">
        <v>0.12189999999999999</v>
      </c>
      <c r="AF35" s="20">
        <v>7.9089999999999998</v>
      </c>
      <c r="AG35" s="20">
        <v>7.0440000000000003E-2</v>
      </c>
      <c r="AH35" s="20">
        <v>95.41</v>
      </c>
      <c r="AI35" s="20">
        <v>3.2370000000000001</v>
      </c>
      <c r="AJ35" s="20">
        <v>8.1080000000000005</v>
      </c>
      <c r="AK35" s="20">
        <v>6.148E-2</v>
      </c>
      <c r="AL35" s="20">
        <v>5.5810000000000004</v>
      </c>
      <c r="AM35" s="20">
        <v>0.1275</v>
      </c>
      <c r="AN35" s="20">
        <v>21.71</v>
      </c>
      <c r="AO35" s="20">
        <v>1.403</v>
      </c>
      <c r="AP35" s="20">
        <v>4.1929999999999996</v>
      </c>
      <c r="AQ35" s="20">
        <v>9.955E-2</v>
      </c>
      <c r="AR35" s="20">
        <v>5.7919999999999998</v>
      </c>
      <c r="AS35" s="20">
        <v>7.8200000000000006E-2</v>
      </c>
      <c r="AT35" s="20">
        <v>98.75</v>
      </c>
      <c r="AU35" s="20">
        <v>5.4859999999999998</v>
      </c>
      <c r="AV35" s="20">
        <v>5.6589999999999998</v>
      </c>
      <c r="AW35" s="20">
        <v>3.9289999999999999E-2</v>
      </c>
      <c r="AX35" s="20">
        <v>5.6079999999999997</v>
      </c>
      <c r="AY35" s="20">
        <v>6.3070000000000001E-2</v>
      </c>
      <c r="AZ35" s="20">
        <v>46.56</v>
      </c>
      <c r="BA35" s="20">
        <v>1.502</v>
      </c>
      <c r="BB35" s="20">
        <v>4.7270000000000003</v>
      </c>
      <c r="BC35" s="20">
        <v>5.0189999999999999E-2</v>
      </c>
      <c r="BD35" s="20">
        <v>7.49</v>
      </c>
      <c r="BE35" s="20">
        <v>0.4456</v>
      </c>
      <c r="BF35" s="20">
        <v>-16.29</v>
      </c>
      <c r="BG35" s="20">
        <v>3.8879999999999999</v>
      </c>
      <c r="BH35" s="27">
        <v>0</v>
      </c>
      <c r="BI35" s="27">
        <v>0</v>
      </c>
    </row>
    <row r="36" spans="1:61" ht="17" thickTop="1" thickBot="1">
      <c r="A36" s="22" t="s">
        <v>21</v>
      </c>
      <c r="B36" s="20">
        <v>4.5629999999999997</v>
      </c>
      <c r="C36" s="20">
        <v>4.3060000000000001E-2</v>
      </c>
      <c r="D36" s="20">
        <f xml:space="preserve"> 40.8</f>
        <v>40.799999999999997</v>
      </c>
      <c r="E36" s="24">
        <v>2.08</v>
      </c>
      <c r="F36" s="20">
        <v>4.0469999999999997</v>
      </c>
      <c r="G36" s="20">
        <v>6.3530000000000003E-2</v>
      </c>
      <c r="H36" s="20">
        <v>4.7969999999999997</v>
      </c>
      <c r="I36" s="20">
        <v>0.21890000000000001</v>
      </c>
      <c r="J36" s="20">
        <v>35.56</v>
      </c>
      <c r="K36" s="20">
        <v>5.4870000000000001</v>
      </c>
      <c r="L36" s="20">
        <v>4.367</v>
      </c>
      <c r="M36" s="20">
        <v>0.14510000000000001</v>
      </c>
      <c r="N36" s="20">
        <v>5.1180000000000003</v>
      </c>
      <c r="O36" s="20">
        <v>0.1832</v>
      </c>
      <c r="P36" s="20">
        <v>35.130000000000003</v>
      </c>
      <c r="Q36" s="20">
        <v>4.0629999999999997</v>
      </c>
      <c r="R36" s="20">
        <v>4.625</v>
      </c>
      <c r="S36" s="20">
        <v>0.12820000000000001</v>
      </c>
      <c r="T36" s="20">
        <v>5.0570000000000004</v>
      </c>
      <c r="U36" s="20">
        <v>9.6110000000000001E-2</v>
      </c>
      <c r="V36" s="20">
        <v>55.19</v>
      </c>
      <c r="W36" s="20">
        <v>3.3620000000000001</v>
      </c>
      <c r="X36" s="20">
        <v>4.7119999999999997</v>
      </c>
      <c r="Y36" s="20">
        <v>7.3950000000000002E-2</v>
      </c>
      <c r="Z36" s="20">
        <v>4.9109999999999996</v>
      </c>
      <c r="AA36" s="20">
        <v>9.597E-2</v>
      </c>
      <c r="AB36" s="20">
        <v>48.48</v>
      </c>
      <c r="AC36" s="20">
        <v>3.5049999999999999</v>
      </c>
      <c r="AD36" s="20">
        <v>4.6319999999999997</v>
      </c>
      <c r="AE36" s="20">
        <v>9.1389999999999999E-2</v>
      </c>
      <c r="AF36" s="20">
        <v>7.0579999999999998</v>
      </c>
      <c r="AG36" s="20">
        <v>5.6279999999999997E-2</v>
      </c>
      <c r="AH36" s="20">
        <v>114.1</v>
      </c>
      <c r="AI36" s="20">
        <v>3.1</v>
      </c>
      <c r="AJ36" s="20">
        <v>7.2779999999999996</v>
      </c>
      <c r="AK36" s="20">
        <v>5.7119999999999997E-2</v>
      </c>
      <c r="AL36" s="20">
        <v>5.3</v>
      </c>
      <c r="AM36" s="20">
        <v>0.1273</v>
      </c>
      <c r="AN36" s="20">
        <v>62.24</v>
      </c>
      <c r="AO36" s="20">
        <v>4.4130000000000003</v>
      </c>
      <c r="AP36" s="20">
        <v>4.5179999999999998</v>
      </c>
      <c r="AQ36" s="20">
        <v>0.1014</v>
      </c>
      <c r="AR36" s="20">
        <v>5.8090000000000002</v>
      </c>
      <c r="AS36" s="20">
        <v>6.5009999999999998E-2</v>
      </c>
      <c r="AT36" s="20">
        <v>118.3</v>
      </c>
      <c r="AU36" s="20">
        <v>5.4210000000000003</v>
      </c>
      <c r="AV36" s="20">
        <v>5.7889999999999997</v>
      </c>
      <c r="AW36" s="20">
        <v>3.925E-2</v>
      </c>
      <c r="AX36" s="20">
        <v>5.6989999999999998</v>
      </c>
      <c r="AY36" s="20">
        <v>5.5820000000000002E-2</v>
      </c>
      <c r="AZ36" s="20">
        <v>88.89</v>
      </c>
      <c r="BA36" s="20">
        <v>2.492</v>
      </c>
      <c r="BB36" s="20">
        <v>5.2770000000000001</v>
      </c>
      <c r="BC36" s="20">
        <v>4.99E-2</v>
      </c>
      <c r="BD36" s="20">
        <v>5.3869999999999996</v>
      </c>
      <c r="BE36" s="20">
        <v>4.2930000000000003E-2</v>
      </c>
      <c r="BF36" s="20">
        <v>253</v>
      </c>
      <c r="BG36" s="20">
        <v>15.09</v>
      </c>
      <c r="BH36" s="19">
        <v>5.5419999999999998</v>
      </c>
      <c r="BI36" s="19">
        <v>7.17E-2</v>
      </c>
    </row>
    <row r="37" spans="1:61" ht="17" thickTop="1" thickBot="1">
      <c r="A37" s="29" t="s">
        <v>22</v>
      </c>
      <c r="B37" s="30">
        <v>6.218</v>
      </c>
      <c r="C37" s="30">
        <v>2.0029999999999999E-2</v>
      </c>
      <c r="D37" s="30">
        <v>99.48</v>
      </c>
      <c r="E37" s="30">
        <v>0.93269999999999997</v>
      </c>
      <c r="F37" s="30">
        <v>6.24</v>
      </c>
      <c r="G37" s="30">
        <v>1.7500000000000002E-2</v>
      </c>
      <c r="H37" s="30">
        <v>6.2830000000000004</v>
      </c>
      <c r="I37" s="30">
        <v>1.7340000000000001E-2</v>
      </c>
      <c r="J37" s="30">
        <v>100.3</v>
      </c>
      <c r="K37" s="30">
        <v>0.79720000000000002</v>
      </c>
      <c r="L37" s="30">
        <v>6.28</v>
      </c>
      <c r="M37" s="30">
        <v>1.406E-2</v>
      </c>
      <c r="N37" s="30">
        <v>6.55</v>
      </c>
      <c r="O37" s="30">
        <v>1.4330000000000001E-2</v>
      </c>
      <c r="P37" s="30">
        <v>100</v>
      </c>
      <c r="Q37" s="30">
        <v>0.62560000000000004</v>
      </c>
      <c r="R37" s="30">
        <v>6.5720000000000001</v>
      </c>
      <c r="S37" s="30">
        <v>1.44E-2</v>
      </c>
      <c r="T37" s="30">
        <v>7.0490000000000004</v>
      </c>
      <c r="U37" s="30">
        <v>2.462E-2</v>
      </c>
      <c r="V37" s="30">
        <v>102.5</v>
      </c>
      <c r="W37" s="30">
        <v>1.347</v>
      </c>
      <c r="X37" s="30">
        <v>7.1159999999999997</v>
      </c>
      <c r="Y37" s="30">
        <v>2.0760000000000001E-2</v>
      </c>
      <c r="Z37" s="30">
        <v>6.859</v>
      </c>
      <c r="AA37" s="30">
        <v>1.993E-2</v>
      </c>
      <c r="AB37" s="30">
        <v>99.38</v>
      </c>
      <c r="AC37" s="30">
        <v>1.075</v>
      </c>
      <c r="AD37" s="30">
        <v>6.8819999999999997</v>
      </c>
      <c r="AE37" s="30">
        <v>1.907E-2</v>
      </c>
      <c r="AF37" s="30">
        <v>9.0719999999999992</v>
      </c>
      <c r="AG37" s="30">
        <v>5.5079999999999997E-2</v>
      </c>
      <c r="AH37" s="30">
        <v>103.9</v>
      </c>
      <c r="AI37" s="30">
        <v>3.0979999999999999</v>
      </c>
      <c r="AJ37" s="30">
        <v>8.9849999999999994</v>
      </c>
      <c r="AK37" s="30">
        <v>3.7969999999999997E-2</v>
      </c>
      <c r="AL37" s="30">
        <v>6.141</v>
      </c>
      <c r="AM37" s="30">
        <v>0.25969999999999999</v>
      </c>
      <c r="AN37" s="30">
        <v>107.8</v>
      </c>
      <c r="AO37" s="30">
        <v>16.100000000000001</v>
      </c>
      <c r="AP37" s="30">
        <v>5.9180000000000001</v>
      </c>
      <c r="AQ37" s="30">
        <v>3.6889999999999999E-2</v>
      </c>
      <c r="AR37" s="30">
        <v>7.1970000000000001</v>
      </c>
      <c r="AS37" s="30">
        <v>5.0450000000000002E-2</v>
      </c>
      <c r="AT37" s="30">
        <v>111.3</v>
      </c>
      <c r="AU37" s="30">
        <v>3.5659999999999998</v>
      </c>
      <c r="AV37" s="31">
        <v>7.0229999999999997</v>
      </c>
      <c r="AW37" s="31">
        <v>2.7050000000000001E-2</v>
      </c>
      <c r="AX37" s="30">
        <v>6.5990000000000002</v>
      </c>
      <c r="AY37" s="30">
        <v>0.12139999999999999</v>
      </c>
      <c r="AZ37" s="30">
        <f xml:space="preserve"> 103.9</f>
        <v>103.9</v>
      </c>
      <c r="BA37" s="31">
        <v>3.96</v>
      </c>
      <c r="BB37" s="32">
        <v>6.5890000000000004</v>
      </c>
      <c r="BC37" s="32">
        <v>6.2560000000000004E-2</v>
      </c>
      <c r="BD37" s="30">
        <v>7.2889999999999997</v>
      </c>
      <c r="BE37" s="30">
        <v>5.3460000000000001E-2</v>
      </c>
      <c r="BF37" s="30">
        <v>100.5</v>
      </c>
      <c r="BG37" s="30">
        <v>2.4359999999999999</v>
      </c>
      <c r="BH37" s="33">
        <v>7.2679999999999998</v>
      </c>
      <c r="BI37" s="33">
        <v>4.58E-2</v>
      </c>
    </row>
    <row r="38" spans="1:61" ht="17" thickTop="1" thickBot="1">
      <c r="A38" s="22" t="s">
        <v>23</v>
      </c>
      <c r="B38" s="19" t="s">
        <v>18</v>
      </c>
      <c r="C38" s="19" t="s">
        <v>18</v>
      </c>
      <c r="D38" s="19">
        <v>0</v>
      </c>
      <c r="E38" s="19">
        <v>0</v>
      </c>
      <c r="F38" s="19">
        <v>0</v>
      </c>
      <c r="G38" s="19">
        <v>0</v>
      </c>
      <c r="H38" s="19" t="s">
        <v>18</v>
      </c>
      <c r="I38" s="19" t="s">
        <v>18</v>
      </c>
      <c r="J38" s="19">
        <v>0</v>
      </c>
      <c r="K38" s="19">
        <v>0</v>
      </c>
      <c r="L38" s="23">
        <v>0</v>
      </c>
      <c r="M38" s="23">
        <v>0</v>
      </c>
      <c r="N38" s="23" t="s">
        <v>20</v>
      </c>
      <c r="O38" s="23" t="s">
        <v>20</v>
      </c>
      <c r="P38" s="23">
        <v>0</v>
      </c>
      <c r="Q38" s="23">
        <v>0</v>
      </c>
      <c r="R38" s="19">
        <v>0</v>
      </c>
      <c r="S38" s="19">
        <v>0</v>
      </c>
      <c r="T38" s="20">
        <v>4.84</v>
      </c>
      <c r="U38" s="20">
        <v>0.22559999999999999</v>
      </c>
      <c r="V38" s="20">
        <v>27.55</v>
      </c>
      <c r="W38" s="20">
        <v>4.4009999999999998</v>
      </c>
      <c r="X38" s="20">
        <v>4.0350000000000001</v>
      </c>
      <c r="Y38" s="20">
        <v>0.18410000000000001</v>
      </c>
      <c r="Z38" s="20">
        <v>4.827</v>
      </c>
      <c r="AA38" s="20">
        <v>0.22539999999999999</v>
      </c>
      <c r="AB38" s="20">
        <v>16.350000000000001</v>
      </c>
      <c r="AC38" s="20">
        <v>2.6560000000000001</v>
      </c>
      <c r="AD38" s="20">
        <v>3.9369999999999998</v>
      </c>
      <c r="AE38" s="20">
        <v>0.1469</v>
      </c>
      <c r="AF38" s="20">
        <v>7.7050000000000001</v>
      </c>
      <c r="AG38" s="20">
        <v>7.1650000000000005E-2</v>
      </c>
      <c r="AH38" s="20">
        <v>120.6</v>
      </c>
      <c r="AI38" s="20">
        <v>10.69</v>
      </c>
      <c r="AJ38" s="20">
        <v>8.1850000000000005</v>
      </c>
      <c r="AK38" s="20">
        <v>8.4419999999999995E-2</v>
      </c>
      <c r="AL38" s="20">
        <v>5.3970000000000002</v>
      </c>
      <c r="AM38" s="20">
        <v>0.12839999999999999</v>
      </c>
      <c r="AN38" s="20">
        <v>37.76</v>
      </c>
      <c r="AO38" s="20">
        <v>2.6179999999999999</v>
      </c>
      <c r="AP38" s="20">
        <v>4.26</v>
      </c>
      <c r="AQ38" s="20">
        <v>0.1002</v>
      </c>
      <c r="AR38" s="20">
        <v>5.95</v>
      </c>
      <c r="AS38" s="20">
        <v>6.6320000000000004E-2</v>
      </c>
      <c r="AT38" s="20">
        <v>98.11</v>
      </c>
      <c r="AU38" s="20">
        <v>3.1549999999999998</v>
      </c>
      <c r="AV38" s="20">
        <v>5.75</v>
      </c>
      <c r="AW38" s="20">
        <v>4.6089999999999999E-2</v>
      </c>
      <c r="AX38" s="20">
        <v>5.8079999999999998</v>
      </c>
      <c r="AY38" s="20">
        <v>5.4100000000000002E-2</v>
      </c>
      <c r="AZ38" s="20">
        <v>70.84</v>
      </c>
      <c r="BA38" s="20">
        <v>1.89</v>
      </c>
      <c r="BB38" s="20">
        <v>5.2350000000000003</v>
      </c>
      <c r="BC38" s="20">
        <v>4.428E-2</v>
      </c>
      <c r="BD38" s="20">
        <v>5.173</v>
      </c>
      <c r="BE38" s="20">
        <v>0.1139</v>
      </c>
      <c r="BF38" s="20">
        <v>63.86</v>
      </c>
      <c r="BG38" s="20">
        <v>4.1920000000000002</v>
      </c>
      <c r="BH38" s="19">
        <v>5.0529999999999999</v>
      </c>
      <c r="BI38" s="19">
        <v>9.0609999999999996E-2</v>
      </c>
    </row>
    <row r="39" spans="1:61" ht="17" thickTop="1" thickBot="1">
      <c r="A39" s="22" t="s">
        <v>24</v>
      </c>
      <c r="B39" s="23" t="s">
        <v>20</v>
      </c>
      <c r="C39" s="23" t="s">
        <v>20</v>
      </c>
      <c r="D39" s="19">
        <v>0</v>
      </c>
      <c r="E39" s="19">
        <v>0</v>
      </c>
      <c r="F39" s="19">
        <v>0</v>
      </c>
      <c r="G39" s="19">
        <v>0</v>
      </c>
      <c r="H39" s="23" t="s">
        <v>20</v>
      </c>
      <c r="I39" s="23" t="s">
        <v>20</v>
      </c>
      <c r="J39" s="23">
        <v>0</v>
      </c>
      <c r="K39" s="23">
        <v>0</v>
      </c>
      <c r="L39" s="19">
        <v>0</v>
      </c>
      <c r="M39" s="19">
        <v>0</v>
      </c>
      <c r="N39" s="19">
        <v>4.875</v>
      </c>
      <c r="O39" s="19">
        <v>0.3095</v>
      </c>
      <c r="P39" s="19">
        <f xml:space="preserve"> 8.374</f>
        <v>8.3740000000000006</v>
      </c>
      <c r="Q39" s="19">
        <v>3.88</v>
      </c>
      <c r="R39" s="20">
        <v>3.8239999999999998</v>
      </c>
      <c r="S39" s="20">
        <v>0.29859999999999998</v>
      </c>
      <c r="T39" s="19">
        <v>4.306</v>
      </c>
      <c r="U39" s="19">
        <v>9.0999999999999998E-2</v>
      </c>
      <c r="V39" s="19">
        <f xml:space="preserve"> 20.86</f>
        <v>20.86</v>
      </c>
      <c r="W39" s="19">
        <v>2.2799999999999998</v>
      </c>
      <c r="X39" s="19">
        <v>3.15</v>
      </c>
      <c r="Y39" s="19">
        <v>0.1285</v>
      </c>
      <c r="Z39" s="20">
        <v>4.2539999999999996</v>
      </c>
      <c r="AA39" s="20">
        <v>0.21260000000000001</v>
      </c>
      <c r="AB39" s="20">
        <f xml:space="preserve"> 14.05</f>
        <v>14.05</v>
      </c>
      <c r="AC39" s="20">
        <v>2.2599999999999998</v>
      </c>
      <c r="AD39" s="20">
        <v>3.0230000000000001</v>
      </c>
      <c r="AE39" s="20">
        <v>0.1075</v>
      </c>
      <c r="AF39" s="20">
        <v>6.6479999999999997</v>
      </c>
      <c r="AG39" s="20">
        <v>5.8959999999999999E-2</v>
      </c>
      <c r="AH39" s="20">
        <v>110.1</v>
      </c>
      <c r="AI39" s="20">
        <v>3.117</v>
      </c>
      <c r="AJ39" s="20">
        <v>6.6319999999999997</v>
      </c>
      <c r="AK39" s="20">
        <v>5.0360000000000002E-2</v>
      </c>
      <c r="AL39" s="20">
        <v>5.1909999999999998</v>
      </c>
      <c r="AM39" s="20">
        <v>0.17449999999999999</v>
      </c>
      <c r="AN39" s="20">
        <v>21.67</v>
      </c>
      <c r="AO39" s="20">
        <v>2.6059999999999999</v>
      </c>
      <c r="AP39" s="20">
        <v>3.5219999999999998</v>
      </c>
      <c r="AQ39" s="20">
        <v>0.13320000000000001</v>
      </c>
      <c r="AR39" s="20">
        <v>5.5039999999999996</v>
      </c>
      <c r="AS39" s="20">
        <v>7.5270000000000004E-2</v>
      </c>
      <c r="AT39" s="20">
        <v>90.02</v>
      </c>
      <c r="AU39" s="20">
        <v>3.5470000000000002</v>
      </c>
      <c r="AV39" s="20">
        <v>5.2080000000000002</v>
      </c>
      <c r="AW39" s="20">
        <v>4.7730000000000002E-2</v>
      </c>
      <c r="AX39" s="20">
        <v>4.91</v>
      </c>
      <c r="AY39" s="20">
        <v>8.7050000000000002E-2</v>
      </c>
      <c r="AZ39" s="20">
        <v>66.14</v>
      </c>
      <c r="BA39" s="20">
        <v>3.8029999999999999</v>
      </c>
      <c r="BB39" s="20">
        <v>4.2590000000000003</v>
      </c>
      <c r="BC39" s="20">
        <v>6.0699999999999997E-2</v>
      </c>
      <c r="BD39" s="20">
        <v>4.335</v>
      </c>
      <c r="BE39" s="20">
        <v>0.1336</v>
      </c>
      <c r="BF39" s="20">
        <v>52.01</v>
      </c>
      <c r="BG39" s="20">
        <v>9.6590000000000007</v>
      </c>
      <c r="BH39" s="19">
        <v>3.722</v>
      </c>
      <c r="BI39" s="19">
        <v>6.9309999999999997E-2</v>
      </c>
    </row>
    <row r="40" spans="1:61" ht="17" thickTop="1" thickBot="1">
      <c r="A40" s="34" t="s">
        <v>25</v>
      </c>
      <c r="B40" s="23" t="s">
        <v>20</v>
      </c>
      <c r="C40" s="23" t="s">
        <v>20</v>
      </c>
      <c r="D40" s="19">
        <v>0</v>
      </c>
      <c r="E40" s="19">
        <v>0</v>
      </c>
      <c r="F40" s="19">
        <v>0</v>
      </c>
      <c r="G40" s="19">
        <v>0</v>
      </c>
      <c r="H40" s="20">
        <v>4.4260000000000002</v>
      </c>
      <c r="I40" s="20">
        <v>4.3810000000000002E-2</v>
      </c>
      <c r="J40" s="20">
        <f xml:space="preserve"> 60.85</f>
        <v>60.85</v>
      </c>
      <c r="K40" s="19">
        <v>2.88</v>
      </c>
      <c r="L40" s="20">
        <v>4.1890000000000001</v>
      </c>
      <c r="M40" s="20">
        <v>4.761E-2</v>
      </c>
      <c r="N40" s="20">
        <v>4.6189999999999998</v>
      </c>
      <c r="O40" s="20">
        <v>9.2090000000000005E-2</v>
      </c>
      <c r="P40" s="20">
        <f xml:space="preserve"> 45.23</f>
        <v>45.23</v>
      </c>
      <c r="Q40" s="28">
        <v>3.88</v>
      </c>
      <c r="R40" s="20">
        <v>4.0880000000000001</v>
      </c>
      <c r="S40" s="20">
        <v>0.10829999999999999</v>
      </c>
      <c r="T40" s="20">
        <v>5.109</v>
      </c>
      <c r="U40" s="20">
        <v>4.8890000000000003E-2</v>
      </c>
      <c r="V40" s="20">
        <v>43.78</v>
      </c>
      <c r="W40" s="20">
        <v>2.35</v>
      </c>
      <c r="X40" s="20">
        <v>4.5259999999999998</v>
      </c>
      <c r="Y40" s="20">
        <v>7.1590000000000001E-2</v>
      </c>
      <c r="Z40" s="20">
        <v>4.8970000000000002</v>
      </c>
      <c r="AA40" s="20">
        <v>9.7470000000000001E-2</v>
      </c>
      <c r="AB40" s="20">
        <v>47.22</v>
      </c>
      <c r="AC40" s="20">
        <v>3.125</v>
      </c>
      <c r="AD40" s="20">
        <v>4.641</v>
      </c>
      <c r="AE40" s="20">
        <v>8.634E-2</v>
      </c>
      <c r="AF40" s="20">
        <v>6.5220000000000002</v>
      </c>
      <c r="AG40" s="20">
        <v>9.8169999999999993E-2</v>
      </c>
      <c r="AH40" s="20">
        <v>111</v>
      </c>
      <c r="AI40" s="20">
        <v>5.9470000000000001</v>
      </c>
      <c r="AJ40" s="20">
        <v>6.6529999999999996</v>
      </c>
      <c r="AK40" s="20">
        <v>7.3709999999999998E-2</v>
      </c>
      <c r="AL40" s="23" t="s">
        <v>20</v>
      </c>
      <c r="AM40" s="23" t="s">
        <v>20</v>
      </c>
      <c r="AN40" s="23">
        <v>0</v>
      </c>
      <c r="AO40" s="23">
        <v>0</v>
      </c>
      <c r="AP40" s="19">
        <v>3.633</v>
      </c>
      <c r="AQ40" s="19">
        <v>0.16950000000000001</v>
      </c>
      <c r="AR40" s="20">
        <v>5.7380000000000004</v>
      </c>
      <c r="AS40" s="20">
        <v>0.16400000000000001</v>
      </c>
      <c r="AT40" s="20">
        <v>81.599999999999994</v>
      </c>
      <c r="AU40" s="20">
        <v>8.5299999999999994</v>
      </c>
      <c r="AV40" s="20">
        <v>5.3840000000000003</v>
      </c>
      <c r="AW40" s="20">
        <v>6.293E-2</v>
      </c>
      <c r="AX40" s="20">
        <v>5.43</v>
      </c>
      <c r="AY40" s="20">
        <v>0.16450000000000001</v>
      </c>
      <c r="AZ40" s="20">
        <v>-5.43</v>
      </c>
      <c r="BA40" s="20">
        <v>2.2629999999999999</v>
      </c>
      <c r="BB40" s="20">
        <v>3.5179999999999998</v>
      </c>
      <c r="BC40" s="20">
        <v>5.4350000000000002E-2</v>
      </c>
      <c r="BD40" s="20">
        <v>6.6669999999999998</v>
      </c>
      <c r="BE40" s="20">
        <v>0.1913</v>
      </c>
      <c r="BF40" s="20">
        <v>-48.2</v>
      </c>
      <c r="BG40" s="20">
        <v>4.5960000000000001</v>
      </c>
      <c r="BH40" s="19">
        <v>0</v>
      </c>
      <c r="BI40" s="19">
        <v>0</v>
      </c>
    </row>
    <row r="41" spans="1:61" ht="17" thickTop="1" thickBot="1">
      <c r="A41" s="36" t="s">
        <v>27</v>
      </c>
      <c r="B41" s="23" t="s">
        <v>20</v>
      </c>
      <c r="C41" s="23" t="s">
        <v>20</v>
      </c>
      <c r="D41" s="19">
        <v>0</v>
      </c>
      <c r="E41" s="19">
        <v>0</v>
      </c>
      <c r="F41" s="19">
        <v>0</v>
      </c>
      <c r="G41" s="19">
        <v>0</v>
      </c>
      <c r="H41" s="23" t="s">
        <v>20</v>
      </c>
      <c r="I41" s="23" t="s">
        <v>20</v>
      </c>
      <c r="J41" s="23">
        <v>0</v>
      </c>
      <c r="K41" s="23">
        <v>0</v>
      </c>
      <c r="L41" s="19">
        <v>6.6529999999999996</v>
      </c>
      <c r="M41" s="19">
        <v>0.44650000000000001</v>
      </c>
      <c r="N41" s="23" t="s">
        <v>20</v>
      </c>
      <c r="O41" s="23" t="s">
        <v>20</v>
      </c>
      <c r="P41" s="23">
        <v>0</v>
      </c>
      <c r="Q41" s="23">
        <v>0</v>
      </c>
      <c r="R41" s="23">
        <v>0</v>
      </c>
      <c r="S41" s="23">
        <v>0</v>
      </c>
      <c r="T41" s="20">
        <v>7.1840000000000002</v>
      </c>
      <c r="U41" s="20">
        <v>0.15809999999999999</v>
      </c>
      <c r="V41" s="20">
        <v>15.71</v>
      </c>
      <c r="W41" s="20">
        <v>1.155</v>
      </c>
      <c r="X41" s="19">
        <v>5.7869999999999999</v>
      </c>
      <c r="Y41" s="19">
        <v>0.2918</v>
      </c>
      <c r="Z41" s="23" t="s">
        <v>20</v>
      </c>
      <c r="AA41" s="23" t="s">
        <v>20</v>
      </c>
      <c r="AB41" s="23">
        <v>0</v>
      </c>
      <c r="AC41" s="23">
        <v>0</v>
      </c>
      <c r="AD41" s="20">
        <v>5.5389999999999997</v>
      </c>
      <c r="AE41" s="20">
        <v>0.25619999999999998</v>
      </c>
      <c r="AF41" s="20">
        <v>8.9529999999999994</v>
      </c>
      <c r="AG41" s="20">
        <v>0.1162</v>
      </c>
      <c r="AH41" s="20">
        <v>97.72</v>
      </c>
      <c r="AI41" s="20">
        <v>6.26</v>
      </c>
      <c r="AJ41" s="20">
        <v>8.6359999999999992</v>
      </c>
      <c r="AK41" s="20">
        <v>9.239E-2</v>
      </c>
      <c r="AL41" s="20">
        <v>7.2039999999999997</v>
      </c>
      <c r="AM41" s="20">
        <v>0.16059999999999999</v>
      </c>
      <c r="AN41" s="20">
        <v>49.45</v>
      </c>
      <c r="AO41" s="20">
        <v>4.7880000000000003</v>
      </c>
      <c r="AP41" s="20">
        <v>6.1520000000000001</v>
      </c>
      <c r="AQ41" s="20">
        <v>8.5379999999999998E-2</v>
      </c>
      <c r="AR41" s="37">
        <v>7.5229999999999997</v>
      </c>
      <c r="AS41" s="37">
        <v>0.13830000000000001</v>
      </c>
      <c r="AT41" s="37">
        <v>45.6</v>
      </c>
      <c r="AU41" s="37">
        <v>3.5030000000000001</v>
      </c>
      <c r="AV41" s="37">
        <v>6.7460000000000004</v>
      </c>
      <c r="AW41" s="37">
        <v>0.106</v>
      </c>
      <c r="AX41" s="20">
        <v>7.5919999999999996</v>
      </c>
      <c r="AY41" s="20">
        <v>0.2329</v>
      </c>
      <c r="AZ41" s="20">
        <v>53.5</v>
      </c>
      <c r="BA41" s="20">
        <v>7.5190000000000001</v>
      </c>
      <c r="BB41" s="20">
        <v>6.7949999999999999</v>
      </c>
      <c r="BC41" s="20">
        <v>0.17599999999999999</v>
      </c>
      <c r="BD41" s="20">
        <v>6.9139999999999997</v>
      </c>
      <c r="BE41" s="20">
        <v>0.2581</v>
      </c>
      <c r="BF41" s="20">
        <v>42.27</v>
      </c>
      <c r="BG41" s="20">
        <v>5.42</v>
      </c>
      <c r="BH41" s="19">
        <v>6.5</v>
      </c>
      <c r="BI41" s="19">
        <v>0.1867</v>
      </c>
    </row>
    <row r="42" spans="1:61" ht="17" thickTop="1" thickBot="1">
      <c r="A42" s="36" t="s">
        <v>28</v>
      </c>
      <c r="B42" s="23" t="s">
        <v>20</v>
      </c>
      <c r="C42" s="23" t="s">
        <v>20</v>
      </c>
      <c r="D42" s="19">
        <v>0</v>
      </c>
      <c r="E42" s="19">
        <v>0</v>
      </c>
      <c r="F42" s="19">
        <v>0</v>
      </c>
      <c r="G42" s="19">
        <v>0</v>
      </c>
      <c r="H42" s="23" t="s">
        <v>20</v>
      </c>
      <c r="I42" s="23" t="s">
        <v>20</v>
      </c>
      <c r="J42" s="23">
        <v>0</v>
      </c>
      <c r="K42" s="23">
        <v>0</v>
      </c>
      <c r="L42" s="19">
        <v>5.4459999999999997</v>
      </c>
      <c r="M42" s="19">
        <v>0.45960000000000001</v>
      </c>
      <c r="N42" s="23" t="s">
        <v>20</v>
      </c>
      <c r="O42" s="23" t="s">
        <v>20</v>
      </c>
      <c r="P42" s="23">
        <v>0</v>
      </c>
      <c r="Q42" s="23">
        <v>0</v>
      </c>
      <c r="R42" s="23">
        <v>0</v>
      </c>
      <c r="S42" s="23">
        <v>0</v>
      </c>
      <c r="T42" s="23" t="s">
        <v>20</v>
      </c>
      <c r="U42" s="23" t="s">
        <v>20</v>
      </c>
      <c r="V42" s="23">
        <v>0</v>
      </c>
      <c r="W42" s="23">
        <v>0</v>
      </c>
      <c r="X42" s="23">
        <v>0</v>
      </c>
      <c r="Y42" s="23">
        <v>0</v>
      </c>
      <c r="Z42" s="23" t="s">
        <v>20</v>
      </c>
      <c r="AA42" s="23" t="s">
        <v>20</v>
      </c>
      <c r="AB42" s="23">
        <v>0</v>
      </c>
      <c r="AC42" s="23">
        <v>0</v>
      </c>
      <c r="AD42" s="23">
        <v>0</v>
      </c>
      <c r="AE42" s="23">
        <v>0</v>
      </c>
      <c r="AF42" s="20">
        <v>8.32</v>
      </c>
      <c r="AG42" s="20">
        <v>8.1860000000000002E-2</v>
      </c>
      <c r="AH42" s="20">
        <v>104.1</v>
      </c>
      <c r="AI42" s="20">
        <v>4.1669999999999998</v>
      </c>
      <c r="AJ42" s="20">
        <v>8.1519999999999992</v>
      </c>
      <c r="AK42" s="20">
        <v>6.7140000000000005E-2</v>
      </c>
      <c r="AL42" s="20">
        <v>6.44</v>
      </c>
      <c r="AM42" s="20">
        <v>0.1615</v>
      </c>
      <c r="AN42" s="20">
        <v>23.48</v>
      </c>
      <c r="AO42" s="20">
        <v>1.782</v>
      </c>
      <c r="AP42" s="20">
        <v>5.04</v>
      </c>
      <c r="AQ42" s="20">
        <v>0.12889999999999999</v>
      </c>
      <c r="AR42" s="20">
        <v>5.9119999999999999</v>
      </c>
      <c r="AS42" s="20">
        <v>0.253</v>
      </c>
      <c r="AT42" s="20">
        <v>45.01</v>
      </c>
      <c r="AU42" s="20">
        <v>7.0750000000000002</v>
      </c>
      <c r="AV42" s="20">
        <v>5.3380000000000001</v>
      </c>
      <c r="AW42" s="20">
        <v>9.2759999999999995E-2</v>
      </c>
      <c r="AX42" s="20">
        <v>6.5309999999999997</v>
      </c>
      <c r="AY42" s="20">
        <v>0.13739999999999999</v>
      </c>
      <c r="AZ42" s="20">
        <v>30.72</v>
      </c>
      <c r="BA42" s="20">
        <v>1.9650000000000001</v>
      </c>
      <c r="BB42" s="20">
        <v>5.3680000000000003</v>
      </c>
      <c r="BC42" s="20">
        <v>0.1086</v>
      </c>
      <c r="BD42" s="20">
        <v>5.86</v>
      </c>
      <c r="BE42" s="20">
        <v>0.23760000000000001</v>
      </c>
      <c r="BF42" s="20">
        <v>45.81</v>
      </c>
      <c r="BG42" s="20">
        <v>4.7919999999999998</v>
      </c>
      <c r="BH42" s="19">
        <v>5.6189999999999998</v>
      </c>
      <c r="BI42" s="19">
        <v>0.1777</v>
      </c>
    </row>
    <row r="43" spans="1:61" ht="17" thickTop="1" thickBot="1">
      <c r="A43" s="36" t="s">
        <v>29</v>
      </c>
      <c r="B43" s="20">
        <v>5.508</v>
      </c>
      <c r="C43" s="20">
        <v>5.1720000000000002E-2</v>
      </c>
      <c r="D43" s="20">
        <v>61.18</v>
      </c>
      <c r="E43" s="20">
        <v>1.8129999999999999</v>
      </c>
      <c r="F43" s="20">
        <v>5.2350000000000003</v>
      </c>
      <c r="G43" s="20">
        <v>4.9959999999999997E-2</v>
      </c>
      <c r="H43" s="20">
        <v>5.5339999999999998</v>
      </c>
      <c r="I43" s="20">
        <v>4.122E-2</v>
      </c>
      <c r="J43" s="20">
        <v>69.510000000000005</v>
      </c>
      <c r="K43" s="20">
        <v>1.583</v>
      </c>
      <c r="L43" s="20">
        <v>5.3780000000000001</v>
      </c>
      <c r="M43" s="20">
        <v>3.8350000000000002E-2</v>
      </c>
      <c r="N43" s="20">
        <v>5.7640000000000002</v>
      </c>
      <c r="O43" s="20">
        <v>4.1070000000000002E-2</v>
      </c>
      <c r="P43" s="20">
        <v>82.92</v>
      </c>
      <c r="Q43" s="20">
        <v>1.6850000000000001</v>
      </c>
      <c r="R43" s="20">
        <v>3.6280000000000001</v>
      </c>
      <c r="S43" s="20">
        <v>0.5454</v>
      </c>
      <c r="T43" s="20">
        <v>6.2190000000000003</v>
      </c>
      <c r="U43" s="20">
        <v>3.6729999999999999E-2</v>
      </c>
      <c r="V43" s="20">
        <v>98.63</v>
      </c>
      <c r="W43" s="20">
        <v>2.2490000000000001</v>
      </c>
      <c r="X43" s="20">
        <v>6.2309999999999999</v>
      </c>
      <c r="Y43" s="20">
        <v>2.3539999999999998E-2</v>
      </c>
      <c r="Z43" s="20">
        <v>6.0469999999999997</v>
      </c>
      <c r="AA43" s="20">
        <v>3.2530000000000003E-2</v>
      </c>
      <c r="AB43" s="20">
        <v>88.98</v>
      </c>
      <c r="AC43" s="20">
        <v>1.4</v>
      </c>
      <c r="AD43" s="20">
        <v>5.9619999999999997</v>
      </c>
      <c r="AE43" s="20">
        <v>3.0269999999999998E-2</v>
      </c>
      <c r="AF43" s="20">
        <v>10.19</v>
      </c>
      <c r="AG43" s="20">
        <v>0.12720000000000001</v>
      </c>
      <c r="AH43" s="20">
        <v>86.96</v>
      </c>
      <c r="AI43" s="20">
        <v>5.1909999999999998</v>
      </c>
      <c r="AJ43" s="20">
        <v>9.93</v>
      </c>
      <c r="AK43" s="20">
        <v>0.1052</v>
      </c>
      <c r="AL43" s="20">
        <v>6.0720000000000001</v>
      </c>
      <c r="AM43" s="20">
        <v>0.1128</v>
      </c>
      <c r="AN43" s="20">
        <v>112.9</v>
      </c>
      <c r="AO43" s="20">
        <v>8.6</v>
      </c>
      <c r="AP43" s="20">
        <v>5.7450000000000001</v>
      </c>
      <c r="AQ43" s="20">
        <v>6.0470000000000003E-2</v>
      </c>
      <c r="AR43" s="20">
        <v>6.5229999999999997</v>
      </c>
      <c r="AS43" s="20">
        <v>6.6780000000000006E-2</v>
      </c>
      <c r="AT43" s="20">
        <v>108.8</v>
      </c>
      <c r="AU43" s="20">
        <v>4.6890000000000001</v>
      </c>
      <c r="AV43" s="20">
        <v>6.3289999999999997</v>
      </c>
      <c r="AW43" s="20">
        <v>4.0599999999999997E-2</v>
      </c>
      <c r="AX43" s="20">
        <v>6.7309999999999999</v>
      </c>
      <c r="AY43" s="20">
        <v>9.7430000000000003E-2</v>
      </c>
      <c r="AZ43" s="20">
        <v>100.2</v>
      </c>
      <c r="BA43" s="20">
        <v>4.7279999999999998</v>
      </c>
      <c r="BB43" s="20">
        <v>6.4710000000000001</v>
      </c>
      <c r="BC43" s="20">
        <v>7.2800000000000004E-2</v>
      </c>
      <c r="BD43" s="20">
        <v>6.6440000000000001</v>
      </c>
      <c r="BE43" s="20">
        <v>0.1351</v>
      </c>
      <c r="BF43" s="20">
        <v>95.05</v>
      </c>
      <c r="BG43" s="20">
        <v>6.2679999999999998</v>
      </c>
      <c r="BH43" s="19">
        <v>6.6790000000000003</v>
      </c>
      <c r="BI43" s="19">
        <v>9.8760000000000001E-2</v>
      </c>
    </row>
    <row r="44" spans="1:61" ht="17" thickTop="1" thickBot="1">
      <c r="A44" s="36" t="s">
        <v>30</v>
      </c>
      <c r="B44" s="23" t="s">
        <v>20</v>
      </c>
      <c r="C44" s="23" t="s">
        <v>20</v>
      </c>
      <c r="D44" s="19">
        <v>0</v>
      </c>
      <c r="E44" s="19">
        <v>0</v>
      </c>
      <c r="F44" s="19">
        <v>0</v>
      </c>
      <c r="G44" s="19">
        <v>0</v>
      </c>
      <c r="H44" s="19" t="s">
        <v>18</v>
      </c>
      <c r="I44" s="19" t="s">
        <v>18</v>
      </c>
      <c r="J44" s="19">
        <v>0</v>
      </c>
      <c r="K44" s="19">
        <v>0</v>
      </c>
      <c r="L44" s="19">
        <v>0</v>
      </c>
      <c r="M44" s="19">
        <v>0</v>
      </c>
      <c r="N44" s="23" t="s">
        <v>20</v>
      </c>
      <c r="O44" s="23" t="s">
        <v>20</v>
      </c>
      <c r="P44" s="23">
        <v>0</v>
      </c>
      <c r="Q44" s="23">
        <v>0</v>
      </c>
      <c r="R44" s="19">
        <v>6.6840000000000002</v>
      </c>
      <c r="S44" s="19">
        <v>0.51439999999999997</v>
      </c>
      <c r="T44" s="25">
        <v>6.19</v>
      </c>
      <c r="U44" s="25">
        <v>9.4839999999999994E-2</v>
      </c>
      <c r="V44" s="25">
        <v>11.94</v>
      </c>
      <c r="W44" s="25">
        <v>0.57110000000000005</v>
      </c>
      <c r="X44" s="25">
        <v>5.24</v>
      </c>
      <c r="Y44" s="25">
        <v>0.1164</v>
      </c>
      <c r="Z44" s="23" t="s">
        <v>20</v>
      </c>
      <c r="AA44" s="23" t="s">
        <v>20</v>
      </c>
      <c r="AB44" s="23">
        <v>0</v>
      </c>
      <c r="AC44" s="23">
        <v>0</v>
      </c>
      <c r="AD44" s="20">
        <v>4.7640000000000002</v>
      </c>
      <c r="AE44" s="20">
        <v>0.20880000000000001</v>
      </c>
      <c r="AF44" s="20">
        <v>7.7160000000000002</v>
      </c>
      <c r="AG44" s="20">
        <v>0.1394</v>
      </c>
      <c r="AH44" s="20">
        <v>92.09</v>
      </c>
      <c r="AI44" s="20">
        <v>6.0039999999999996</v>
      </c>
      <c r="AJ44" s="20">
        <v>7.4749999999999996</v>
      </c>
      <c r="AK44" s="20">
        <v>0.1176</v>
      </c>
      <c r="AL44" s="20">
        <v>5.5510000000000002</v>
      </c>
      <c r="AM44" s="20">
        <v>0.21890000000000001</v>
      </c>
      <c r="AN44" s="20">
        <v>24.75</v>
      </c>
      <c r="AO44" s="20">
        <v>3.298</v>
      </c>
      <c r="AP44" s="20">
        <v>4.1559999999999997</v>
      </c>
      <c r="AQ44" s="20">
        <v>0.15620000000000001</v>
      </c>
      <c r="AR44" s="20">
        <v>6.0869999999999997</v>
      </c>
      <c r="AS44" s="20">
        <v>0.1181</v>
      </c>
      <c r="AT44" s="20">
        <v>42.93</v>
      </c>
      <c r="AU44" s="20">
        <v>2.6190000000000002</v>
      </c>
      <c r="AV44" s="20">
        <v>5.2830000000000004</v>
      </c>
      <c r="AW44" s="20">
        <v>8.7330000000000005E-2</v>
      </c>
      <c r="AX44" s="20">
        <v>5.8650000000000002</v>
      </c>
      <c r="AY44" s="20">
        <v>0.1479</v>
      </c>
      <c r="AZ44" s="20">
        <v>42.57</v>
      </c>
      <c r="BA44" s="20">
        <v>3.476</v>
      </c>
      <c r="BB44" s="20">
        <v>4.92</v>
      </c>
      <c r="BC44" s="20">
        <v>0.112</v>
      </c>
      <c r="BD44" s="20">
        <v>5.9660000000000002</v>
      </c>
      <c r="BE44" s="20">
        <v>0.307</v>
      </c>
      <c r="BF44" s="20">
        <v>32.1</v>
      </c>
      <c r="BG44" s="20">
        <v>5.0410000000000004</v>
      </c>
      <c r="BH44" s="19">
        <v>5.343</v>
      </c>
      <c r="BI44" s="19">
        <v>0.24879999999999999</v>
      </c>
    </row>
    <row r="45" spans="1:61" ht="17" thickTop="1" thickBot="1">
      <c r="A45" s="36" t="s">
        <v>31</v>
      </c>
      <c r="B45" s="20">
        <v>4.2309999999999999</v>
      </c>
      <c r="C45" s="20">
        <v>5.6610000000000001E-2</v>
      </c>
      <c r="D45" s="20">
        <f xml:space="preserve"> 24.84</f>
        <v>24.84</v>
      </c>
      <c r="E45" s="24">
        <v>2.08</v>
      </c>
      <c r="F45" s="20">
        <v>3.4620000000000002</v>
      </c>
      <c r="G45" s="20">
        <v>4.5940000000000002E-2</v>
      </c>
      <c r="H45" s="20">
        <v>4.3849999999999998</v>
      </c>
      <c r="I45" s="20">
        <v>0.12189999999999999</v>
      </c>
      <c r="J45" s="20">
        <f xml:space="preserve"> 27.07</f>
        <v>27.07</v>
      </c>
      <c r="K45" s="20">
        <v>2.88</v>
      </c>
      <c r="L45" s="20">
        <v>3.4809999999999999</v>
      </c>
      <c r="M45" s="20">
        <v>5.0180000000000002E-2</v>
      </c>
      <c r="N45" s="20">
        <v>4.1399999999999997</v>
      </c>
      <c r="O45" s="20">
        <v>0.1348</v>
      </c>
      <c r="P45" s="19">
        <v>55.56</v>
      </c>
      <c r="Q45" s="19">
        <v>9.0890000000000004</v>
      </c>
      <c r="R45" s="20">
        <v>3.8559999999999999</v>
      </c>
      <c r="S45" s="20">
        <v>6.4909999999999995E-2</v>
      </c>
      <c r="T45" s="20">
        <v>4.5010000000000003</v>
      </c>
      <c r="U45" s="20">
        <v>5.2990000000000002E-2</v>
      </c>
      <c r="V45" s="20">
        <v>67.61</v>
      </c>
      <c r="W45" s="20">
        <v>3.2669999999999999</v>
      </c>
      <c r="X45" s="20">
        <v>4.117</v>
      </c>
      <c r="Y45" s="20">
        <v>3.134E-2</v>
      </c>
      <c r="Z45" s="20">
        <v>4.415</v>
      </c>
      <c r="AA45" s="20">
        <v>5.058E-2</v>
      </c>
      <c r="AB45" s="20">
        <f xml:space="preserve"> 44.61</f>
        <v>44.61</v>
      </c>
      <c r="AC45" s="19">
        <v>2.2599999999999998</v>
      </c>
      <c r="AD45" s="20">
        <v>3.8740000000000001</v>
      </c>
      <c r="AE45" s="20">
        <v>2.137E-2</v>
      </c>
      <c r="AF45" s="20">
        <v>7.1870000000000003</v>
      </c>
      <c r="AG45" s="20">
        <v>0.14349999999999999</v>
      </c>
      <c r="AH45" s="20">
        <v>93.08</v>
      </c>
      <c r="AI45" s="20">
        <v>6.27</v>
      </c>
      <c r="AJ45" s="20">
        <v>7.0019999999999998</v>
      </c>
      <c r="AK45" s="20">
        <v>0.1162</v>
      </c>
      <c r="AL45" s="20">
        <v>4.9829999999999997</v>
      </c>
      <c r="AM45" s="20">
        <v>9.393E-2</v>
      </c>
      <c r="AN45" s="20">
        <v>115.5</v>
      </c>
      <c r="AO45" s="20">
        <v>8.5009999999999994</v>
      </c>
      <c r="AP45" s="20">
        <v>4.681</v>
      </c>
      <c r="AQ45" s="20">
        <v>3.6889999999999999E-2</v>
      </c>
      <c r="AR45" s="20">
        <v>5.3559999999999999</v>
      </c>
      <c r="AS45" s="20">
        <v>6.3619999999999996E-2</v>
      </c>
      <c r="AT45" s="20">
        <v>100.6</v>
      </c>
      <c r="AU45" s="20">
        <v>3.3919999999999999</v>
      </c>
      <c r="AV45" s="20">
        <v>5.2110000000000003</v>
      </c>
      <c r="AW45" s="20">
        <v>3.7100000000000001E-2</v>
      </c>
      <c r="AX45" s="20">
        <v>5.2789999999999999</v>
      </c>
      <c r="AY45" s="20">
        <v>7.7649999999999997E-2</v>
      </c>
      <c r="AZ45" s="20">
        <v>115.4</v>
      </c>
      <c r="BA45" s="20">
        <v>5.0270000000000001</v>
      </c>
      <c r="BB45" s="20">
        <v>5.0629999999999997</v>
      </c>
      <c r="BC45" s="20">
        <v>4.6519999999999999E-2</v>
      </c>
      <c r="BD45" s="20">
        <v>5.0430000000000001</v>
      </c>
      <c r="BE45" s="20">
        <v>6.454E-2</v>
      </c>
      <c r="BF45" s="20">
        <f xml:space="preserve"> 136.5</f>
        <v>136.5</v>
      </c>
      <c r="BG45" s="19">
        <v>6.6</v>
      </c>
      <c r="BH45" s="19">
        <v>5.4720000000000004</v>
      </c>
      <c r="BI45" s="19">
        <v>0.1018</v>
      </c>
    </row>
    <row r="46" spans="1:61" ht="17" thickTop="1" thickBot="1">
      <c r="A46" s="36" t="s">
        <v>32</v>
      </c>
      <c r="B46" s="20">
        <v>6.5940000000000003</v>
      </c>
      <c r="C46" s="20">
        <v>6.1609999999999998E-2</v>
      </c>
      <c r="D46" s="20">
        <v>89.97</v>
      </c>
      <c r="E46" s="20">
        <v>2.6869999999999998</v>
      </c>
      <c r="F46" s="20">
        <v>6.6379999999999999</v>
      </c>
      <c r="G46" s="20">
        <v>5.3679999999999999E-2</v>
      </c>
      <c r="H46" s="20">
        <v>6.577</v>
      </c>
      <c r="I46" s="20">
        <v>7.7899999999999997E-2</v>
      </c>
      <c r="J46" s="20">
        <v>109.3</v>
      </c>
      <c r="K46" s="20">
        <v>5.0419999999999998</v>
      </c>
      <c r="L46" s="20">
        <v>6.6520000000000001</v>
      </c>
      <c r="M46" s="20">
        <v>4.8030000000000003E-2</v>
      </c>
      <c r="N46" s="20">
        <v>6.8</v>
      </c>
      <c r="O46" s="20">
        <v>8.5720000000000005E-2</v>
      </c>
      <c r="P46" s="20">
        <v>104.6</v>
      </c>
      <c r="Q46" s="20">
        <v>5.1879999999999997</v>
      </c>
      <c r="R46" s="20">
        <v>6.8140000000000001</v>
      </c>
      <c r="S46" s="20">
        <v>5.0049999999999997E-2</v>
      </c>
      <c r="T46" s="20">
        <v>7.1829999999999998</v>
      </c>
      <c r="U46" s="20">
        <v>6.3789999999999999E-2</v>
      </c>
      <c r="V46" s="20">
        <v>90.22</v>
      </c>
      <c r="W46" s="20">
        <v>3.32</v>
      </c>
      <c r="X46" s="20">
        <v>7.0190000000000001</v>
      </c>
      <c r="Y46" s="20">
        <v>4.2290000000000001E-2</v>
      </c>
      <c r="Z46" s="20">
        <v>6.9320000000000004</v>
      </c>
      <c r="AA46" s="20">
        <v>6.1949999999999998E-2</v>
      </c>
      <c r="AB46" s="20">
        <v>88.63</v>
      </c>
      <c r="AC46" s="20">
        <v>2.5129999999999999</v>
      </c>
      <c r="AD46" s="20">
        <v>6.78</v>
      </c>
      <c r="AE46" s="20">
        <v>5.2780000000000001E-2</v>
      </c>
      <c r="AF46" s="20">
        <v>9.0809999999999995</v>
      </c>
      <c r="AG46" s="20">
        <v>8.2479999999999998E-2</v>
      </c>
      <c r="AH46" s="20">
        <v>98.71</v>
      </c>
      <c r="AI46" s="20">
        <v>4.5</v>
      </c>
      <c r="AJ46" s="20">
        <v>9.0030000000000001</v>
      </c>
      <c r="AK46" s="20">
        <v>7.016E-2</v>
      </c>
      <c r="AL46" s="20">
        <v>8.0530000000000008</v>
      </c>
      <c r="AM46" s="20">
        <v>4.36E-2</v>
      </c>
      <c r="AN46" s="20">
        <v>140.80000000000001</v>
      </c>
      <c r="AO46" s="20">
        <v>4.585</v>
      </c>
      <c r="AP46" s="20">
        <v>7.9320000000000004</v>
      </c>
      <c r="AQ46" s="20">
        <v>3.773E-2</v>
      </c>
      <c r="AR46" s="20">
        <v>8.1950000000000003</v>
      </c>
      <c r="AS46" s="20">
        <v>5.5509999999999997E-2</v>
      </c>
      <c r="AT46" s="20">
        <v>121.6</v>
      </c>
      <c r="AU46" s="20">
        <v>5.1260000000000003</v>
      </c>
      <c r="AV46" s="20">
        <v>8.173</v>
      </c>
      <c r="AW46" s="20">
        <v>4.2950000000000002E-2</v>
      </c>
      <c r="AX46" s="20">
        <v>8.41</v>
      </c>
      <c r="AY46" s="20">
        <v>7.8409999999999994E-2</v>
      </c>
      <c r="AZ46" s="20">
        <v>126.3</v>
      </c>
      <c r="BA46" s="20">
        <v>4.883</v>
      </c>
      <c r="BB46" s="20">
        <v>8.3550000000000004</v>
      </c>
      <c r="BC46" s="20">
        <v>6.1409999999999999E-2</v>
      </c>
      <c r="BD46" s="20">
        <v>8.4890000000000008</v>
      </c>
      <c r="BE46" s="20">
        <v>0.1153</v>
      </c>
      <c r="BF46" s="20">
        <v>102.3</v>
      </c>
      <c r="BG46" s="20">
        <v>5.8639999999999999</v>
      </c>
      <c r="BH46" s="19">
        <v>8.4749999999999996</v>
      </c>
      <c r="BI46" s="19">
        <v>8.3510000000000001E-2</v>
      </c>
    </row>
    <row r="47" spans="1:61" ht="17" thickTop="1" thickBot="1">
      <c r="A47" s="36" t="s">
        <v>33</v>
      </c>
      <c r="B47" s="23" t="s">
        <v>20</v>
      </c>
      <c r="C47" s="23" t="s">
        <v>20</v>
      </c>
      <c r="D47" s="23">
        <v>0</v>
      </c>
      <c r="E47" s="23">
        <v>0</v>
      </c>
      <c r="F47" s="19">
        <v>4.7249999999999996</v>
      </c>
      <c r="G47" s="19">
        <v>0.39200000000000002</v>
      </c>
      <c r="H47" s="23" t="s">
        <v>20</v>
      </c>
      <c r="I47" s="23" t="s">
        <v>20</v>
      </c>
      <c r="J47" s="23">
        <v>0</v>
      </c>
      <c r="K47" s="23">
        <v>0</v>
      </c>
      <c r="L47" s="23">
        <v>0</v>
      </c>
      <c r="M47" s="23">
        <v>0</v>
      </c>
      <c r="N47" s="21">
        <v>6.1029999999999998</v>
      </c>
      <c r="O47" s="21">
        <v>0.14219999999999999</v>
      </c>
      <c r="P47" s="21">
        <v>9.3089999999999993</v>
      </c>
      <c r="Q47" s="21">
        <v>0.62949999999999995</v>
      </c>
      <c r="R47" s="21">
        <v>5.2939999999999996</v>
      </c>
      <c r="S47" s="21">
        <v>0.1429</v>
      </c>
      <c r="T47" s="20">
        <v>6.5410000000000004</v>
      </c>
      <c r="U47" s="20">
        <v>0.1023</v>
      </c>
      <c r="V47" s="20">
        <v>28.74</v>
      </c>
      <c r="W47" s="20">
        <v>1.3320000000000001</v>
      </c>
      <c r="X47" s="20">
        <v>5.907</v>
      </c>
      <c r="Y47" s="20">
        <v>8.2839999999999997E-2</v>
      </c>
      <c r="Z47" s="25">
        <v>6.3159999999999998</v>
      </c>
      <c r="AA47" s="25">
        <v>0.14199999999999999</v>
      </c>
      <c r="AB47" s="25">
        <v>16.190000000000001</v>
      </c>
      <c r="AC47" s="25">
        <v>1.0529999999999999</v>
      </c>
      <c r="AD47" s="25">
        <v>5.4089999999999998</v>
      </c>
      <c r="AE47" s="25">
        <v>0.114</v>
      </c>
      <c r="AF47" s="20">
        <v>9.1419999999999995</v>
      </c>
      <c r="AG47" s="20">
        <v>9.1910000000000006E-2</v>
      </c>
      <c r="AH47" s="20">
        <v>93.77</v>
      </c>
      <c r="AI47" s="20">
        <v>4.8520000000000003</v>
      </c>
      <c r="AJ47" s="20">
        <v>8.9949999999999992</v>
      </c>
      <c r="AK47" s="20">
        <v>7.671E-2</v>
      </c>
      <c r="AL47" s="20">
        <v>6.5069999999999997</v>
      </c>
      <c r="AM47" s="20">
        <v>0.158</v>
      </c>
      <c r="AN47" s="20">
        <v>52.16</v>
      </c>
      <c r="AO47" s="20">
        <v>3.9580000000000002</v>
      </c>
      <c r="AP47" s="20">
        <v>5.6219999999999999</v>
      </c>
      <c r="AQ47" s="20">
        <v>0.1246</v>
      </c>
      <c r="AR47" s="20">
        <v>6.8109999999999999</v>
      </c>
      <c r="AS47" s="20">
        <v>7.3510000000000006E-2</v>
      </c>
      <c r="AT47" s="20">
        <v>56.36</v>
      </c>
      <c r="AU47" s="20">
        <v>2.004</v>
      </c>
      <c r="AV47" s="20">
        <v>6.1950000000000003</v>
      </c>
      <c r="AW47" s="20">
        <v>5.6980000000000003E-2</v>
      </c>
      <c r="AX47" s="20">
        <v>6.8520000000000003</v>
      </c>
      <c r="AY47" s="20">
        <v>0.15970000000000001</v>
      </c>
      <c r="AZ47" s="20">
        <v>62.52</v>
      </c>
      <c r="BA47" s="20">
        <v>4.8499999999999996</v>
      </c>
      <c r="BB47" s="20">
        <v>6.2910000000000004</v>
      </c>
      <c r="BC47" s="20">
        <v>0.1202</v>
      </c>
      <c r="BD47" s="20">
        <v>6.6550000000000002</v>
      </c>
      <c r="BE47" s="20">
        <v>0.13300000000000001</v>
      </c>
      <c r="BF47" s="20">
        <v>64.11</v>
      </c>
      <c r="BG47" s="20">
        <v>4.09</v>
      </c>
      <c r="BH47" s="19">
        <v>6.4349999999999996</v>
      </c>
      <c r="BI47" s="19">
        <v>0.10059999999999999</v>
      </c>
    </row>
    <row r="48" spans="1:61" ht="17" thickTop="1" thickBot="1">
      <c r="A48" s="36" t="s">
        <v>34</v>
      </c>
      <c r="B48" s="20">
        <v>4.8230000000000004</v>
      </c>
      <c r="C48" s="20">
        <v>5.3609999999999998E-2</v>
      </c>
      <c r="D48" s="20">
        <f xml:space="preserve"> 21.85</f>
        <v>21.85</v>
      </c>
      <c r="E48" s="24">
        <v>2.08</v>
      </c>
      <c r="F48" s="20">
        <v>4.18</v>
      </c>
      <c r="G48" s="20">
        <v>0.2424</v>
      </c>
      <c r="H48" s="20">
        <v>4.5519999999999996</v>
      </c>
      <c r="I48" s="20">
        <v>0.1454</v>
      </c>
      <c r="J48" s="20">
        <f xml:space="preserve"> 20.7</f>
        <v>20.7</v>
      </c>
      <c r="K48" s="19">
        <v>2.88</v>
      </c>
      <c r="L48" s="20">
        <v>3.7130000000000001</v>
      </c>
      <c r="M48" s="20">
        <v>0.16669999999999999</v>
      </c>
      <c r="N48" s="20">
        <v>5.0789999999999997</v>
      </c>
      <c r="O48" s="20">
        <v>0.25019999999999998</v>
      </c>
      <c r="P48" s="20">
        <v>21.14</v>
      </c>
      <c r="Q48" s="20">
        <v>3.4729999999999999</v>
      </c>
      <c r="R48" s="20">
        <v>4.3230000000000004</v>
      </c>
      <c r="S48" s="20">
        <v>0.17749999999999999</v>
      </c>
      <c r="T48" s="20">
        <v>4.6349999999999998</v>
      </c>
      <c r="U48" s="20">
        <v>0.1108</v>
      </c>
      <c r="V48" s="20">
        <f xml:space="preserve"> 45.8</f>
        <v>45.8</v>
      </c>
      <c r="W48" s="19">
        <v>2.2799999999999998</v>
      </c>
      <c r="X48" s="20">
        <v>3.9460000000000002</v>
      </c>
      <c r="Y48" s="20">
        <v>0.12790000000000001</v>
      </c>
      <c r="Z48" s="20">
        <v>4.2699999999999996</v>
      </c>
      <c r="AA48" s="20">
        <v>4.7160000000000001E-2</v>
      </c>
      <c r="AB48" s="20">
        <f xml:space="preserve"> 35.77</f>
        <v>35.770000000000003</v>
      </c>
      <c r="AC48" s="20">
        <v>2.2599999999999998</v>
      </c>
      <c r="AD48" s="20">
        <v>4.0289999999999999</v>
      </c>
      <c r="AE48" s="20">
        <v>0.151</v>
      </c>
      <c r="AF48" s="20">
        <v>6.266</v>
      </c>
      <c r="AG48" s="20">
        <v>0.16470000000000001</v>
      </c>
      <c r="AH48" s="20">
        <v>96.75</v>
      </c>
      <c r="AI48" s="20">
        <v>9.6229999999999993</v>
      </c>
      <c r="AJ48" s="20">
        <v>6.351</v>
      </c>
      <c r="AK48" s="20">
        <v>9.9669999999999995E-2</v>
      </c>
      <c r="AL48" s="20">
        <v>5.782</v>
      </c>
      <c r="AM48" s="20">
        <v>5.518E-2</v>
      </c>
      <c r="AN48" s="20">
        <v>100.7</v>
      </c>
      <c r="AO48" s="20">
        <v>3.15</v>
      </c>
      <c r="AP48" s="20">
        <v>5.3529999999999998</v>
      </c>
      <c r="AQ48" s="20">
        <v>4.3499999999999997E-2</v>
      </c>
      <c r="AR48" s="20">
        <v>5.9550000000000001</v>
      </c>
      <c r="AS48" s="20">
        <v>6.0019999999999997E-2</v>
      </c>
      <c r="AT48" s="20">
        <v>110.4</v>
      </c>
      <c r="AU48" s="20">
        <v>4.8659999999999997</v>
      </c>
      <c r="AV48" s="20">
        <v>5.8639999999999999</v>
      </c>
      <c r="AW48" s="20">
        <v>2.845E-2</v>
      </c>
      <c r="AX48" s="20">
        <v>5.9089999999999998</v>
      </c>
      <c r="AY48" s="20">
        <v>8.387E-2</v>
      </c>
      <c r="AZ48" s="20">
        <v>113.5</v>
      </c>
      <c r="BA48" s="20">
        <v>5.3120000000000003</v>
      </c>
      <c r="BB48" s="20">
        <v>5.673</v>
      </c>
      <c r="BC48" s="20">
        <v>5.2639999999999999E-2</v>
      </c>
      <c r="BD48" s="20">
        <v>5.827</v>
      </c>
      <c r="BE48" s="20">
        <v>9.393E-2</v>
      </c>
      <c r="BF48" s="20">
        <v>150.6</v>
      </c>
      <c r="BG48" s="20">
        <v>8.1259999999999994</v>
      </c>
      <c r="BH48" s="19">
        <v>6.0439999999999996</v>
      </c>
      <c r="BI48" s="19">
        <v>6.8169999999999994E-2</v>
      </c>
    </row>
    <row r="49" spans="1:61" ht="17" thickTop="1" thickBot="1">
      <c r="A49" s="36" t="s">
        <v>35</v>
      </c>
      <c r="B49" s="20">
        <v>6.0880000000000001</v>
      </c>
      <c r="C49" s="20">
        <v>4.709E-2</v>
      </c>
      <c r="D49" s="20">
        <v>89.44</v>
      </c>
      <c r="E49" s="20">
        <v>2.76</v>
      </c>
      <c r="F49" s="20">
        <v>5.9960000000000004</v>
      </c>
      <c r="G49" s="20">
        <v>5.1200000000000002E-2</v>
      </c>
      <c r="H49" s="20">
        <v>6.1180000000000003</v>
      </c>
      <c r="I49" s="20">
        <v>3.141E-2</v>
      </c>
      <c r="J49" s="20">
        <v>98.3</v>
      </c>
      <c r="K49" s="20">
        <v>1.444</v>
      </c>
      <c r="L49" s="20">
        <v>6.1040000000000001</v>
      </c>
      <c r="M49" s="20">
        <v>2.282E-2</v>
      </c>
      <c r="N49" s="20">
        <v>6.383</v>
      </c>
      <c r="O49" s="20">
        <v>2.3140000000000001E-2</v>
      </c>
      <c r="P49" s="20">
        <v>94.42</v>
      </c>
      <c r="Q49" s="20">
        <v>1.03</v>
      </c>
      <c r="R49" s="20">
        <v>6.3029999999999999</v>
      </c>
      <c r="S49" s="20">
        <v>2.972E-2</v>
      </c>
      <c r="T49" s="20">
        <v>6.8049999999999997</v>
      </c>
      <c r="U49" s="20">
        <v>4.0820000000000002E-2</v>
      </c>
      <c r="V49" s="20">
        <v>100.3</v>
      </c>
      <c r="W49" s="20">
        <v>1.863</v>
      </c>
      <c r="X49" s="20">
        <v>6.859</v>
      </c>
      <c r="Y49" s="20">
        <v>3.644E-2</v>
      </c>
      <c r="Z49" s="20">
        <v>6.6609999999999996</v>
      </c>
      <c r="AA49" s="20">
        <v>4.5220000000000003E-2</v>
      </c>
      <c r="AB49" s="20">
        <v>94.29</v>
      </c>
      <c r="AC49" s="20">
        <v>1.9319999999999999</v>
      </c>
      <c r="AD49" s="20">
        <v>6.6529999999999996</v>
      </c>
      <c r="AE49" s="20">
        <v>3.3439999999999998E-2</v>
      </c>
      <c r="AF49" s="20">
        <v>9.5879999999999992</v>
      </c>
      <c r="AG49" s="20">
        <v>0.1278</v>
      </c>
      <c r="AH49" s="20">
        <v>86.77</v>
      </c>
      <c r="AI49" s="20">
        <v>7.0279999999999996</v>
      </c>
      <c r="AJ49" s="20">
        <v>9.3469999999999995</v>
      </c>
      <c r="AK49" s="20">
        <v>0.11260000000000001</v>
      </c>
      <c r="AL49" s="20">
        <v>6.9459999999999997</v>
      </c>
      <c r="AM49" s="20">
        <v>8.5279999999999995E-2</v>
      </c>
      <c r="AN49" s="20">
        <v>116.5</v>
      </c>
      <c r="AO49" s="20">
        <v>6.1870000000000003</v>
      </c>
      <c r="AP49" s="20">
        <v>6.6740000000000004</v>
      </c>
      <c r="AQ49" s="20">
        <v>4.9880000000000001E-2</v>
      </c>
      <c r="AR49" s="20">
        <v>7.3</v>
      </c>
      <c r="AS49" s="20">
        <v>0.1056</v>
      </c>
      <c r="AT49" s="20">
        <v>118.8</v>
      </c>
      <c r="AU49" s="20">
        <v>7.4859999999999998</v>
      </c>
      <c r="AV49" s="20">
        <v>7.133</v>
      </c>
      <c r="AW49" s="20">
        <v>5.382E-2</v>
      </c>
      <c r="AX49" s="20">
        <v>7.1859999999999999</v>
      </c>
      <c r="AY49" s="20">
        <v>9.9390000000000006E-2</v>
      </c>
      <c r="AZ49" s="20">
        <v>96.18</v>
      </c>
      <c r="BA49" s="20">
        <v>4.9119999999999999</v>
      </c>
      <c r="BB49" s="20">
        <v>6.9450000000000003</v>
      </c>
      <c r="BC49" s="20">
        <v>7.2559999999999999E-2</v>
      </c>
      <c r="BD49" s="20">
        <v>7.4329999999999998</v>
      </c>
      <c r="BE49" s="20">
        <v>0.13669999999999999</v>
      </c>
      <c r="BF49" s="20">
        <v>111.4</v>
      </c>
      <c r="BG49" s="20">
        <v>8.3450000000000006</v>
      </c>
      <c r="BH49" s="19">
        <v>7.4039999999999999</v>
      </c>
      <c r="BI49" s="19">
        <v>8.4110000000000004E-2</v>
      </c>
    </row>
    <row r="50" spans="1:61" ht="17" thickTop="1" thickBot="1">
      <c r="A50" s="36" t="s">
        <v>36</v>
      </c>
      <c r="B50" s="19" t="s">
        <v>18</v>
      </c>
      <c r="C50" s="19" t="s">
        <v>18</v>
      </c>
      <c r="D50" s="39">
        <v>0</v>
      </c>
      <c r="E50" s="39">
        <v>0</v>
      </c>
      <c r="F50" s="39">
        <v>0</v>
      </c>
      <c r="G50" s="39">
        <v>0</v>
      </c>
      <c r="H50" s="19" t="s">
        <v>18</v>
      </c>
      <c r="I50" s="19" t="s">
        <v>18</v>
      </c>
      <c r="J50" s="39">
        <v>0</v>
      </c>
      <c r="K50" s="39">
        <v>0</v>
      </c>
      <c r="L50" s="39">
        <v>0</v>
      </c>
      <c r="M50" s="39">
        <v>0</v>
      </c>
      <c r="N50" s="23" t="s">
        <v>20</v>
      </c>
      <c r="O50" s="23" t="s">
        <v>20</v>
      </c>
      <c r="P50" s="39">
        <v>0</v>
      </c>
      <c r="Q50" s="39">
        <v>0</v>
      </c>
      <c r="R50" s="39">
        <v>0</v>
      </c>
      <c r="S50" s="39">
        <v>0</v>
      </c>
      <c r="T50" s="23" t="s">
        <v>20</v>
      </c>
      <c r="U50" s="23" t="s">
        <v>20</v>
      </c>
      <c r="V50" s="39">
        <v>0</v>
      </c>
      <c r="W50" s="39">
        <v>0</v>
      </c>
      <c r="X50" s="39">
        <v>0</v>
      </c>
      <c r="Y50" s="39">
        <v>0</v>
      </c>
      <c r="Z50" s="23" t="s">
        <v>20</v>
      </c>
      <c r="AA50" s="23" t="s">
        <v>20</v>
      </c>
      <c r="AB50" s="39">
        <v>0</v>
      </c>
      <c r="AC50" s="40">
        <v>0</v>
      </c>
      <c r="AD50" s="40">
        <v>0</v>
      </c>
      <c r="AE50" s="40">
        <v>0</v>
      </c>
      <c r="AF50" s="20">
        <v>7.5289999999999999</v>
      </c>
      <c r="AG50" s="20">
        <v>0.12239999999999999</v>
      </c>
      <c r="AH50" s="20">
        <v>81.72</v>
      </c>
      <c r="AI50" s="20">
        <v>4.8540000000000001</v>
      </c>
      <c r="AJ50" s="20">
        <v>7.3259999999999996</v>
      </c>
      <c r="AK50" s="20">
        <v>0.1069</v>
      </c>
      <c r="AL50" s="20">
        <v>5.383</v>
      </c>
      <c r="AM50" s="20">
        <v>0.2366</v>
      </c>
      <c r="AN50" s="20">
        <v>28.79</v>
      </c>
      <c r="AO50" s="20">
        <v>5.5410000000000004</v>
      </c>
      <c r="AP50" s="20">
        <v>4.2110000000000003</v>
      </c>
      <c r="AQ50" s="20">
        <v>0.1444</v>
      </c>
      <c r="AR50" s="20">
        <v>6.92</v>
      </c>
      <c r="AS50" s="20">
        <v>0.14829999999999999</v>
      </c>
      <c r="AT50" s="20">
        <v>30.52</v>
      </c>
      <c r="AU50" s="20">
        <v>2.21</v>
      </c>
      <c r="AV50" s="20">
        <v>5.8529999999999998</v>
      </c>
      <c r="AW50" s="20">
        <v>0.1239</v>
      </c>
      <c r="AX50" s="20">
        <v>6.7519999999999998</v>
      </c>
      <c r="AY50" s="20">
        <v>0.22550000000000001</v>
      </c>
      <c r="AZ50" s="20">
        <v>19.37</v>
      </c>
      <c r="BA50" s="20">
        <v>2.2589999999999999</v>
      </c>
      <c r="BB50" s="20">
        <v>5.3529999999999998</v>
      </c>
      <c r="BC50" s="20">
        <v>0.1636</v>
      </c>
      <c r="BD50" s="20">
        <v>5.468</v>
      </c>
      <c r="BE50" s="20">
        <v>0.15989999999999999</v>
      </c>
      <c r="BF50" s="20">
        <f xml:space="preserve"> 43.79</f>
        <v>43.79</v>
      </c>
      <c r="BG50" s="20">
        <v>6.6</v>
      </c>
      <c r="BH50" s="19">
        <v>5.0640000000000001</v>
      </c>
      <c r="BI50" s="19">
        <v>0.2039</v>
      </c>
    </row>
    <row r="51" spans="1:61" ht="17" thickTop="1" thickBot="1">
      <c r="A51" s="36" t="s">
        <v>37</v>
      </c>
      <c r="B51" s="19" t="s">
        <v>18</v>
      </c>
      <c r="C51" s="19" t="s">
        <v>18</v>
      </c>
      <c r="D51" s="39">
        <v>0</v>
      </c>
      <c r="E51" s="39">
        <v>0</v>
      </c>
      <c r="F51" s="39">
        <v>0</v>
      </c>
      <c r="G51" s="39">
        <v>0</v>
      </c>
      <c r="H51" s="19" t="s">
        <v>18</v>
      </c>
      <c r="I51" s="19" t="s">
        <v>18</v>
      </c>
      <c r="J51" s="39">
        <v>0</v>
      </c>
      <c r="K51" s="39">
        <v>0</v>
      </c>
      <c r="L51" s="39">
        <v>0</v>
      </c>
      <c r="M51" s="39">
        <v>0</v>
      </c>
      <c r="N51" s="19" t="s">
        <v>18</v>
      </c>
      <c r="O51" s="19" t="s">
        <v>18</v>
      </c>
      <c r="P51" s="39">
        <v>0</v>
      </c>
      <c r="Q51" s="39">
        <v>0</v>
      </c>
      <c r="R51" s="39">
        <v>0</v>
      </c>
      <c r="S51" s="39">
        <v>0</v>
      </c>
      <c r="T51" s="19" t="s">
        <v>18</v>
      </c>
      <c r="U51" s="19" t="s">
        <v>18</v>
      </c>
      <c r="V51" s="39">
        <v>0</v>
      </c>
      <c r="W51" s="39">
        <v>0</v>
      </c>
      <c r="X51" s="39">
        <v>0</v>
      </c>
      <c r="Y51" s="39">
        <v>0</v>
      </c>
      <c r="Z51" s="19" t="s">
        <v>18</v>
      </c>
      <c r="AA51" s="19" t="s">
        <v>18</v>
      </c>
      <c r="AB51" s="41">
        <v>0</v>
      </c>
      <c r="AC51" s="42">
        <v>0</v>
      </c>
      <c r="AD51" s="42">
        <v>0</v>
      </c>
      <c r="AE51" s="42">
        <v>0</v>
      </c>
      <c r="AF51" s="20">
        <v>6.1349999999999998</v>
      </c>
      <c r="AG51" s="20">
        <v>0.13089999999999999</v>
      </c>
      <c r="AH51" s="20">
        <v>122.2</v>
      </c>
      <c r="AI51" s="20">
        <v>10.24</v>
      </c>
      <c r="AJ51" s="20">
        <v>6.43</v>
      </c>
      <c r="AK51" s="20">
        <v>0.10199999999999999</v>
      </c>
      <c r="AL51" s="20">
        <v>5.4429999999999996</v>
      </c>
      <c r="AM51" s="20">
        <v>0.2041</v>
      </c>
      <c r="AN51" s="20">
        <v>23.93</v>
      </c>
      <c r="AO51" s="20">
        <v>3.3809999999999998</v>
      </c>
      <c r="AP51" s="20">
        <v>4.0259999999999998</v>
      </c>
      <c r="AQ51" s="20">
        <v>0.14449999999999999</v>
      </c>
      <c r="AR51" s="20">
        <v>5.6840000000000002</v>
      </c>
      <c r="AS51" s="20">
        <v>0.14849999999999999</v>
      </c>
      <c r="AT51" s="20">
        <v>33.97</v>
      </c>
      <c r="AU51" s="20">
        <v>2.601</v>
      </c>
      <c r="AV51" s="20">
        <v>4.7670000000000003</v>
      </c>
      <c r="AW51" s="20">
        <v>0.11360000000000001</v>
      </c>
      <c r="AX51" s="20">
        <v>5.2969999999999997</v>
      </c>
      <c r="AY51" s="20">
        <v>0.14960000000000001</v>
      </c>
      <c r="AZ51" s="20">
        <v>63.03</v>
      </c>
      <c r="BA51" s="20">
        <v>5.5</v>
      </c>
      <c r="BB51" s="20">
        <v>4.6289999999999996</v>
      </c>
      <c r="BC51" s="20">
        <v>0.1118</v>
      </c>
      <c r="BD51" s="20">
        <v>5.1539999999999999</v>
      </c>
      <c r="BE51" s="20">
        <v>0.26569999999999999</v>
      </c>
      <c r="BF51" s="20">
        <v>50.66</v>
      </c>
      <c r="BG51" s="20">
        <v>8.016</v>
      </c>
      <c r="BH51" s="19">
        <v>4.9320000000000004</v>
      </c>
      <c r="BI51" s="19">
        <v>0.18629999999999999</v>
      </c>
    </row>
    <row r="52" spans="1:61" ht="17" thickTop="1" thickBot="1">
      <c r="A52" s="36" t="s">
        <v>38</v>
      </c>
      <c r="B52" s="19" t="s">
        <v>18</v>
      </c>
      <c r="C52" s="19" t="s">
        <v>18</v>
      </c>
      <c r="D52" s="39">
        <v>0</v>
      </c>
      <c r="E52" s="39">
        <v>0</v>
      </c>
      <c r="F52" s="39">
        <v>0</v>
      </c>
      <c r="G52" s="39">
        <v>0</v>
      </c>
      <c r="H52" s="19" t="s">
        <v>18</v>
      </c>
      <c r="I52" s="19" t="s">
        <v>18</v>
      </c>
      <c r="J52" s="39">
        <v>0</v>
      </c>
      <c r="K52" s="39">
        <v>0</v>
      </c>
      <c r="L52" s="39">
        <v>0</v>
      </c>
      <c r="M52" s="39">
        <v>0</v>
      </c>
      <c r="N52" s="19" t="s">
        <v>18</v>
      </c>
      <c r="O52" s="19" t="s">
        <v>18</v>
      </c>
      <c r="P52" s="39">
        <v>0</v>
      </c>
      <c r="Q52" s="39">
        <v>0</v>
      </c>
      <c r="R52" s="39">
        <v>0</v>
      </c>
      <c r="S52" s="39">
        <v>0</v>
      </c>
      <c r="T52" s="23" t="s">
        <v>20</v>
      </c>
      <c r="U52" s="23" t="s">
        <v>20</v>
      </c>
      <c r="V52" s="39">
        <v>0</v>
      </c>
      <c r="W52" s="39">
        <v>0</v>
      </c>
      <c r="X52" s="39">
        <v>0</v>
      </c>
      <c r="Y52" s="39">
        <v>0</v>
      </c>
      <c r="Z52" s="19" t="s">
        <v>18</v>
      </c>
      <c r="AA52" s="19" t="s">
        <v>18</v>
      </c>
      <c r="AB52" s="41">
        <v>0</v>
      </c>
      <c r="AC52" s="42">
        <v>0</v>
      </c>
      <c r="AD52" s="42">
        <v>0</v>
      </c>
      <c r="AE52" s="42">
        <v>0</v>
      </c>
      <c r="AF52" s="20">
        <v>6.3079999999999998</v>
      </c>
      <c r="AG52" s="20">
        <v>0.1376</v>
      </c>
      <c r="AH52" s="20">
        <v>100</v>
      </c>
      <c r="AI52" s="20">
        <v>8.1440000000000001</v>
      </c>
      <c r="AJ52" s="20">
        <v>6.3550000000000004</v>
      </c>
      <c r="AK52" s="20">
        <v>8.8859999999999995E-2</v>
      </c>
      <c r="AL52" s="19" t="s">
        <v>18</v>
      </c>
      <c r="AM52" s="19" t="s">
        <v>18</v>
      </c>
      <c r="AN52" s="35">
        <v>0</v>
      </c>
      <c r="AO52" s="35">
        <v>0</v>
      </c>
      <c r="AP52" s="35">
        <v>0</v>
      </c>
      <c r="AQ52" s="35">
        <v>0</v>
      </c>
      <c r="AR52" s="19" t="s">
        <v>18</v>
      </c>
      <c r="AS52" s="19" t="s">
        <v>18</v>
      </c>
      <c r="AT52" s="35">
        <v>0</v>
      </c>
      <c r="AU52" s="35">
        <v>0</v>
      </c>
      <c r="AV52" s="35">
        <v>0</v>
      </c>
      <c r="AW52" s="35">
        <v>0</v>
      </c>
      <c r="AX52" s="19" t="s">
        <v>18</v>
      </c>
      <c r="AY52" s="19" t="s">
        <v>18</v>
      </c>
      <c r="AZ52" s="35">
        <v>0</v>
      </c>
      <c r="BA52" s="35">
        <v>0</v>
      </c>
      <c r="BB52" s="35">
        <v>0</v>
      </c>
      <c r="BC52" s="35">
        <v>0</v>
      </c>
      <c r="BD52" s="19" t="s">
        <v>18</v>
      </c>
      <c r="BE52" s="19" t="s">
        <v>18</v>
      </c>
      <c r="BF52" s="35">
        <v>0</v>
      </c>
      <c r="BG52" s="35">
        <v>0</v>
      </c>
      <c r="BH52" s="35">
        <v>0</v>
      </c>
      <c r="BI52" s="35">
        <v>0</v>
      </c>
    </row>
    <row r="53" spans="1:61" ht="17" thickTop="1" thickBot="1">
      <c r="A53" s="38" t="s">
        <v>39</v>
      </c>
      <c r="B53" s="19" t="s">
        <v>18</v>
      </c>
      <c r="C53" s="19" t="s">
        <v>18</v>
      </c>
      <c r="D53" s="39">
        <v>0</v>
      </c>
      <c r="E53" s="39">
        <v>0</v>
      </c>
      <c r="F53" s="39">
        <v>0</v>
      </c>
      <c r="G53" s="39">
        <v>0</v>
      </c>
      <c r="H53" s="23" t="s">
        <v>20</v>
      </c>
      <c r="I53" s="23" t="s">
        <v>20</v>
      </c>
      <c r="J53" s="39">
        <v>0</v>
      </c>
      <c r="K53" s="39">
        <v>0</v>
      </c>
      <c r="L53" s="39">
        <v>0</v>
      </c>
      <c r="M53" s="39">
        <v>0</v>
      </c>
      <c r="N53" s="23" t="s">
        <v>20</v>
      </c>
      <c r="O53" s="23" t="s">
        <v>20</v>
      </c>
      <c r="P53" s="39">
        <v>0</v>
      </c>
      <c r="Q53" s="39">
        <v>0</v>
      </c>
      <c r="R53" s="39">
        <v>0</v>
      </c>
      <c r="S53" s="39">
        <v>0</v>
      </c>
      <c r="T53" s="23" t="s">
        <v>20</v>
      </c>
      <c r="U53" s="23" t="s">
        <v>20</v>
      </c>
      <c r="V53" s="39">
        <v>0</v>
      </c>
      <c r="W53" s="39">
        <v>0</v>
      </c>
      <c r="X53" s="39">
        <v>0</v>
      </c>
      <c r="Y53" s="39">
        <v>0</v>
      </c>
      <c r="Z53" s="23" t="s">
        <v>20</v>
      </c>
      <c r="AA53" s="23" t="s">
        <v>20</v>
      </c>
      <c r="AB53" s="41">
        <v>0</v>
      </c>
      <c r="AC53" s="42">
        <v>0</v>
      </c>
      <c r="AD53" s="42">
        <v>0</v>
      </c>
      <c r="AE53" s="42">
        <v>0</v>
      </c>
      <c r="AF53" s="23" t="s">
        <v>18</v>
      </c>
      <c r="AG53" s="23" t="s">
        <v>18</v>
      </c>
      <c r="AH53" s="23">
        <v>0</v>
      </c>
      <c r="AI53" s="23">
        <v>0</v>
      </c>
      <c r="AJ53" s="23">
        <v>0</v>
      </c>
      <c r="AK53" s="23">
        <v>0</v>
      </c>
      <c r="AL53" s="25">
        <v>5.3940000000000001</v>
      </c>
      <c r="AM53" s="25">
        <v>0.36280000000000001</v>
      </c>
      <c r="AN53" s="25">
        <v>12.9</v>
      </c>
      <c r="AO53" s="25">
        <v>2.5190000000000001</v>
      </c>
      <c r="AP53" s="25">
        <v>3.6819999999999999</v>
      </c>
      <c r="AQ53" s="25">
        <v>0.26090000000000002</v>
      </c>
      <c r="AR53" s="25">
        <v>6.6150000000000002</v>
      </c>
      <c r="AS53" s="25">
        <v>0.25790000000000002</v>
      </c>
      <c r="AT53" s="25">
        <v>13.04</v>
      </c>
      <c r="AU53" s="25">
        <v>1.627</v>
      </c>
      <c r="AV53" s="20">
        <v>5.2249999999999996</v>
      </c>
      <c r="AW53" s="20">
        <v>0.188</v>
      </c>
      <c r="AX53" s="20">
        <v>7.8440000000000003</v>
      </c>
      <c r="AY53" s="20">
        <v>0.37890000000000001</v>
      </c>
      <c r="AZ53" s="20">
        <v>-18.73</v>
      </c>
      <c r="BA53" s="20">
        <v>4.4820000000000002</v>
      </c>
      <c r="BB53" s="19">
        <v>0</v>
      </c>
      <c r="BC53" s="19">
        <v>0</v>
      </c>
      <c r="BD53" s="19">
        <v>4.7050000000000001</v>
      </c>
      <c r="BE53" s="19">
        <v>0.36809999999999998</v>
      </c>
      <c r="BF53" s="19">
        <f xml:space="preserve"> 29</f>
        <v>29</v>
      </c>
      <c r="BG53" s="19">
        <v>6.6</v>
      </c>
      <c r="BH53" s="19">
        <v>3.9129999999999998</v>
      </c>
      <c r="BI53" s="19">
        <v>0.15379999999999999</v>
      </c>
    </row>
    <row r="54" spans="1:61" ht="17" thickTop="1" thickBot="1">
      <c r="A54" s="36" t="s">
        <v>40</v>
      </c>
      <c r="B54" s="19" t="s">
        <v>18</v>
      </c>
      <c r="C54" s="19" t="s">
        <v>18</v>
      </c>
      <c r="D54" s="39">
        <v>0</v>
      </c>
      <c r="E54" s="39">
        <v>0</v>
      </c>
      <c r="F54" s="39">
        <v>0</v>
      </c>
      <c r="G54" s="39">
        <v>0</v>
      </c>
      <c r="H54" s="19" t="s">
        <v>18</v>
      </c>
      <c r="I54" s="19" t="s">
        <v>18</v>
      </c>
      <c r="J54" s="39">
        <v>0</v>
      </c>
      <c r="K54" s="39">
        <v>0</v>
      </c>
      <c r="L54" s="39">
        <v>0</v>
      </c>
      <c r="M54" s="39">
        <v>0</v>
      </c>
      <c r="N54" s="19" t="s">
        <v>18</v>
      </c>
      <c r="O54" s="19" t="s">
        <v>18</v>
      </c>
      <c r="P54" s="39">
        <v>0</v>
      </c>
      <c r="Q54" s="39">
        <v>0</v>
      </c>
      <c r="R54" s="39">
        <v>0</v>
      </c>
      <c r="S54" s="39">
        <v>0</v>
      </c>
      <c r="T54" s="19" t="s">
        <v>18</v>
      </c>
      <c r="U54" s="19" t="s">
        <v>18</v>
      </c>
      <c r="V54" s="39">
        <v>0</v>
      </c>
      <c r="W54" s="39">
        <v>0</v>
      </c>
      <c r="X54" s="39">
        <v>0</v>
      </c>
      <c r="Y54" s="39">
        <v>0</v>
      </c>
      <c r="Z54" s="19" t="s">
        <v>18</v>
      </c>
      <c r="AA54" s="19" t="s">
        <v>18</v>
      </c>
      <c r="AB54" s="41">
        <v>0</v>
      </c>
      <c r="AC54" s="42">
        <v>0</v>
      </c>
      <c r="AD54" s="42">
        <v>0</v>
      </c>
      <c r="AE54" s="42">
        <v>0</v>
      </c>
      <c r="AF54" s="20">
        <v>8.4</v>
      </c>
      <c r="AG54" s="20">
        <v>0.16259999999999999</v>
      </c>
      <c r="AH54" s="20">
        <v>85.33</v>
      </c>
      <c r="AI54" s="20">
        <v>6.6280000000000001</v>
      </c>
      <c r="AJ54" s="20">
        <v>8.1020000000000003</v>
      </c>
      <c r="AK54" s="20">
        <v>0.1459</v>
      </c>
      <c r="AL54" s="20">
        <v>5.601</v>
      </c>
      <c r="AM54" s="20">
        <v>0.23980000000000001</v>
      </c>
      <c r="AN54" s="20">
        <v>21.87</v>
      </c>
      <c r="AO54" s="20">
        <v>3.18</v>
      </c>
      <c r="AP54" s="20">
        <v>4.0659999999999998</v>
      </c>
      <c r="AQ54" s="20">
        <v>0.1</v>
      </c>
      <c r="AR54" s="20">
        <v>6.9880000000000004</v>
      </c>
      <c r="AS54" s="20">
        <v>0.2341</v>
      </c>
      <c r="AT54" s="20">
        <v>29.57</v>
      </c>
      <c r="AU54" s="20">
        <v>3.286</v>
      </c>
      <c r="AV54" s="20">
        <v>5.9660000000000002</v>
      </c>
      <c r="AW54" s="20">
        <v>0.17760000000000001</v>
      </c>
      <c r="AX54" s="20">
        <v>6.5190000000000001</v>
      </c>
      <c r="AY54" s="20">
        <v>0.24460000000000001</v>
      </c>
      <c r="AZ54" s="20">
        <v>34.450000000000003</v>
      </c>
      <c r="BA54" s="20">
        <v>4.1470000000000002</v>
      </c>
      <c r="BB54" s="20">
        <v>5.4379999999999997</v>
      </c>
      <c r="BC54" s="20">
        <v>0.18740000000000001</v>
      </c>
      <c r="BD54" s="19">
        <v>7.66</v>
      </c>
      <c r="BE54" s="19">
        <v>0.30620000000000003</v>
      </c>
      <c r="BF54" s="19">
        <v>61.34</v>
      </c>
      <c r="BG54" s="19">
        <v>9.9060000000000006</v>
      </c>
      <c r="BH54" s="19">
        <v>7.8810000000000002</v>
      </c>
      <c r="BI54" s="19">
        <v>0.21429999999999999</v>
      </c>
    </row>
    <row r="55" spans="1:61" ht="16" thickTop="1"/>
  </sheetData>
  <mergeCells count="50">
    <mergeCell ref="N1:S1"/>
    <mergeCell ref="T1:Y1"/>
    <mergeCell ref="Z1:AE1"/>
    <mergeCell ref="AF1:AK1"/>
    <mergeCell ref="B2:C2"/>
    <mergeCell ref="D2:E2"/>
    <mergeCell ref="F2:G2"/>
    <mergeCell ref="B1:G1"/>
    <mergeCell ref="H1:M1"/>
    <mergeCell ref="H2:I2"/>
    <mergeCell ref="J2:K2"/>
    <mergeCell ref="L2:M2"/>
    <mergeCell ref="N2:O2"/>
    <mergeCell ref="P2:Q2"/>
    <mergeCell ref="R2:S2"/>
    <mergeCell ref="T2:U2"/>
    <mergeCell ref="AL1:AQ1"/>
    <mergeCell ref="AR1:AW1"/>
    <mergeCell ref="AX1:BC1"/>
    <mergeCell ref="BD1:BI1"/>
    <mergeCell ref="V2:W2"/>
    <mergeCell ref="X2:Y2"/>
    <mergeCell ref="AH2:AI2"/>
    <mergeCell ref="AJ2:AK2"/>
    <mergeCell ref="AD2:AE2"/>
    <mergeCell ref="AF2:AG2"/>
    <mergeCell ref="Z2:AA2"/>
    <mergeCell ref="AB2:AC2"/>
    <mergeCell ref="AR2:AS2"/>
    <mergeCell ref="AT2:AU2"/>
    <mergeCell ref="AV2:AW2"/>
    <mergeCell ref="AL2:AM2"/>
    <mergeCell ref="AN2:AO2"/>
    <mergeCell ref="AP2:AQ2"/>
    <mergeCell ref="BD2:BE2"/>
    <mergeCell ref="BF2:BG2"/>
    <mergeCell ref="BH2:BI2"/>
    <mergeCell ref="B32:G32"/>
    <mergeCell ref="H32:M32"/>
    <mergeCell ref="N32:S32"/>
    <mergeCell ref="T32:Y32"/>
    <mergeCell ref="Z32:AE32"/>
    <mergeCell ref="AF32:AK32"/>
    <mergeCell ref="AL32:AQ32"/>
    <mergeCell ref="AX2:AY2"/>
    <mergeCell ref="AZ2:BA2"/>
    <mergeCell ref="BB2:BC2"/>
    <mergeCell ref="AR32:AW32"/>
    <mergeCell ref="AX32:BC32"/>
    <mergeCell ref="BD32:BI32"/>
  </mergeCells>
  <conditionalFormatting sqref="A55:XFD1048576 A1:XFD49 A50:C54 H50:I54 N50:O54 T50:U54 Z50:AA54 AF50:XFD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workbookViewId="0">
      <selection sqref="A1:K21"/>
    </sheetView>
  </sheetViews>
  <sheetFormatPr baseColWidth="10" defaultRowHeight="15" x14ac:dyDescent="0"/>
  <sheetData>
    <row r="1" spans="1:11" ht="17" thickTop="1" thickBot="1">
      <c r="A1" s="18" t="s">
        <v>17</v>
      </c>
      <c r="B1" s="19">
        <v>3</v>
      </c>
      <c r="C1" s="19">
        <v>3</v>
      </c>
      <c r="D1" s="19">
        <v>3</v>
      </c>
      <c r="E1" s="19">
        <v>4</v>
      </c>
      <c r="F1" s="19">
        <v>4</v>
      </c>
      <c r="G1" s="19">
        <v>7</v>
      </c>
      <c r="H1" s="21">
        <v>5</v>
      </c>
      <c r="I1" s="19">
        <v>4</v>
      </c>
      <c r="J1" s="19">
        <v>5</v>
      </c>
      <c r="K1" s="19">
        <v>6</v>
      </c>
    </row>
    <row r="2" spans="1:11" ht="17" thickTop="1" thickBot="1">
      <c r="A2" s="22" t="s">
        <v>19</v>
      </c>
      <c r="B2" s="24">
        <v>4</v>
      </c>
      <c r="C2" s="24">
        <v>3</v>
      </c>
      <c r="D2" s="19">
        <v>3</v>
      </c>
      <c r="E2" s="24">
        <v>5</v>
      </c>
      <c r="F2" s="24">
        <v>5</v>
      </c>
      <c r="G2" s="24">
        <v>16</v>
      </c>
      <c r="H2" s="24">
        <v>5</v>
      </c>
      <c r="I2" s="24">
        <v>4</v>
      </c>
      <c r="J2" s="19">
        <v>5</v>
      </c>
      <c r="K2" s="19">
        <v>5</v>
      </c>
    </row>
    <row r="3" spans="1:11" ht="17" thickTop="1" thickBot="1">
      <c r="A3" s="22" t="s">
        <v>21</v>
      </c>
      <c r="B3" s="24">
        <v>3</v>
      </c>
      <c r="C3" s="24">
        <v>3</v>
      </c>
      <c r="D3" s="19">
        <v>3</v>
      </c>
      <c r="E3" s="24">
        <v>4</v>
      </c>
      <c r="F3" s="24">
        <v>4</v>
      </c>
      <c r="G3" s="24">
        <v>16</v>
      </c>
      <c r="H3" s="24">
        <v>5</v>
      </c>
      <c r="I3" s="24">
        <v>4</v>
      </c>
      <c r="J3" s="19">
        <v>5</v>
      </c>
      <c r="K3" s="24">
        <v>5</v>
      </c>
    </row>
    <row r="4" spans="1:11" ht="17" thickTop="1" thickBot="1">
      <c r="A4" s="29" t="s">
        <v>22</v>
      </c>
      <c r="B4" s="31">
        <v>16</v>
      </c>
      <c r="C4" s="31">
        <v>18</v>
      </c>
      <c r="D4" s="31">
        <v>18</v>
      </c>
      <c r="E4" s="31">
        <v>15</v>
      </c>
      <c r="F4" s="31">
        <v>15</v>
      </c>
      <c r="G4" s="31">
        <v>37</v>
      </c>
      <c r="H4" s="31">
        <v>22</v>
      </c>
      <c r="I4" s="31">
        <v>22</v>
      </c>
      <c r="J4" s="31">
        <v>25</v>
      </c>
      <c r="K4" s="31">
        <v>17</v>
      </c>
    </row>
    <row r="5" spans="1:11" ht="17" thickTop="1" thickBot="1">
      <c r="A5" s="22" t="s">
        <v>23</v>
      </c>
      <c r="B5" s="24">
        <v>3</v>
      </c>
      <c r="C5" s="24">
        <v>3</v>
      </c>
      <c r="D5" s="24">
        <v>3</v>
      </c>
      <c r="E5" s="24">
        <v>4</v>
      </c>
      <c r="F5" s="24">
        <v>4</v>
      </c>
      <c r="G5" s="24">
        <v>16</v>
      </c>
      <c r="H5" s="24">
        <v>5</v>
      </c>
      <c r="I5" s="24">
        <v>4</v>
      </c>
      <c r="J5" s="19">
        <v>5</v>
      </c>
      <c r="K5" s="24">
        <v>6</v>
      </c>
    </row>
    <row r="6" spans="1:11" ht="17" thickTop="1" thickBot="1">
      <c r="A6" s="22" t="s">
        <v>24</v>
      </c>
      <c r="B6" s="24">
        <v>3</v>
      </c>
      <c r="C6" s="24">
        <v>3</v>
      </c>
      <c r="D6" s="24">
        <v>3</v>
      </c>
      <c r="E6" s="24">
        <v>4</v>
      </c>
      <c r="F6" s="24">
        <v>4</v>
      </c>
      <c r="G6" s="24">
        <v>16</v>
      </c>
      <c r="H6" s="24">
        <v>5</v>
      </c>
      <c r="I6" s="24">
        <v>4</v>
      </c>
      <c r="J6" s="19">
        <v>5</v>
      </c>
      <c r="K6" s="24">
        <v>4</v>
      </c>
    </row>
    <row r="7" spans="1:11" ht="17" thickTop="1" thickBot="1">
      <c r="A7" s="34" t="s">
        <v>25</v>
      </c>
      <c r="B7" s="24">
        <v>3</v>
      </c>
      <c r="C7" s="24">
        <v>3</v>
      </c>
      <c r="D7" s="24">
        <v>3</v>
      </c>
      <c r="E7" s="24">
        <v>4</v>
      </c>
      <c r="F7" s="19">
        <v>4</v>
      </c>
      <c r="G7" s="19">
        <v>6</v>
      </c>
      <c r="H7" s="19">
        <v>5</v>
      </c>
      <c r="I7" s="19">
        <v>4</v>
      </c>
      <c r="J7" s="19">
        <v>5</v>
      </c>
      <c r="K7" s="19">
        <v>6</v>
      </c>
    </row>
    <row r="8" spans="1:11" ht="17" thickTop="1" thickBot="1">
      <c r="A8" s="36" t="s">
        <v>27</v>
      </c>
      <c r="B8" s="24">
        <v>3</v>
      </c>
      <c r="C8" s="24">
        <v>3</v>
      </c>
      <c r="D8" s="24">
        <v>3</v>
      </c>
      <c r="E8" s="24">
        <v>3</v>
      </c>
      <c r="F8" s="24">
        <v>3</v>
      </c>
      <c r="G8" s="24">
        <v>7</v>
      </c>
      <c r="H8" s="24">
        <v>5</v>
      </c>
      <c r="I8" s="24">
        <v>7</v>
      </c>
      <c r="J8" s="19">
        <v>5</v>
      </c>
      <c r="K8" s="24">
        <v>9</v>
      </c>
    </row>
    <row r="9" spans="1:11" ht="17" thickTop="1" thickBot="1">
      <c r="A9" s="36" t="s">
        <v>28</v>
      </c>
      <c r="B9" s="24">
        <v>3</v>
      </c>
      <c r="C9" s="24">
        <v>3</v>
      </c>
      <c r="D9" s="24">
        <v>3</v>
      </c>
      <c r="E9" s="24">
        <v>3</v>
      </c>
      <c r="F9" s="24">
        <v>3</v>
      </c>
      <c r="G9" s="24">
        <v>7</v>
      </c>
      <c r="H9" s="19">
        <v>5</v>
      </c>
      <c r="I9" s="19">
        <v>7</v>
      </c>
      <c r="J9" s="19">
        <v>5</v>
      </c>
      <c r="K9" s="19">
        <v>5</v>
      </c>
    </row>
    <row r="10" spans="1:11" ht="17" thickTop="1" thickBot="1">
      <c r="A10" s="36" t="s">
        <v>29</v>
      </c>
      <c r="B10" s="24">
        <v>3</v>
      </c>
      <c r="C10" s="24">
        <v>3</v>
      </c>
      <c r="D10" s="24">
        <v>3</v>
      </c>
      <c r="E10" s="24">
        <v>3</v>
      </c>
      <c r="F10" s="24">
        <v>3</v>
      </c>
      <c r="G10" s="24">
        <v>7</v>
      </c>
      <c r="H10" s="24">
        <v>3</v>
      </c>
      <c r="I10" s="19">
        <v>4</v>
      </c>
      <c r="J10" s="19">
        <v>6</v>
      </c>
      <c r="K10" s="24">
        <v>5</v>
      </c>
    </row>
    <row r="11" spans="1:11" ht="17" thickTop="1" thickBot="1">
      <c r="A11" s="36" t="s">
        <v>30</v>
      </c>
      <c r="B11" s="24">
        <v>3</v>
      </c>
      <c r="C11" s="24">
        <v>3</v>
      </c>
      <c r="D11" s="24">
        <v>3</v>
      </c>
      <c r="E11" s="26">
        <v>3</v>
      </c>
      <c r="F11" s="24">
        <v>3</v>
      </c>
      <c r="G11" s="24">
        <v>7</v>
      </c>
      <c r="H11" s="24">
        <v>3</v>
      </c>
      <c r="I11" s="19">
        <v>4</v>
      </c>
      <c r="J11" s="19">
        <v>4</v>
      </c>
      <c r="K11" s="24">
        <v>4</v>
      </c>
    </row>
    <row r="12" spans="1:11" ht="17" thickTop="1" thickBot="1">
      <c r="A12" s="36" t="s">
        <v>31</v>
      </c>
      <c r="B12" s="24">
        <v>3</v>
      </c>
      <c r="C12" s="24">
        <v>3</v>
      </c>
      <c r="D12" s="24">
        <v>3</v>
      </c>
      <c r="E12" s="24">
        <v>3</v>
      </c>
      <c r="F12" s="24">
        <v>3</v>
      </c>
      <c r="G12" s="24">
        <v>7</v>
      </c>
      <c r="H12" s="24">
        <v>3</v>
      </c>
      <c r="I12" s="19">
        <v>4</v>
      </c>
      <c r="J12" s="19">
        <v>4</v>
      </c>
      <c r="K12" s="24">
        <v>4</v>
      </c>
    </row>
    <row r="13" spans="1:11" ht="17" thickTop="1" thickBot="1">
      <c r="A13" s="36" t="s">
        <v>32</v>
      </c>
      <c r="B13" s="24">
        <v>3</v>
      </c>
      <c r="C13" s="24">
        <v>3</v>
      </c>
      <c r="D13" s="24">
        <v>3</v>
      </c>
      <c r="E13" s="24">
        <v>3</v>
      </c>
      <c r="F13" s="24">
        <v>3</v>
      </c>
      <c r="G13" s="24">
        <v>7</v>
      </c>
      <c r="H13" s="24">
        <v>3</v>
      </c>
      <c r="I13" s="19">
        <v>4</v>
      </c>
      <c r="J13" s="19">
        <v>6</v>
      </c>
      <c r="K13" s="24">
        <v>4</v>
      </c>
    </row>
    <row r="14" spans="1:11" ht="17" thickTop="1" thickBot="1">
      <c r="A14" s="36" t="s">
        <v>33</v>
      </c>
      <c r="B14" s="24">
        <v>3</v>
      </c>
      <c r="C14" s="24">
        <v>3</v>
      </c>
      <c r="D14" s="24">
        <v>3</v>
      </c>
      <c r="E14" s="24">
        <v>3</v>
      </c>
      <c r="F14" s="24">
        <v>3</v>
      </c>
      <c r="G14" s="24">
        <v>7</v>
      </c>
      <c r="H14" s="24">
        <v>3</v>
      </c>
      <c r="I14" s="19">
        <v>4</v>
      </c>
      <c r="J14" s="19">
        <v>4</v>
      </c>
      <c r="K14" s="24">
        <v>4</v>
      </c>
    </row>
    <row r="15" spans="1:11" ht="17" thickTop="1" thickBot="1">
      <c r="A15" s="36" t="s">
        <v>34</v>
      </c>
      <c r="B15" s="24">
        <v>3</v>
      </c>
      <c r="C15" s="24">
        <v>3</v>
      </c>
      <c r="D15" s="24">
        <v>6</v>
      </c>
      <c r="E15" s="24">
        <v>5</v>
      </c>
      <c r="F15" s="24">
        <v>6</v>
      </c>
      <c r="G15" s="24">
        <v>7</v>
      </c>
      <c r="H15" s="24">
        <v>3</v>
      </c>
      <c r="I15" s="19">
        <v>4</v>
      </c>
      <c r="J15" s="19">
        <v>4</v>
      </c>
      <c r="K15" s="24">
        <v>4</v>
      </c>
    </row>
    <row r="16" spans="1:11" ht="17" thickTop="1" thickBot="1">
      <c r="A16" s="36" t="s">
        <v>35</v>
      </c>
      <c r="B16" s="24">
        <v>3</v>
      </c>
      <c r="C16" s="24">
        <v>3</v>
      </c>
      <c r="D16" s="24">
        <v>3</v>
      </c>
      <c r="E16" s="24">
        <v>3</v>
      </c>
      <c r="F16" s="19">
        <v>3</v>
      </c>
      <c r="G16" s="24">
        <v>5</v>
      </c>
      <c r="H16" s="24">
        <v>4</v>
      </c>
      <c r="I16" s="19">
        <v>3</v>
      </c>
      <c r="J16" s="19">
        <v>4</v>
      </c>
      <c r="K16" s="19">
        <v>3</v>
      </c>
    </row>
    <row r="17" spans="1:11" ht="17" thickTop="1" thickBot="1">
      <c r="A17" s="36" t="s">
        <v>36</v>
      </c>
      <c r="B17" s="24">
        <v>3</v>
      </c>
      <c r="C17" s="24">
        <v>3</v>
      </c>
      <c r="D17" s="24">
        <v>3</v>
      </c>
      <c r="E17" s="24">
        <v>3</v>
      </c>
      <c r="F17" s="19">
        <v>3</v>
      </c>
      <c r="G17" s="19">
        <v>6</v>
      </c>
      <c r="H17" s="19">
        <v>4</v>
      </c>
      <c r="I17" s="19">
        <v>3</v>
      </c>
      <c r="J17" s="19">
        <v>6</v>
      </c>
      <c r="K17" s="19">
        <v>4</v>
      </c>
    </row>
    <row r="18" spans="1:11" ht="17" thickTop="1" thickBot="1">
      <c r="A18" s="36" t="s">
        <v>37</v>
      </c>
      <c r="B18" s="24">
        <v>3</v>
      </c>
      <c r="C18" s="24">
        <v>3</v>
      </c>
      <c r="D18" s="24">
        <v>3</v>
      </c>
      <c r="E18" s="24">
        <v>3</v>
      </c>
      <c r="F18" s="19">
        <v>3</v>
      </c>
      <c r="G18" s="24">
        <v>5</v>
      </c>
      <c r="H18" s="19">
        <v>4</v>
      </c>
      <c r="I18" s="19">
        <v>3</v>
      </c>
      <c r="J18" s="19">
        <v>6</v>
      </c>
      <c r="K18" s="19">
        <v>4</v>
      </c>
    </row>
    <row r="19" spans="1:11" ht="17" thickTop="1" thickBot="1">
      <c r="A19" s="36" t="s">
        <v>38</v>
      </c>
      <c r="B19" s="24">
        <v>3</v>
      </c>
      <c r="C19" s="24">
        <v>3</v>
      </c>
      <c r="D19" s="24">
        <v>3</v>
      </c>
      <c r="E19" s="24">
        <v>3</v>
      </c>
      <c r="F19" s="19">
        <v>3</v>
      </c>
      <c r="G19" s="24">
        <v>6</v>
      </c>
      <c r="H19" s="35">
        <v>3</v>
      </c>
      <c r="I19" s="35">
        <v>3</v>
      </c>
      <c r="J19" s="35">
        <v>3</v>
      </c>
      <c r="K19" s="35">
        <v>3</v>
      </c>
    </row>
    <row r="20" spans="1:11" ht="17" thickTop="1" thickBot="1">
      <c r="A20" s="38" t="s">
        <v>39</v>
      </c>
      <c r="B20" s="19">
        <v>3</v>
      </c>
      <c r="C20" s="19">
        <v>3</v>
      </c>
      <c r="D20" s="19">
        <v>3</v>
      </c>
      <c r="E20" s="19">
        <v>3</v>
      </c>
      <c r="F20" s="19">
        <v>3</v>
      </c>
      <c r="G20" s="24">
        <v>7</v>
      </c>
      <c r="H20" s="25">
        <v>4</v>
      </c>
      <c r="I20" s="25">
        <v>3</v>
      </c>
      <c r="J20" s="19">
        <v>6</v>
      </c>
      <c r="K20" s="19">
        <v>5</v>
      </c>
    </row>
    <row r="21" spans="1:11" ht="17" thickTop="1" thickBot="1">
      <c r="A21" s="36" t="s">
        <v>40</v>
      </c>
      <c r="B21" s="24">
        <v>3</v>
      </c>
      <c r="C21" s="24">
        <v>3</v>
      </c>
      <c r="D21" s="24">
        <v>3</v>
      </c>
      <c r="E21" s="24">
        <v>3</v>
      </c>
      <c r="F21" s="19">
        <v>3</v>
      </c>
      <c r="G21" s="24">
        <v>7</v>
      </c>
      <c r="H21" s="19">
        <v>4</v>
      </c>
      <c r="I21" s="19">
        <v>3</v>
      </c>
      <c r="J21" s="19">
        <v>6</v>
      </c>
      <c r="K21" s="19">
        <v>3</v>
      </c>
    </row>
    <row r="22" spans="1:11" ht="16" thickTop="1"/>
    <row r="23" spans="1:11" ht="16" thickBot="1"/>
    <row r="24" spans="1:11" ht="17" thickTop="1" thickBot="1">
      <c r="A24" s="18" t="s">
        <v>17</v>
      </c>
      <c r="B24" s="19">
        <v>7</v>
      </c>
      <c r="C24" s="21">
        <v>5</v>
      </c>
      <c r="D24" s="19">
        <v>4</v>
      </c>
      <c r="E24" s="19">
        <v>5</v>
      </c>
      <c r="F24" s="19">
        <v>6</v>
      </c>
    </row>
    <row r="25" spans="1:11" ht="17" thickTop="1" thickBot="1">
      <c r="A25" s="22" t="s">
        <v>19</v>
      </c>
      <c r="B25" s="24">
        <v>16</v>
      </c>
      <c r="C25" s="24">
        <v>5</v>
      </c>
      <c r="D25" s="24">
        <v>4</v>
      </c>
      <c r="E25" s="19">
        <v>5</v>
      </c>
      <c r="F25" s="19">
        <v>5</v>
      </c>
    </row>
    <row r="26" spans="1:11" ht="17" thickTop="1" thickBot="1">
      <c r="A26" s="22" t="s">
        <v>21</v>
      </c>
      <c r="B26" s="24">
        <v>16</v>
      </c>
      <c r="C26" s="24">
        <v>5</v>
      </c>
      <c r="D26" s="24">
        <v>4</v>
      </c>
      <c r="E26" s="19">
        <v>5</v>
      </c>
      <c r="F26" s="24">
        <v>5</v>
      </c>
    </row>
    <row r="27" spans="1:11" ht="17" thickTop="1" thickBot="1">
      <c r="A27" s="29" t="s">
        <v>22</v>
      </c>
      <c r="B27" s="31">
        <v>37</v>
      </c>
      <c r="C27" s="31">
        <v>22</v>
      </c>
      <c r="D27" s="31">
        <v>22</v>
      </c>
      <c r="E27" s="31">
        <v>25</v>
      </c>
      <c r="F27" s="31">
        <v>17</v>
      </c>
    </row>
    <row r="28" spans="1:11" ht="17" thickTop="1" thickBot="1">
      <c r="A28" s="22" t="s">
        <v>23</v>
      </c>
      <c r="B28" s="24">
        <v>16</v>
      </c>
      <c r="C28" s="24">
        <v>5</v>
      </c>
      <c r="D28" s="24">
        <v>4</v>
      </c>
      <c r="E28" s="19">
        <v>5</v>
      </c>
      <c r="F28" s="24">
        <v>6</v>
      </c>
    </row>
    <row r="29" spans="1:11" ht="17" thickTop="1" thickBot="1">
      <c r="A29" s="22" t="s">
        <v>24</v>
      </c>
      <c r="B29" s="24">
        <v>16</v>
      </c>
      <c r="C29" s="24">
        <v>5</v>
      </c>
      <c r="D29" s="24">
        <v>4</v>
      </c>
      <c r="E29" s="19">
        <v>5</v>
      </c>
      <c r="F29" s="24">
        <v>4</v>
      </c>
    </row>
    <row r="30" spans="1:11" ht="17" thickTop="1" thickBot="1">
      <c r="A30" s="34" t="s">
        <v>25</v>
      </c>
      <c r="B30" s="19">
        <v>6</v>
      </c>
      <c r="C30" s="19">
        <v>5</v>
      </c>
      <c r="D30" s="19">
        <v>4</v>
      </c>
      <c r="E30" s="19">
        <v>5</v>
      </c>
      <c r="F30" s="19">
        <v>6</v>
      </c>
    </row>
    <row r="31" spans="1:11" ht="17" thickTop="1" thickBot="1">
      <c r="A31" s="36" t="s">
        <v>27</v>
      </c>
      <c r="B31" s="24">
        <v>7</v>
      </c>
      <c r="C31" s="24">
        <v>5</v>
      </c>
      <c r="D31" s="24">
        <v>7</v>
      </c>
      <c r="E31" s="19">
        <v>5</v>
      </c>
      <c r="F31" s="24">
        <v>9</v>
      </c>
    </row>
    <row r="32" spans="1:11" ht="17" thickTop="1" thickBot="1">
      <c r="A32" s="36" t="s">
        <v>28</v>
      </c>
      <c r="B32" s="24">
        <v>7</v>
      </c>
      <c r="C32" s="19">
        <v>5</v>
      </c>
      <c r="D32" s="19">
        <v>7</v>
      </c>
      <c r="E32" s="19">
        <v>5</v>
      </c>
      <c r="F32" s="19">
        <v>5</v>
      </c>
    </row>
    <row r="33" spans="1:6" ht="17" thickTop="1" thickBot="1">
      <c r="A33" s="36" t="s">
        <v>29</v>
      </c>
      <c r="B33" s="24">
        <v>7</v>
      </c>
      <c r="C33" s="24">
        <v>3</v>
      </c>
      <c r="D33" s="19">
        <v>4</v>
      </c>
      <c r="E33" s="19">
        <v>6</v>
      </c>
      <c r="F33" s="24">
        <v>5</v>
      </c>
    </row>
    <row r="34" spans="1:6" ht="17" thickTop="1" thickBot="1">
      <c r="A34" s="36" t="s">
        <v>30</v>
      </c>
      <c r="B34" s="24">
        <v>7</v>
      </c>
      <c r="C34" s="24">
        <v>3</v>
      </c>
      <c r="D34" s="19">
        <v>4</v>
      </c>
      <c r="E34" s="19">
        <v>4</v>
      </c>
      <c r="F34" s="24">
        <v>4</v>
      </c>
    </row>
    <row r="35" spans="1:6" ht="17" thickTop="1" thickBot="1">
      <c r="A35" s="36" t="s">
        <v>31</v>
      </c>
      <c r="B35" s="24">
        <v>7</v>
      </c>
      <c r="C35" s="24">
        <v>3</v>
      </c>
      <c r="D35" s="19">
        <v>4</v>
      </c>
      <c r="E35" s="19">
        <v>4</v>
      </c>
      <c r="F35" s="24">
        <v>4</v>
      </c>
    </row>
    <row r="36" spans="1:6" ht="17" thickTop="1" thickBot="1">
      <c r="A36" s="36" t="s">
        <v>32</v>
      </c>
      <c r="B36" s="24">
        <v>7</v>
      </c>
      <c r="C36" s="24">
        <v>3</v>
      </c>
      <c r="D36" s="19">
        <v>4</v>
      </c>
      <c r="E36" s="19">
        <v>6</v>
      </c>
      <c r="F36" s="24">
        <v>4</v>
      </c>
    </row>
    <row r="37" spans="1:6" ht="17" thickTop="1" thickBot="1">
      <c r="A37" s="36" t="s">
        <v>33</v>
      </c>
      <c r="B37" s="24">
        <v>7</v>
      </c>
      <c r="C37" s="24">
        <v>3</v>
      </c>
      <c r="D37" s="19">
        <v>4</v>
      </c>
      <c r="E37" s="19">
        <v>4</v>
      </c>
      <c r="F37" s="24">
        <v>4</v>
      </c>
    </row>
    <row r="38" spans="1:6" ht="17" thickTop="1" thickBot="1">
      <c r="A38" s="36" t="s">
        <v>34</v>
      </c>
      <c r="B38" s="24">
        <v>7</v>
      </c>
      <c r="C38" s="24">
        <v>3</v>
      </c>
      <c r="D38" s="19">
        <v>4</v>
      </c>
      <c r="E38" s="19">
        <v>4</v>
      </c>
      <c r="F38" s="24">
        <v>4</v>
      </c>
    </row>
    <row r="39" spans="1:6" ht="17" thickTop="1" thickBot="1">
      <c r="A39" s="36" t="s">
        <v>35</v>
      </c>
      <c r="B39" s="24">
        <v>5</v>
      </c>
      <c r="C39" s="24">
        <v>4</v>
      </c>
      <c r="D39" s="19">
        <v>3</v>
      </c>
      <c r="E39" s="19">
        <v>4</v>
      </c>
      <c r="F39" s="19">
        <v>3</v>
      </c>
    </row>
    <row r="40" spans="1:6" ht="17" thickTop="1" thickBot="1">
      <c r="A40" s="36" t="s">
        <v>36</v>
      </c>
      <c r="B40" s="19">
        <v>6</v>
      </c>
      <c r="C40" s="19">
        <v>4</v>
      </c>
      <c r="D40" s="19">
        <v>3</v>
      </c>
      <c r="E40" s="19">
        <v>6</v>
      </c>
      <c r="F40" s="19">
        <v>4</v>
      </c>
    </row>
    <row r="41" spans="1:6" ht="17" thickTop="1" thickBot="1">
      <c r="A41" s="36" t="s">
        <v>37</v>
      </c>
      <c r="B41" s="24">
        <v>5</v>
      </c>
      <c r="C41" s="19">
        <v>4</v>
      </c>
      <c r="D41" s="19">
        <v>3</v>
      </c>
      <c r="E41" s="19">
        <v>6</v>
      </c>
      <c r="F41" s="19">
        <v>4</v>
      </c>
    </row>
    <row r="42" spans="1:6" ht="17" thickTop="1" thickBot="1">
      <c r="A42" s="36" t="s">
        <v>38</v>
      </c>
      <c r="B42" s="24">
        <v>6</v>
      </c>
      <c r="C42" s="35">
        <v>3</v>
      </c>
      <c r="D42" s="35">
        <v>3</v>
      </c>
      <c r="E42" s="35">
        <v>3</v>
      </c>
      <c r="F42" s="35">
        <v>3</v>
      </c>
    </row>
    <row r="43" spans="1:6" ht="17" thickTop="1" thickBot="1">
      <c r="A43" s="38" t="s">
        <v>39</v>
      </c>
      <c r="B43" s="24">
        <v>7</v>
      </c>
      <c r="C43" s="25">
        <v>4</v>
      </c>
      <c r="D43" s="25">
        <v>3</v>
      </c>
      <c r="E43" s="19">
        <v>6</v>
      </c>
      <c r="F43" s="19">
        <v>5</v>
      </c>
    </row>
    <row r="44" spans="1:6" ht="17" thickTop="1" thickBot="1">
      <c r="A44" s="36" t="s">
        <v>40</v>
      </c>
      <c r="B44" s="24">
        <v>7</v>
      </c>
      <c r="C44" s="19">
        <v>4</v>
      </c>
      <c r="D44" s="19">
        <v>3</v>
      </c>
      <c r="E44" s="19">
        <v>6</v>
      </c>
      <c r="F44" s="19">
        <v>3</v>
      </c>
    </row>
    <row r="45" spans="1:6" ht="16" thickTop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Baylor College of Medicine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Gallion</dc:creator>
  <cp:lastModifiedBy>Jonathan Gallion</cp:lastModifiedBy>
  <dcterms:created xsi:type="dcterms:W3CDTF">2017-04-10T18:45:28Z</dcterms:created>
  <dcterms:modified xsi:type="dcterms:W3CDTF">2017-04-25T15:35:56Z</dcterms:modified>
</cp:coreProperties>
</file>