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kailafisher/Desktop/mcgill U4/INSY 448/final project/"/>
    </mc:Choice>
  </mc:AlternateContent>
  <xr:revisionPtr revIDLastSave="0" documentId="13_ncr:1_{1129C79E-3786-E848-A57F-75A69918F77F}" xr6:coauthVersionLast="47" xr6:coauthVersionMax="47" xr10:uidLastSave="{00000000-0000-0000-0000-000000000000}"/>
  <bookViews>
    <workbookView xWindow="0" yWindow="500" windowWidth="25600" windowHeight="13940" activeTab="3" xr2:uid="{00000000-000D-0000-FFFF-FFFF00000000}"/>
  </bookViews>
  <sheets>
    <sheet name="Sentiment Analysis" sheetId="1" r:id="rId1"/>
    <sheet name="Attribute Analysis" sheetId="2" r:id="rId2"/>
    <sheet name="Engagement Analysis" sheetId="4" r:id="rId3"/>
    <sheet name="Final Ranki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18" i="3"/>
  <c r="C19" i="3"/>
  <c r="C20" i="3"/>
  <c r="C21" i="3"/>
  <c r="C16" i="3"/>
  <c r="D4" i="3"/>
  <c r="D5" i="3"/>
  <c r="D6" i="3"/>
  <c r="D7" i="3"/>
  <c r="D8" i="3"/>
  <c r="D9" i="3"/>
  <c r="D10" i="3"/>
  <c r="D11" i="3"/>
  <c r="D3" i="3"/>
  <c r="I17" i="3"/>
  <c r="I16" i="3"/>
  <c r="J4" i="3"/>
  <c r="J3" i="3"/>
  <c r="E16" i="4"/>
  <c r="E17" i="4"/>
  <c r="E18" i="4"/>
  <c r="E19" i="4"/>
  <c r="E20" i="4"/>
  <c r="E21" i="4"/>
  <c r="E11" i="4"/>
  <c r="E10" i="4"/>
  <c r="E9" i="4"/>
  <c r="E8" i="4"/>
  <c r="E7" i="4"/>
  <c r="E6" i="4"/>
  <c r="E5" i="4"/>
  <c r="E4" i="4"/>
  <c r="E3" i="4"/>
  <c r="H17" i="3"/>
  <c r="H16" i="3"/>
  <c r="B19" i="3" s="1"/>
  <c r="B16" i="3"/>
  <c r="I4" i="3"/>
  <c r="H4" i="3"/>
  <c r="B9" i="3" s="1"/>
  <c r="I3" i="3"/>
  <c r="C11" i="3" s="1"/>
  <c r="H3" i="3"/>
  <c r="B10" i="3" s="1"/>
  <c r="B4" i="3" l="1"/>
  <c r="B5" i="3"/>
  <c r="B6" i="3"/>
  <c r="B3" i="3"/>
  <c r="B7" i="3"/>
  <c r="B11" i="3"/>
  <c r="C4" i="3"/>
  <c r="C3" i="3"/>
  <c r="B8" i="3"/>
  <c r="B18" i="3"/>
  <c r="B21" i="3"/>
  <c r="B20" i="3"/>
  <c r="C5" i="3"/>
  <c r="C6" i="3"/>
  <c r="C7" i="3"/>
  <c r="C8" i="3"/>
  <c r="C9" i="3"/>
  <c r="C10" i="3"/>
  <c r="B17" i="3"/>
  <c r="E9" i="3" l="1"/>
  <c r="E8" i="3"/>
  <c r="E6" i="3"/>
  <c r="E3" i="3"/>
  <c r="E5" i="3"/>
  <c r="E10" i="3"/>
  <c r="E7" i="3"/>
  <c r="E4" i="3"/>
  <c r="E11" i="3"/>
  <c r="D16" i="3" l="1"/>
  <c r="D20" i="3"/>
  <c r="D17" i="3"/>
  <c r="D19" i="3"/>
  <c r="D18" i="3"/>
  <c r="D21" i="3"/>
</calcChain>
</file>

<file path=xl/sharedStrings.xml><?xml version="1.0" encoding="utf-8"?>
<sst xmlns="http://schemas.openxmlformats.org/spreadsheetml/2006/main" count="122" uniqueCount="67">
  <si>
    <t>Sports to Include</t>
  </si>
  <si>
    <t>Sport</t>
  </si>
  <si>
    <t>Average sent_neg</t>
  </si>
  <si>
    <t>Average sent_neu</t>
  </si>
  <si>
    <t>Average sent_pos</t>
  </si>
  <si>
    <t>Average sent_compound</t>
  </si>
  <si>
    <t># of Tweets (En)</t>
  </si>
  <si>
    <t># of Likes</t>
  </si>
  <si>
    <t># of Retweets</t>
  </si>
  <si>
    <t>AVG engagement per post</t>
  </si>
  <si>
    <t>Cricket</t>
  </si>
  <si>
    <t>Karate</t>
  </si>
  <si>
    <t>Motorsport</t>
  </si>
  <si>
    <t>Breakdance</t>
  </si>
  <si>
    <t>Kickboxing</t>
  </si>
  <si>
    <t>Lacrosse</t>
  </si>
  <si>
    <t>Flag Football</t>
  </si>
  <si>
    <t>Baseball / Softball</t>
  </si>
  <si>
    <t>Squash</t>
  </si>
  <si>
    <t xml:space="preserve">Sports to Exclude </t>
  </si>
  <si>
    <t>Boxing (Before)</t>
  </si>
  <si>
    <t>Boxing</t>
  </si>
  <si>
    <t>Boxing (After)</t>
  </si>
  <si>
    <t>Modern Pentathlon</t>
  </si>
  <si>
    <t>Modern Pentathlon (Before)</t>
  </si>
  <si>
    <t>Skateboarding</t>
  </si>
  <si>
    <t>Modern Pentathlon (After)</t>
  </si>
  <si>
    <t>Sport Climbing</t>
  </si>
  <si>
    <t>Skateboarding (Before)</t>
  </si>
  <si>
    <t>Surfing</t>
  </si>
  <si>
    <t>Skateboarding (After)</t>
  </si>
  <si>
    <t>Weightlifting</t>
  </si>
  <si>
    <t>Sport Climbing (Before)</t>
  </si>
  <si>
    <t>Sport Climbing (After)</t>
  </si>
  <si>
    <t>Surfing (Before)</t>
  </si>
  <si>
    <t>Surfing (After)</t>
  </si>
  <si>
    <t>Weightlifting (Before)</t>
  </si>
  <si>
    <t>Weightlifting (After)</t>
  </si>
  <si>
    <t>Sports to be included</t>
  </si>
  <si>
    <t>Average Similarity</t>
  </si>
  <si>
    <t>Attributes</t>
  </si>
  <si>
    <t>Simple</t>
  </si>
  <si>
    <t>Simplicity</t>
  </si>
  <si>
    <t>Baseball</t>
  </si>
  <si>
    <t>Subculture</t>
  </si>
  <si>
    <t>Community</t>
  </si>
  <si>
    <t>Longevity</t>
  </si>
  <si>
    <t>Sports to be excluded</t>
  </si>
  <si>
    <t>skateboarding</t>
  </si>
  <si>
    <t>weightlifting</t>
  </si>
  <si>
    <t>boxing</t>
  </si>
  <si>
    <t>surfing</t>
  </si>
  <si>
    <t>sport climbing</t>
  </si>
  <si>
    <t>modern pentathlon</t>
  </si>
  <si>
    <t>sports to include</t>
  </si>
  <si>
    <t>sport</t>
  </si>
  <si>
    <t>sentiment normalized</t>
  </si>
  <si>
    <t>similarity normalized</t>
  </si>
  <si>
    <t>engagement normalized</t>
  </si>
  <si>
    <t>overall weighted average</t>
  </si>
  <si>
    <t>sentiment</t>
  </si>
  <si>
    <t>similarity</t>
  </si>
  <si>
    <t>engagement</t>
  </si>
  <si>
    <t>min</t>
  </si>
  <si>
    <t>max</t>
  </si>
  <si>
    <t>sports to exclude</t>
  </si>
  <si>
    <t>Sports to 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</si>
</sst>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0"/>
      <color rgb="FF000000"/>
      <name val="Roboto"/>
    </font>
    <font>
      <sz val="10"/>
      <color theme="1"/>
      <name val="Arial"/>
      <scheme val="minor"/>
    </font>
    <font>
      <sz val="11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/>
    <xf numFmtId="0" fontId="1" fillId="0" borderId="5" xfId="0" applyFont="1" applyBorder="1" applyAlignment="1"/>
    <xf numFmtId="0" fontId="3" fillId="2" borderId="5" xfId="0" applyFont="1" applyFill="1" applyBorder="1" applyAlignme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8" xfId="0" applyFont="1" applyBorder="1" applyAlignment="1"/>
    <xf numFmtId="164" fontId="5" fillId="0" borderId="1" xfId="0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right"/>
    </xf>
    <xf numFmtId="0" fontId="4" fillId="0" borderId="1" xfId="0" applyFont="1" applyBorder="1" applyAlignment="1"/>
    <xf numFmtId="0" fontId="4" fillId="0" borderId="2" xfId="0" applyFont="1" applyBorder="1" applyAlignment="1"/>
    <xf numFmtId="4" fontId="4" fillId="0" borderId="3" xfId="0" applyNumberFormat="1" applyFont="1" applyBorder="1"/>
    <xf numFmtId="164" fontId="5" fillId="0" borderId="9" xfId="0" applyNumberFormat="1" applyFont="1" applyBorder="1" applyAlignment="1">
      <alignment horizontal="right"/>
    </xf>
    <xf numFmtId="0" fontId="4" fillId="0" borderId="9" xfId="0" applyFont="1" applyBorder="1" applyAlignment="1"/>
    <xf numFmtId="0" fontId="4" fillId="0" borderId="0" xfId="0" applyFont="1" applyAlignment="1"/>
    <xf numFmtId="4" fontId="4" fillId="0" borderId="10" xfId="0" applyNumberFormat="1" applyFont="1" applyBorder="1"/>
    <xf numFmtId="164" fontId="4" fillId="0" borderId="9" xfId="0" applyNumberFormat="1" applyFont="1" applyBorder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11" xfId="0" applyFont="1" applyBorder="1" applyAlignment="1"/>
    <xf numFmtId="0" fontId="5" fillId="0" borderId="12" xfId="0" applyFont="1" applyBorder="1" applyAlignment="1">
      <alignment horizontal="right"/>
    </xf>
    <xf numFmtId="4" fontId="4" fillId="0" borderId="13" xfId="0" applyNumberFormat="1" applyFont="1" applyBorder="1"/>
    <xf numFmtId="0" fontId="1" fillId="0" borderId="0" xfId="0" applyFont="1" applyAlignment="1">
      <alignment horizontal="center"/>
    </xf>
    <xf numFmtId="0" fontId="3" fillId="2" borderId="0" xfId="0" applyFont="1" applyFill="1" applyAlignment="1"/>
    <xf numFmtId="0" fontId="1" fillId="0" borderId="2" xfId="0" applyFont="1" applyBorder="1" applyAlignment="1"/>
    <xf numFmtId="0" fontId="3" fillId="2" borderId="2" xfId="0" applyFont="1" applyFill="1" applyBorder="1" applyAlignment="1"/>
    <xf numFmtId="0" fontId="4" fillId="0" borderId="0" xfId="0" applyFont="1"/>
    <xf numFmtId="4" fontId="4" fillId="0" borderId="0" xfId="0" applyNumberFormat="1" applyFont="1" applyAlignment="1"/>
    <xf numFmtId="4" fontId="4" fillId="0" borderId="0" xfId="0" applyNumberFormat="1" applyFont="1"/>
    <xf numFmtId="0" fontId="4" fillId="0" borderId="14" xfId="0" applyFont="1" applyBorder="1" applyAlignment="1"/>
    <xf numFmtId="0" fontId="7" fillId="2" borderId="7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7" fillId="2" borderId="0" xfId="0" applyFont="1" applyFill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center"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center" wrapText="1"/>
    </xf>
    <xf numFmtId="0" fontId="4" fillId="3" borderId="7" xfId="0" applyFont="1" applyFill="1" applyBorder="1" applyAlignment="1"/>
    <xf numFmtId="0" fontId="4" fillId="0" borderId="7" xfId="0" applyFont="1" applyBorder="1" applyAlignment="1"/>
    <xf numFmtId="0" fontId="5" fillId="0" borderId="0" xfId="0" applyFont="1" applyAlignment="1">
      <alignment horizontal="center"/>
    </xf>
    <xf numFmtId="0" fontId="7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horizontal="right"/>
    </xf>
    <xf numFmtId="0" fontId="4" fillId="0" borderId="5" xfId="0" applyFont="1" applyBorder="1" applyAlignment="1"/>
    <xf numFmtId="0" fontId="1" fillId="0" borderId="3" xfId="0" applyFont="1" applyBorder="1" applyAlignment="1"/>
    <xf numFmtId="164" fontId="4" fillId="0" borderId="1" xfId="0" applyNumberFormat="1" applyFont="1" applyBorder="1"/>
    <xf numFmtId="164" fontId="4" fillId="0" borderId="2" xfId="0" applyNumberFormat="1" applyFont="1" applyBorder="1"/>
    <xf numFmtId="164" fontId="1" fillId="0" borderId="3" xfId="0" applyNumberFormat="1" applyFont="1" applyBorder="1"/>
    <xf numFmtId="164" fontId="4" fillId="0" borderId="9" xfId="0" applyNumberFormat="1" applyFont="1" applyBorder="1"/>
    <xf numFmtId="164" fontId="4" fillId="0" borderId="0" xfId="0" applyNumberFormat="1" applyFont="1"/>
    <xf numFmtId="164" fontId="1" fillId="0" borderId="10" xfId="0" applyNumberFormat="1" applyFont="1" applyBorder="1"/>
    <xf numFmtId="164" fontId="4" fillId="0" borderId="14" xfId="0" applyNumberFormat="1" applyFont="1" applyBorder="1"/>
    <xf numFmtId="164" fontId="4" fillId="0" borderId="12" xfId="0" applyNumberFormat="1" applyFont="1" applyBorder="1"/>
    <xf numFmtId="164" fontId="1" fillId="0" borderId="13" xfId="0" applyNumberFormat="1" applyFont="1" applyBorder="1"/>
    <xf numFmtId="0" fontId="4" fillId="0" borderId="9" xfId="0" applyFont="1" applyBorder="1" applyAlignment="1">
      <alignment horizontal="center"/>
    </xf>
    <xf numFmtId="0" fontId="2" fillId="0" borderId="5" xfId="0" applyFont="1" applyBorder="1"/>
    <xf numFmtId="0" fontId="4" fillId="0" borderId="14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4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17" xfId="0" applyFont="1" applyBorder="1"/>
    <xf numFmtId="4" fontId="4" fillId="0" borderId="18" xfId="0" applyNumberFormat="1" applyFont="1" applyBorder="1"/>
    <xf numFmtId="0" fontId="4" fillId="0" borderId="0" xfId="0" applyFont="1" applyBorder="1"/>
    <xf numFmtId="4" fontId="4" fillId="0" borderId="20" xfId="0" applyNumberFormat="1" applyFont="1" applyBorder="1"/>
    <xf numFmtId="0" fontId="4" fillId="0" borderId="22" xfId="0" applyFont="1" applyBorder="1"/>
    <xf numFmtId="4" fontId="4" fillId="0" borderId="23" xfId="0" applyNumberFormat="1" applyFont="1" applyBorder="1"/>
    <xf numFmtId="4" fontId="4" fillId="0" borderId="24" xfId="0" applyNumberFormat="1" applyFont="1" applyBorder="1" applyAlignment="1"/>
    <xf numFmtId="4" fontId="4" fillId="0" borderId="25" xfId="0" applyNumberFormat="1" applyFont="1" applyBorder="1" applyAlignment="1"/>
    <xf numFmtId="4" fontId="4" fillId="0" borderId="26" xfId="0" applyNumberFormat="1" applyFont="1" applyBorder="1" applyAlignment="1"/>
    <xf numFmtId="0" fontId="1" fillId="0" borderId="1" xfId="0" applyFont="1" applyBorder="1" applyAlignment="1"/>
    <xf numFmtId="0" fontId="2" fillId="0" borderId="2" xfId="0" applyFont="1" applyBorder="1" applyAlignment="1"/>
    <xf numFmtId="164" fontId="5" fillId="0" borderId="0" xfId="0" applyNumberFormat="1" applyFont="1" applyBorder="1" applyAlignment="1">
      <alignment horizontal="right"/>
    </xf>
    <xf numFmtId="164" fontId="4" fillId="0" borderId="0" xfId="0" applyNumberFormat="1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 applyAlignment="1"/>
    <xf numFmtId="4" fontId="4" fillId="0" borderId="0" xfId="0" applyNumberFormat="1" applyFont="1" applyBorder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 applyAlignment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/>
    <xf numFmtId="0" fontId="3" fillId="2" borderId="31" xfId="0" applyFont="1" applyFill="1" applyBorder="1" applyAlignment="1"/>
    <xf numFmtId="0" fontId="4" fillId="0" borderId="32" xfId="0" applyFont="1" applyBorder="1" applyAlignment="1"/>
    <xf numFmtId="164" fontId="5" fillId="0" borderId="33" xfId="0" applyNumberFormat="1" applyFont="1" applyBorder="1" applyAlignment="1">
      <alignment horizontal="right"/>
    </xf>
    <xf numFmtId="164" fontId="5" fillId="0" borderId="20" xfId="0" applyNumberFormat="1" applyFont="1" applyBorder="1" applyAlignment="1">
      <alignment horizontal="right"/>
    </xf>
    <xf numFmtId="164" fontId="4" fillId="0" borderId="20" xfId="0" applyNumberFormat="1" applyFont="1" applyBorder="1" applyAlignment="1"/>
    <xf numFmtId="0" fontId="4" fillId="0" borderId="34" xfId="0" applyFont="1" applyBorder="1" applyAlignment="1"/>
    <xf numFmtId="164" fontId="5" fillId="0" borderId="22" xfId="0" applyNumberFormat="1" applyFont="1" applyBorder="1" applyAlignment="1">
      <alignment horizontal="right"/>
    </xf>
    <xf numFmtId="164" fontId="5" fillId="0" borderId="23" xfId="0" applyNumberFormat="1" applyFont="1" applyBorder="1" applyAlignment="1">
      <alignment horizontal="right"/>
    </xf>
    <xf numFmtId="0" fontId="3" fillId="2" borderId="33" xfId="0" applyFont="1" applyFill="1" applyBorder="1" applyAlignment="1"/>
    <xf numFmtId="0" fontId="4" fillId="0" borderId="19" xfId="0" applyFont="1" applyBorder="1" applyAlignment="1"/>
    <xf numFmtId="0" fontId="4" fillId="0" borderId="21" xfId="0" applyFont="1" applyBorder="1" applyAlignment="1"/>
    <xf numFmtId="164" fontId="4" fillId="0" borderId="35" xfId="0" applyNumberFormat="1" applyFont="1" applyBorder="1" applyAlignment="1"/>
    <xf numFmtId="164" fontId="4" fillId="0" borderId="22" xfId="0" applyNumberFormat="1" applyFont="1" applyBorder="1" applyAlignment="1"/>
    <xf numFmtId="164" fontId="4" fillId="0" borderId="23" xfId="0" applyNumberFormat="1" applyFont="1" applyBorder="1" applyAlignment="1"/>
    <xf numFmtId="0" fontId="3" fillId="2" borderId="0" xfId="0" applyFont="1" applyFill="1" applyBorder="1" applyAlignment="1">
      <alignment horizontal="center"/>
    </xf>
    <xf numFmtId="4" fontId="4" fillId="0" borderId="0" xfId="0" applyNumberFormat="1" applyFont="1" applyBorder="1" applyAlignment="1"/>
    <xf numFmtId="164" fontId="4" fillId="0" borderId="0" xfId="0" applyNumberFormat="1" applyFont="1" applyBorder="1"/>
    <xf numFmtId="164" fontId="4" fillId="0" borderId="17" xfId="0" applyNumberFormat="1" applyFont="1" applyBorder="1"/>
    <xf numFmtId="164" fontId="4" fillId="0" borderId="22" xfId="0" applyNumberFormat="1" applyFont="1" applyBorder="1"/>
    <xf numFmtId="0" fontId="4" fillId="0" borderId="20" xfId="0" applyFont="1" applyBorder="1" applyAlignment="1"/>
    <xf numFmtId="0" fontId="4" fillId="0" borderId="37" xfId="0" applyFont="1" applyBorder="1" applyAlignment="1">
      <alignment horizontal="center"/>
    </xf>
    <xf numFmtId="0" fontId="0" fillId="0" borderId="36" xfId="0" applyFont="1" applyBorder="1" applyAlignment="1"/>
    <xf numFmtId="0" fontId="0" fillId="0" borderId="38" xfId="0" applyFont="1" applyBorder="1" applyAlignment="1"/>
    <xf numFmtId="0" fontId="4" fillId="0" borderId="36" xfId="0" applyFont="1" applyBorder="1" applyAlignment="1"/>
    <xf numFmtId="0" fontId="4" fillId="0" borderId="38" xfId="0" applyFont="1" applyBorder="1" applyAlignment="1"/>
    <xf numFmtId="0" fontId="4" fillId="0" borderId="24" xfId="0" applyFont="1" applyBorder="1" applyAlignment="1"/>
    <xf numFmtId="0" fontId="4" fillId="0" borderId="26" xfId="0" applyFont="1" applyBorder="1" applyAlignment="1"/>
    <xf numFmtId="0" fontId="0" fillId="0" borderId="15" xfId="0" applyFont="1" applyBorder="1" applyAlignment="1"/>
    <xf numFmtId="0" fontId="4" fillId="0" borderId="25" xfId="0" applyFont="1" applyBorder="1" applyAlignment="1"/>
    <xf numFmtId="0" fontId="4" fillId="0" borderId="16" xfId="0" applyFont="1" applyBorder="1"/>
    <xf numFmtId="164" fontId="4" fillId="0" borderId="21" xfId="0" applyNumberFormat="1" applyFont="1" applyBorder="1"/>
    <xf numFmtId="0" fontId="4" fillId="0" borderId="36" xfId="0" applyFont="1" applyBorder="1" applyAlignment="1">
      <alignment horizontal="center"/>
    </xf>
    <xf numFmtId="0" fontId="4" fillId="0" borderId="3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9"/>
  <sheetViews>
    <sheetView workbookViewId="0">
      <selection activeCell="H10" sqref="H10"/>
    </sheetView>
  </sheetViews>
  <sheetFormatPr baseColWidth="10" defaultColWidth="12.6640625" defaultRowHeight="15.75" customHeight="1" x14ac:dyDescent="0.15"/>
  <cols>
    <col min="1" max="1" width="23.1640625" customWidth="1"/>
    <col min="2" max="2" width="16.1640625" customWidth="1"/>
    <col min="3" max="3" width="15.6640625" customWidth="1"/>
    <col min="4" max="4" width="16.1640625" customWidth="1"/>
    <col min="5" max="5" width="19.5" customWidth="1"/>
    <col min="6" max="6" width="14.5" customWidth="1"/>
    <col min="7" max="7" width="12.1640625" customWidth="1"/>
    <col min="8" max="8" width="13.6640625" customWidth="1"/>
    <col min="9" max="9" width="21.6640625" customWidth="1"/>
    <col min="10" max="10" width="8.83203125" customWidth="1"/>
    <col min="11" max="11" width="16" customWidth="1"/>
    <col min="12" max="12" width="20" customWidth="1"/>
    <col min="15" max="15" width="21.6640625" customWidth="1"/>
  </cols>
  <sheetData>
    <row r="1" spans="1:15" ht="15.75" customHeight="1" x14ac:dyDescent="0.15">
      <c r="A1" s="75"/>
      <c r="B1" s="76"/>
      <c r="C1" s="76"/>
      <c r="D1" s="76"/>
      <c r="E1" s="76"/>
      <c r="F1" s="79"/>
      <c r="G1" s="79"/>
      <c r="H1" s="79"/>
      <c r="I1" s="79"/>
    </row>
    <row r="2" spans="1:15" ht="15.75" customHeight="1" x14ac:dyDescent="0.15">
      <c r="A2" s="90" t="s">
        <v>0</v>
      </c>
      <c r="B2" s="91"/>
      <c r="C2" s="91"/>
      <c r="D2" s="91"/>
      <c r="E2" s="92"/>
      <c r="F2" s="80"/>
      <c r="G2" s="81"/>
      <c r="H2" s="81"/>
      <c r="I2" s="81"/>
    </row>
    <row r="3" spans="1:15" ht="15.75" customHeight="1" x14ac:dyDescent="0.15">
      <c r="A3" s="93" t="s">
        <v>1</v>
      </c>
      <c r="B3" s="5" t="s">
        <v>2</v>
      </c>
      <c r="C3" s="6" t="s">
        <v>3</v>
      </c>
      <c r="D3" s="6" t="s">
        <v>4</v>
      </c>
      <c r="E3" s="94" t="s">
        <v>5</v>
      </c>
      <c r="F3" s="80"/>
      <c r="G3" s="80"/>
      <c r="H3" s="80"/>
      <c r="I3" s="80"/>
    </row>
    <row r="4" spans="1:15" ht="15.75" customHeight="1" x14ac:dyDescent="0.2">
      <c r="A4" s="95" t="s">
        <v>10</v>
      </c>
      <c r="B4" s="10">
        <v>5.6479000000000001E-2</v>
      </c>
      <c r="C4" s="11">
        <v>0.79043699999999995</v>
      </c>
      <c r="D4" s="11">
        <v>0.15307999999999999</v>
      </c>
      <c r="E4" s="96">
        <v>0.345267885</v>
      </c>
      <c r="F4" s="82"/>
      <c r="G4" s="82"/>
      <c r="H4" s="82"/>
      <c r="I4" s="83"/>
    </row>
    <row r="5" spans="1:15" ht="15.75" customHeight="1" x14ac:dyDescent="0.2">
      <c r="A5" s="95" t="s">
        <v>11</v>
      </c>
      <c r="B5" s="15">
        <v>6.8682999999999994E-2</v>
      </c>
      <c r="C5" s="77">
        <v>0.76588100000000003</v>
      </c>
      <c r="D5" s="77">
        <v>0.165436</v>
      </c>
      <c r="E5" s="97">
        <v>0.29540297799999998</v>
      </c>
      <c r="F5" s="82"/>
      <c r="G5" s="82"/>
      <c r="H5" s="82"/>
      <c r="I5" s="83"/>
    </row>
    <row r="6" spans="1:15" ht="15.75" customHeight="1" x14ac:dyDescent="0.2">
      <c r="A6" s="95" t="s">
        <v>12</v>
      </c>
      <c r="B6" s="15">
        <v>5.4452E-2</v>
      </c>
      <c r="C6" s="77">
        <v>0.80749700000000002</v>
      </c>
      <c r="D6" s="77">
        <v>0.138043</v>
      </c>
      <c r="E6" s="97">
        <v>0.30941534100000001</v>
      </c>
      <c r="F6" s="82"/>
      <c r="G6" s="82"/>
      <c r="H6" s="82"/>
      <c r="I6" s="83"/>
    </row>
    <row r="7" spans="1:15" ht="15.75" customHeight="1" x14ac:dyDescent="0.15">
      <c r="A7" s="95" t="s">
        <v>13</v>
      </c>
      <c r="B7" s="19">
        <v>2.9058E-2</v>
      </c>
      <c r="C7" s="78">
        <v>0.82143900000000003</v>
      </c>
      <c r="D7" s="78">
        <v>0.14951</v>
      </c>
      <c r="E7" s="98">
        <v>0.41788700000000001</v>
      </c>
      <c r="F7" s="82"/>
      <c r="G7" s="82"/>
      <c r="H7" s="82"/>
      <c r="I7" s="83"/>
      <c r="K7" s="86"/>
      <c r="L7" s="86"/>
      <c r="M7" s="86"/>
      <c r="N7" s="86"/>
      <c r="O7" s="86"/>
    </row>
    <row r="8" spans="1:15" ht="15.75" customHeight="1" x14ac:dyDescent="0.15">
      <c r="A8" s="95" t="s">
        <v>14</v>
      </c>
      <c r="B8" s="19">
        <v>3.5120999999999999E-2</v>
      </c>
      <c r="C8" s="78">
        <v>0.77466999999999997</v>
      </c>
      <c r="D8" s="78">
        <v>0.19019900000000001</v>
      </c>
      <c r="E8" s="98">
        <v>0.53711779999999998</v>
      </c>
      <c r="F8" s="82"/>
      <c r="G8" s="82"/>
      <c r="H8" s="82"/>
      <c r="I8" s="83"/>
      <c r="K8" s="86"/>
      <c r="L8" s="86"/>
      <c r="M8" s="86"/>
      <c r="N8" s="86"/>
      <c r="O8" s="86"/>
    </row>
    <row r="9" spans="1:15" ht="15.75" customHeight="1" x14ac:dyDescent="0.15">
      <c r="A9" s="95" t="s">
        <v>15</v>
      </c>
      <c r="B9" s="19">
        <v>3.7772E-2</v>
      </c>
      <c r="C9" s="78">
        <v>0.82222499999999998</v>
      </c>
      <c r="D9" s="78">
        <v>0.13999900000000001</v>
      </c>
      <c r="E9" s="98">
        <v>0.39241799999999999</v>
      </c>
      <c r="F9" s="82"/>
      <c r="G9" s="82"/>
      <c r="H9" s="82"/>
      <c r="I9" s="83"/>
      <c r="K9" s="86"/>
      <c r="L9" s="86"/>
      <c r="M9" s="86"/>
      <c r="N9" s="86"/>
      <c r="O9" s="86"/>
    </row>
    <row r="10" spans="1:15" ht="15.75" customHeight="1" x14ac:dyDescent="0.2">
      <c r="A10" s="95" t="s">
        <v>16</v>
      </c>
      <c r="B10" s="77">
        <v>2.2401999999999998E-2</v>
      </c>
      <c r="C10" s="77">
        <v>0.78428600000000004</v>
      </c>
      <c r="D10" s="77">
        <v>0.193325</v>
      </c>
      <c r="E10" s="97">
        <v>0.51586399999999999</v>
      </c>
      <c r="F10" s="84"/>
      <c r="G10" s="84"/>
      <c r="H10" s="84"/>
      <c r="I10" s="83"/>
      <c r="K10" s="86"/>
      <c r="L10" s="86"/>
      <c r="M10" s="86"/>
      <c r="N10" s="86"/>
      <c r="O10" s="86"/>
    </row>
    <row r="11" spans="1:15" ht="15.75" customHeight="1" x14ac:dyDescent="0.2">
      <c r="A11" s="95" t="s">
        <v>17</v>
      </c>
      <c r="B11" s="77">
        <v>5.2260777000000001E-2</v>
      </c>
      <c r="C11" s="77">
        <v>0.78389373399999995</v>
      </c>
      <c r="D11" s="77">
        <v>0.16384489799999999</v>
      </c>
      <c r="E11" s="97">
        <v>0.36096105899999997</v>
      </c>
      <c r="F11" s="82"/>
      <c r="G11" s="85"/>
      <c r="H11" s="85"/>
      <c r="I11" s="83"/>
      <c r="K11" s="86"/>
      <c r="L11" s="86"/>
      <c r="M11" s="86"/>
      <c r="N11" s="86"/>
      <c r="O11" s="86"/>
    </row>
    <row r="12" spans="1:15" ht="15.75" customHeight="1" x14ac:dyDescent="0.2">
      <c r="A12" s="99" t="s">
        <v>18</v>
      </c>
      <c r="B12" s="100">
        <v>6.6878999999999994E-2</v>
      </c>
      <c r="C12" s="100">
        <v>0.79704699999999995</v>
      </c>
      <c r="D12" s="100">
        <v>0.13607900000000001</v>
      </c>
      <c r="E12" s="101">
        <v>0.25200299999999998</v>
      </c>
      <c r="F12" s="84"/>
      <c r="G12" s="84"/>
      <c r="H12" s="84"/>
      <c r="I12" s="83"/>
      <c r="K12" s="86"/>
      <c r="L12" s="86"/>
      <c r="M12" s="86"/>
      <c r="N12" s="86"/>
      <c r="O12" s="86"/>
    </row>
    <row r="13" spans="1:15" ht="15.75" customHeight="1" x14ac:dyDescent="0.15">
      <c r="F13" s="86"/>
      <c r="G13" s="86"/>
      <c r="H13" s="86"/>
      <c r="I13" s="86"/>
      <c r="K13" s="86"/>
      <c r="L13" s="86"/>
      <c r="M13" s="86"/>
      <c r="N13" s="86"/>
      <c r="O13" s="86"/>
    </row>
    <row r="14" spans="1:15" ht="15.75" customHeight="1" x14ac:dyDescent="0.15">
      <c r="F14" s="86"/>
      <c r="G14" s="86"/>
      <c r="H14" s="86"/>
      <c r="I14" s="86"/>
      <c r="K14" s="86"/>
      <c r="L14" s="86"/>
      <c r="M14" s="86"/>
      <c r="N14" s="86"/>
      <c r="O14" s="86"/>
    </row>
    <row r="15" spans="1:15" ht="15.75" customHeight="1" x14ac:dyDescent="0.15">
      <c r="A15" s="89"/>
      <c r="B15" s="79"/>
      <c r="C15" s="79"/>
      <c r="D15" s="79"/>
      <c r="E15" s="79"/>
      <c r="F15" s="79"/>
      <c r="G15" s="79"/>
      <c r="H15" s="79"/>
      <c r="I15" s="79"/>
      <c r="J15" s="25"/>
      <c r="K15" s="80"/>
      <c r="L15" s="80"/>
      <c r="M15" s="86"/>
      <c r="N15" s="86"/>
      <c r="O15" s="86"/>
    </row>
    <row r="16" spans="1:15" ht="13" x14ac:dyDescent="0.15">
      <c r="A16" s="90" t="s">
        <v>19</v>
      </c>
      <c r="B16" s="91"/>
      <c r="C16" s="91"/>
      <c r="D16" s="91"/>
      <c r="E16" s="92"/>
      <c r="F16" s="87"/>
      <c r="G16" s="88"/>
      <c r="H16" s="88"/>
      <c r="I16" s="88"/>
      <c r="J16" s="26"/>
      <c r="K16" s="108"/>
      <c r="L16" s="88"/>
      <c r="M16" s="88"/>
      <c r="N16" s="88"/>
      <c r="O16" s="88"/>
    </row>
    <row r="17" spans="1:15" ht="13" x14ac:dyDescent="0.15">
      <c r="A17" s="93" t="s">
        <v>1</v>
      </c>
      <c r="B17" s="27" t="s">
        <v>2</v>
      </c>
      <c r="C17" s="28" t="s">
        <v>3</v>
      </c>
      <c r="D17" s="28" t="s">
        <v>4</v>
      </c>
      <c r="E17" s="102" t="s">
        <v>5</v>
      </c>
      <c r="F17" s="80"/>
      <c r="G17" s="80"/>
      <c r="H17" s="80"/>
      <c r="I17" s="80"/>
      <c r="J17" s="26"/>
      <c r="K17" s="80"/>
      <c r="L17" s="80"/>
      <c r="M17" s="80"/>
      <c r="N17" s="80"/>
      <c r="O17" s="80"/>
    </row>
    <row r="18" spans="1:15" x14ac:dyDescent="0.2">
      <c r="A18" s="103" t="s">
        <v>20</v>
      </c>
      <c r="B18" s="10">
        <v>6.6444000000000003E-2</v>
      </c>
      <c r="C18" s="11">
        <v>0.77085000000000004</v>
      </c>
      <c r="D18" s="11">
        <v>0.16270599999999999</v>
      </c>
      <c r="E18" s="96">
        <v>0.31285680399999999</v>
      </c>
      <c r="F18" s="82"/>
      <c r="G18" s="82"/>
      <c r="H18" s="82"/>
      <c r="I18" s="68"/>
      <c r="K18" s="109"/>
      <c r="L18" s="68"/>
      <c r="M18" s="68"/>
      <c r="N18" s="68"/>
      <c r="O18" s="83"/>
    </row>
    <row r="19" spans="1:15" ht="15.75" customHeight="1" x14ac:dyDescent="0.15">
      <c r="A19" s="103" t="s">
        <v>22</v>
      </c>
      <c r="B19" s="19">
        <v>5.2955000000000002E-2</v>
      </c>
      <c r="C19" s="78">
        <v>0.76254299999999997</v>
      </c>
      <c r="D19" s="78">
        <v>0.184502</v>
      </c>
      <c r="E19" s="98">
        <v>0.40807199999999999</v>
      </c>
      <c r="F19" s="82"/>
      <c r="G19" s="82"/>
      <c r="H19" s="82"/>
      <c r="I19" s="68"/>
      <c r="K19" s="109"/>
      <c r="L19" s="68"/>
      <c r="M19" s="68"/>
      <c r="N19" s="68"/>
      <c r="O19" s="83"/>
    </row>
    <row r="20" spans="1:15" x14ac:dyDescent="0.2">
      <c r="A20" s="103" t="s">
        <v>24</v>
      </c>
      <c r="B20" s="15">
        <v>2.9000999999999999E-2</v>
      </c>
      <c r="C20" s="77">
        <v>0.82026500000000002</v>
      </c>
      <c r="D20" s="77">
        <v>0.15073300000000001</v>
      </c>
      <c r="E20" s="97">
        <v>0.41311941499999999</v>
      </c>
      <c r="F20" s="82"/>
      <c r="G20" s="82"/>
      <c r="H20" s="82"/>
      <c r="I20" s="68"/>
      <c r="K20" s="109"/>
      <c r="L20" s="68"/>
      <c r="M20" s="68"/>
      <c r="N20" s="68"/>
      <c r="O20" s="83"/>
    </row>
    <row r="21" spans="1:15" ht="15.75" customHeight="1" x14ac:dyDescent="0.15">
      <c r="A21" s="103" t="s">
        <v>26</v>
      </c>
      <c r="B21" s="19">
        <v>8.0335000000000004E-2</v>
      </c>
      <c r="C21" s="78">
        <v>0.79691299999999998</v>
      </c>
      <c r="D21" s="78">
        <v>0.12275700000000001</v>
      </c>
      <c r="E21" s="98">
        <v>0.12979099999999999</v>
      </c>
      <c r="F21" s="82"/>
      <c r="G21" s="82"/>
      <c r="H21" s="82"/>
      <c r="I21" s="68"/>
      <c r="K21" s="109"/>
      <c r="L21" s="68"/>
      <c r="M21" s="68"/>
      <c r="N21" s="68"/>
      <c r="O21" s="83"/>
    </row>
    <row r="22" spans="1:15" x14ac:dyDescent="0.2">
      <c r="A22" s="103" t="s">
        <v>28</v>
      </c>
      <c r="B22" s="15">
        <v>4.9197999999999999E-2</v>
      </c>
      <c r="C22" s="77">
        <v>0.79904200000000003</v>
      </c>
      <c r="D22" s="77">
        <v>0.15175900000000001</v>
      </c>
      <c r="E22" s="97">
        <v>0.31841421600000003</v>
      </c>
      <c r="F22" s="82"/>
      <c r="G22" s="82"/>
      <c r="H22" s="82"/>
      <c r="I22" s="68"/>
      <c r="K22" s="109"/>
      <c r="L22" s="68"/>
      <c r="M22" s="68"/>
      <c r="N22" s="68"/>
      <c r="O22" s="83"/>
    </row>
    <row r="23" spans="1:15" ht="15.75" customHeight="1" x14ac:dyDescent="0.15">
      <c r="A23" s="103" t="s">
        <v>30</v>
      </c>
      <c r="B23" s="19">
        <v>5.8179000000000002E-2</v>
      </c>
      <c r="C23" s="78">
        <v>0.76705100000000004</v>
      </c>
      <c r="D23" s="78">
        <v>0.17477000000000001</v>
      </c>
      <c r="E23" s="98">
        <v>0.34510400000000002</v>
      </c>
      <c r="F23" s="82"/>
      <c r="G23" s="82"/>
      <c r="H23" s="82"/>
      <c r="I23" s="68"/>
      <c r="K23" s="30"/>
      <c r="L23" s="29"/>
      <c r="M23" s="29"/>
      <c r="N23" s="29"/>
      <c r="O23" s="31"/>
    </row>
    <row r="24" spans="1:15" x14ac:dyDescent="0.2">
      <c r="A24" s="103" t="s">
        <v>32</v>
      </c>
      <c r="B24" s="15">
        <v>2.4171000000000002E-2</v>
      </c>
      <c r="C24" s="77">
        <v>0.83745599999999998</v>
      </c>
      <c r="D24" s="77">
        <v>0.13836399999999999</v>
      </c>
      <c r="E24" s="97">
        <v>0.40198663000000001</v>
      </c>
      <c r="F24" s="82"/>
      <c r="G24" s="82"/>
      <c r="H24" s="82"/>
      <c r="I24" s="68"/>
      <c r="K24" s="31"/>
    </row>
    <row r="25" spans="1:15" ht="15.75" customHeight="1" x14ac:dyDescent="0.15">
      <c r="A25" s="103" t="s">
        <v>33</v>
      </c>
      <c r="B25" s="19">
        <v>4.5879999999999997E-2</v>
      </c>
      <c r="C25" s="78">
        <v>0.79759400000000003</v>
      </c>
      <c r="D25" s="78">
        <v>0.156526</v>
      </c>
      <c r="E25" s="98">
        <v>0.37319799999999997</v>
      </c>
      <c r="F25" s="82"/>
      <c r="G25" s="82"/>
      <c r="H25" s="82"/>
      <c r="I25" s="68"/>
      <c r="K25" s="31"/>
    </row>
    <row r="26" spans="1:15" x14ac:dyDescent="0.2">
      <c r="A26" s="103" t="s">
        <v>34</v>
      </c>
      <c r="B26" s="15">
        <v>4.3286999999999999E-2</v>
      </c>
      <c r="C26" s="77">
        <v>0.79694699999999996</v>
      </c>
      <c r="D26" s="77">
        <v>0.15976499999999999</v>
      </c>
      <c r="E26" s="97">
        <v>0.35453476</v>
      </c>
      <c r="F26" s="82"/>
      <c r="G26" s="82"/>
      <c r="H26" s="82"/>
      <c r="I26" s="68"/>
      <c r="K26" s="31"/>
    </row>
    <row r="27" spans="1:15" ht="15.75" customHeight="1" x14ac:dyDescent="0.15">
      <c r="A27" s="103" t="s">
        <v>35</v>
      </c>
      <c r="B27" s="19">
        <v>4.4281000000000001E-2</v>
      </c>
      <c r="C27" s="78">
        <v>0.78139199999999998</v>
      </c>
      <c r="D27" s="78">
        <v>0.17432700000000001</v>
      </c>
      <c r="E27" s="98">
        <v>0.399565</v>
      </c>
      <c r="F27" s="82"/>
      <c r="G27" s="82"/>
      <c r="H27" s="82"/>
      <c r="I27" s="68"/>
      <c r="K27" s="31"/>
    </row>
    <row r="28" spans="1:15" x14ac:dyDescent="0.2">
      <c r="A28" s="103" t="s">
        <v>36</v>
      </c>
      <c r="B28" s="15">
        <v>5.4383000000000001E-2</v>
      </c>
      <c r="C28" s="77">
        <v>0.77798999999999996</v>
      </c>
      <c r="D28" s="77">
        <v>0.16762299999999999</v>
      </c>
      <c r="E28" s="97">
        <v>0.342011332</v>
      </c>
      <c r="F28" s="82"/>
      <c r="G28" s="82"/>
      <c r="H28" s="82"/>
      <c r="I28" s="68"/>
      <c r="K28" s="31"/>
    </row>
    <row r="29" spans="1:15" ht="15.75" customHeight="1" x14ac:dyDescent="0.15">
      <c r="A29" s="104" t="s">
        <v>37</v>
      </c>
      <c r="B29" s="105">
        <v>3.2578999999999997E-2</v>
      </c>
      <c r="C29" s="106">
        <v>0.74027100000000001</v>
      </c>
      <c r="D29" s="106">
        <v>0.22670000000000001</v>
      </c>
      <c r="E29" s="107">
        <v>0.556809</v>
      </c>
      <c r="F29" s="82"/>
      <c r="G29" s="82"/>
      <c r="H29" s="82"/>
      <c r="I29" s="68"/>
    </row>
  </sheetData>
  <mergeCells count="4">
    <mergeCell ref="K16:O16"/>
    <mergeCell ref="A2:E2"/>
    <mergeCell ref="A16:E16"/>
    <mergeCell ref="F16:I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8"/>
  <sheetViews>
    <sheetView workbookViewId="0"/>
  </sheetViews>
  <sheetFormatPr baseColWidth="10" defaultColWidth="12.6640625" defaultRowHeight="15.75" customHeight="1" x14ac:dyDescent="0.15"/>
  <cols>
    <col min="1" max="1" width="19.33203125" customWidth="1"/>
    <col min="2" max="2" width="18.1640625" customWidth="1"/>
  </cols>
  <sheetData>
    <row r="1" spans="1:8" x14ac:dyDescent="0.2">
      <c r="A1" s="33" t="s">
        <v>38</v>
      </c>
      <c r="B1" s="33" t="s">
        <v>39</v>
      </c>
      <c r="C1" s="34"/>
      <c r="G1" s="35"/>
      <c r="H1" s="35"/>
    </row>
    <row r="2" spans="1:8" x14ac:dyDescent="0.2">
      <c r="A2" s="36" t="s">
        <v>13</v>
      </c>
      <c r="B2" s="37">
        <v>8.9517845999999998E-2</v>
      </c>
      <c r="C2" s="20"/>
      <c r="G2" s="38"/>
      <c r="H2" s="39"/>
    </row>
    <row r="3" spans="1:8" x14ac:dyDescent="0.2">
      <c r="A3" s="36" t="s">
        <v>10</v>
      </c>
      <c r="B3" s="37">
        <v>6.9613035000000004E-2</v>
      </c>
      <c r="C3" s="20"/>
      <c r="D3" s="17"/>
      <c r="E3" s="40" t="s">
        <v>40</v>
      </c>
      <c r="G3" s="38"/>
      <c r="H3" s="39"/>
    </row>
    <row r="4" spans="1:8" x14ac:dyDescent="0.2">
      <c r="A4" s="36" t="s">
        <v>15</v>
      </c>
      <c r="B4" s="37">
        <v>6.8727986000000005E-2</v>
      </c>
      <c r="C4" s="20"/>
      <c r="D4" s="17"/>
      <c r="E4" s="41" t="s">
        <v>41</v>
      </c>
      <c r="G4" s="38"/>
      <c r="H4" s="39"/>
    </row>
    <row r="5" spans="1:8" x14ac:dyDescent="0.2">
      <c r="A5" s="36" t="s">
        <v>16</v>
      </c>
      <c r="B5" s="37">
        <v>6.8588733999999998E-2</v>
      </c>
      <c r="C5" s="20"/>
      <c r="D5" s="17"/>
      <c r="E5" s="41" t="s">
        <v>42</v>
      </c>
      <c r="G5" s="38"/>
      <c r="H5" s="39"/>
    </row>
    <row r="6" spans="1:8" x14ac:dyDescent="0.2">
      <c r="A6" s="36" t="s">
        <v>43</v>
      </c>
      <c r="B6" s="37">
        <v>6.8509289000000001E-2</v>
      </c>
      <c r="C6" s="20"/>
      <c r="D6" s="17"/>
      <c r="E6" s="41" t="s">
        <v>44</v>
      </c>
      <c r="G6" s="38"/>
      <c r="H6" s="39"/>
    </row>
    <row r="7" spans="1:8" x14ac:dyDescent="0.2">
      <c r="A7" s="36" t="s">
        <v>11</v>
      </c>
      <c r="B7" s="37">
        <v>6.6526864000000005E-2</v>
      </c>
      <c r="C7" s="20"/>
      <c r="D7" s="17"/>
      <c r="E7" s="41" t="s">
        <v>45</v>
      </c>
      <c r="G7" s="38"/>
      <c r="H7" s="39"/>
    </row>
    <row r="8" spans="1:8" x14ac:dyDescent="0.2">
      <c r="A8" s="36" t="s">
        <v>14</v>
      </c>
      <c r="B8" s="37">
        <v>6.4549722000000004E-2</v>
      </c>
      <c r="C8" s="20"/>
      <c r="D8" s="17"/>
      <c r="E8" s="41" t="s">
        <v>46</v>
      </c>
      <c r="G8" s="38"/>
      <c r="H8" s="39"/>
    </row>
    <row r="9" spans="1:8" x14ac:dyDescent="0.2">
      <c r="A9" s="36" t="s">
        <v>12</v>
      </c>
      <c r="B9" s="37">
        <v>6.1561272E-2</v>
      </c>
      <c r="C9" s="20"/>
      <c r="G9" s="38"/>
      <c r="H9" s="39"/>
    </row>
    <row r="10" spans="1:8" x14ac:dyDescent="0.2">
      <c r="A10" s="36" t="s">
        <v>18</v>
      </c>
      <c r="B10" s="37">
        <v>0</v>
      </c>
      <c r="C10" s="42"/>
      <c r="G10" s="38"/>
      <c r="H10" s="39"/>
    </row>
    <row r="12" spans="1:8" x14ac:dyDescent="0.2">
      <c r="A12" s="43" t="s">
        <v>47</v>
      </c>
      <c r="B12" s="43" t="s">
        <v>39</v>
      </c>
    </row>
    <row r="13" spans="1:8" x14ac:dyDescent="0.2">
      <c r="A13" s="44" t="s">
        <v>48</v>
      </c>
      <c r="B13" s="45">
        <v>9.2471954999999995E-2</v>
      </c>
    </row>
    <row r="14" spans="1:8" x14ac:dyDescent="0.2">
      <c r="A14" s="44" t="s">
        <v>49</v>
      </c>
      <c r="B14" s="45">
        <v>9.0154864000000001E-2</v>
      </c>
    </row>
    <row r="15" spans="1:8" x14ac:dyDescent="0.2">
      <c r="A15" s="44" t="s">
        <v>50</v>
      </c>
      <c r="B15" s="45">
        <v>8.8321469E-2</v>
      </c>
    </row>
    <row r="16" spans="1:8" x14ac:dyDescent="0.2">
      <c r="A16" s="44" t="s">
        <v>51</v>
      </c>
      <c r="B16" s="45">
        <v>8.6758400999999999E-2</v>
      </c>
    </row>
    <row r="17" spans="1:2" x14ac:dyDescent="0.2">
      <c r="A17" s="44" t="s">
        <v>52</v>
      </c>
      <c r="B17" s="45">
        <v>7.7629978000000002E-2</v>
      </c>
    </row>
    <row r="18" spans="1:2" x14ac:dyDescent="0.2">
      <c r="A18" s="44" t="s">
        <v>53</v>
      </c>
      <c r="B18" s="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110A0-47E2-D74E-A314-C7952846B9B3}">
  <dimension ref="A1:E21"/>
  <sheetViews>
    <sheetView zoomScale="130" zoomScaleNormal="130" workbookViewId="0">
      <selection activeCell="G14" sqref="G14"/>
    </sheetView>
  </sheetViews>
  <sheetFormatPr baseColWidth="10" defaultRowHeight="13" x14ac:dyDescent="0.15"/>
  <cols>
    <col min="1" max="1" width="15.1640625" bestFit="1" customWidth="1"/>
    <col min="2" max="2" width="14.1640625" bestFit="1" customWidth="1"/>
    <col min="3" max="3" width="12" customWidth="1"/>
    <col min="4" max="4" width="12.1640625" bestFit="1" customWidth="1"/>
    <col min="5" max="5" width="22.83203125" bestFit="1" customWidth="1"/>
  </cols>
  <sheetData>
    <row r="1" spans="1:5" x14ac:dyDescent="0.15">
      <c r="A1" s="63" t="s">
        <v>0</v>
      </c>
      <c r="B1" s="63"/>
      <c r="C1" s="63"/>
      <c r="D1" s="63"/>
      <c r="E1" s="63"/>
    </row>
    <row r="2" spans="1:5" x14ac:dyDescent="0.15">
      <c r="A2" s="4" t="s">
        <v>1</v>
      </c>
      <c r="B2" s="3" t="s">
        <v>6</v>
      </c>
      <c r="C2" s="7" t="s">
        <v>7</v>
      </c>
      <c r="D2" s="7" t="s">
        <v>8</v>
      </c>
      <c r="E2" s="8" t="s">
        <v>9</v>
      </c>
    </row>
    <row r="3" spans="1:5" x14ac:dyDescent="0.15">
      <c r="A3" s="9" t="s">
        <v>10</v>
      </c>
      <c r="B3" s="12">
        <v>24050</v>
      </c>
      <c r="C3" s="13">
        <v>295158</v>
      </c>
      <c r="D3" s="13">
        <v>31320</v>
      </c>
      <c r="E3" s="14">
        <f t="shared" ref="E3:E11" si="0">(D3+C3)/B3</f>
        <v>13.574968814968814</v>
      </c>
    </row>
    <row r="4" spans="1:5" x14ac:dyDescent="0.15">
      <c r="A4" s="9" t="s">
        <v>11</v>
      </c>
      <c r="B4" s="16">
        <v>6280</v>
      </c>
      <c r="C4" s="17">
        <v>139302</v>
      </c>
      <c r="D4" s="17">
        <v>28081</v>
      </c>
      <c r="E4" s="18">
        <f t="shared" si="0"/>
        <v>26.653343949044586</v>
      </c>
    </row>
    <row r="5" spans="1:5" x14ac:dyDescent="0.15">
      <c r="A5" s="9" t="s">
        <v>12</v>
      </c>
      <c r="B5" s="16">
        <v>492</v>
      </c>
      <c r="C5" s="17">
        <v>10034</v>
      </c>
      <c r="D5" s="17">
        <v>729</v>
      </c>
      <c r="E5" s="18">
        <f t="shared" si="0"/>
        <v>21.876016260162601</v>
      </c>
    </row>
    <row r="6" spans="1:5" x14ac:dyDescent="0.15">
      <c r="A6" s="9" t="s">
        <v>13</v>
      </c>
      <c r="B6" s="16">
        <v>282</v>
      </c>
      <c r="C6" s="17">
        <v>2190</v>
      </c>
      <c r="D6" s="17">
        <v>504</v>
      </c>
      <c r="E6" s="18">
        <f t="shared" si="0"/>
        <v>9.5531914893617014</v>
      </c>
    </row>
    <row r="7" spans="1:5" x14ac:dyDescent="0.15">
      <c r="A7" s="9" t="s">
        <v>14</v>
      </c>
      <c r="B7" s="17">
        <v>508</v>
      </c>
      <c r="C7" s="17">
        <v>28162</v>
      </c>
      <c r="D7" s="17">
        <v>3169</v>
      </c>
      <c r="E7" s="18">
        <f t="shared" si="0"/>
        <v>61.675196850393704</v>
      </c>
    </row>
    <row r="8" spans="1:5" x14ac:dyDescent="0.15">
      <c r="A8" s="9" t="s">
        <v>15</v>
      </c>
      <c r="B8" s="16">
        <v>1138</v>
      </c>
      <c r="C8" s="17">
        <v>14240</v>
      </c>
      <c r="D8" s="17">
        <v>2112</v>
      </c>
      <c r="E8" s="18">
        <f t="shared" si="0"/>
        <v>14.369068541300527</v>
      </c>
    </row>
    <row r="9" spans="1:5" ht="15" x14ac:dyDescent="0.2">
      <c r="A9" s="9" t="s">
        <v>16</v>
      </c>
      <c r="B9" s="20">
        <v>1472</v>
      </c>
      <c r="C9" s="20">
        <v>22100</v>
      </c>
      <c r="D9" s="20">
        <v>2419</v>
      </c>
      <c r="E9" s="18">
        <f t="shared" si="0"/>
        <v>16.656929347826086</v>
      </c>
    </row>
    <row r="10" spans="1:5" ht="16" x14ac:dyDescent="0.2">
      <c r="A10" s="9" t="s">
        <v>17</v>
      </c>
      <c r="B10" s="16">
        <v>29550</v>
      </c>
      <c r="C10" s="21">
        <v>616904</v>
      </c>
      <c r="D10" s="21">
        <v>100283</v>
      </c>
      <c r="E10" s="18">
        <f t="shared" si="0"/>
        <v>24.270287648054147</v>
      </c>
    </row>
    <row r="11" spans="1:5" ht="15" x14ac:dyDescent="0.2">
      <c r="A11" s="22" t="s">
        <v>18</v>
      </c>
      <c r="B11" s="23">
        <v>1934</v>
      </c>
      <c r="C11" s="23">
        <v>14445</v>
      </c>
      <c r="D11" s="23">
        <v>1926</v>
      </c>
      <c r="E11" s="24">
        <f t="shared" si="0"/>
        <v>8.4648397104446751</v>
      </c>
    </row>
    <row r="14" spans="1:5" x14ac:dyDescent="0.15">
      <c r="A14" s="64" t="s">
        <v>66</v>
      </c>
      <c r="B14" s="64"/>
      <c r="C14" s="64"/>
      <c r="D14" s="64"/>
      <c r="E14" s="64"/>
    </row>
    <row r="15" spans="1:5" x14ac:dyDescent="0.15">
      <c r="A15" s="1" t="s">
        <v>1</v>
      </c>
      <c r="B15" s="1" t="s">
        <v>6</v>
      </c>
      <c r="C15" s="2" t="s">
        <v>7</v>
      </c>
      <c r="D15" s="2" t="s">
        <v>8</v>
      </c>
      <c r="E15" s="65" t="s">
        <v>9</v>
      </c>
    </row>
    <row r="16" spans="1:5" x14ac:dyDescent="0.15">
      <c r="A16" s="72" t="s">
        <v>21</v>
      </c>
      <c r="B16" s="66">
        <v>101995</v>
      </c>
      <c r="C16" s="66">
        <v>2155158</v>
      </c>
      <c r="D16" s="66">
        <v>363962</v>
      </c>
      <c r="E16" s="67">
        <f t="shared" ref="E16:E21" si="1">(C16+D16)/B16</f>
        <v>24.698465611059365</v>
      </c>
    </row>
    <row r="17" spans="1:5" x14ac:dyDescent="0.15">
      <c r="A17" s="73" t="s">
        <v>23</v>
      </c>
      <c r="B17" s="68">
        <v>4244</v>
      </c>
      <c r="C17" s="68">
        <v>63449</v>
      </c>
      <c r="D17" s="68">
        <v>8512</v>
      </c>
      <c r="E17" s="69">
        <f t="shared" si="1"/>
        <v>16.955937794533458</v>
      </c>
    </row>
    <row r="18" spans="1:5" x14ac:dyDescent="0.15">
      <c r="A18" s="73" t="s">
        <v>25</v>
      </c>
      <c r="B18" s="68">
        <v>50746</v>
      </c>
      <c r="C18" s="68">
        <v>1199506</v>
      </c>
      <c r="D18" s="68">
        <v>146714</v>
      </c>
      <c r="E18" s="69">
        <f t="shared" si="1"/>
        <v>26.52859338667087</v>
      </c>
    </row>
    <row r="19" spans="1:5" x14ac:dyDescent="0.15">
      <c r="A19" s="73" t="s">
        <v>27</v>
      </c>
      <c r="B19" s="68">
        <v>6195</v>
      </c>
      <c r="C19" s="68">
        <v>74348</v>
      </c>
      <c r="D19" s="68">
        <v>12812</v>
      </c>
      <c r="E19" s="69">
        <f t="shared" si="1"/>
        <v>14.069410815173526</v>
      </c>
    </row>
    <row r="20" spans="1:5" x14ac:dyDescent="0.15">
      <c r="A20" s="73" t="s">
        <v>29</v>
      </c>
      <c r="B20" s="68">
        <v>20931</v>
      </c>
      <c r="C20" s="68">
        <v>318005</v>
      </c>
      <c r="D20" s="68">
        <v>52299</v>
      </c>
      <c r="E20" s="69">
        <f t="shared" si="1"/>
        <v>17.691653528259518</v>
      </c>
    </row>
    <row r="21" spans="1:5" x14ac:dyDescent="0.15">
      <c r="A21" s="74" t="s">
        <v>31</v>
      </c>
      <c r="B21" s="70">
        <v>47974</v>
      </c>
      <c r="C21" s="70">
        <v>1212855</v>
      </c>
      <c r="D21" s="70">
        <v>232122</v>
      </c>
      <c r="E21" s="71">
        <f t="shared" si="1"/>
        <v>30.1200025013549</v>
      </c>
    </row>
  </sheetData>
  <mergeCells count="2">
    <mergeCell ref="A1:E1"/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1"/>
  <sheetViews>
    <sheetView tabSelected="1" zoomScale="120" zoomScaleNormal="120" workbookViewId="0">
      <selection activeCell="F14" sqref="F14"/>
    </sheetView>
  </sheetViews>
  <sheetFormatPr baseColWidth="10" defaultColWidth="12.6640625" defaultRowHeight="15.75" customHeight="1" x14ac:dyDescent="0.15"/>
  <cols>
    <col min="1" max="1" width="15.5" customWidth="1"/>
    <col min="2" max="2" width="16.83203125" customWidth="1"/>
    <col min="3" max="3" width="19.33203125" customWidth="1"/>
    <col min="4" max="5" width="22.1640625" bestFit="1" customWidth="1"/>
  </cols>
  <sheetData>
    <row r="1" spans="1:10" ht="15.75" customHeight="1" x14ac:dyDescent="0.15">
      <c r="A1" s="59" t="s">
        <v>54</v>
      </c>
      <c r="B1" s="60"/>
      <c r="C1" s="60"/>
      <c r="D1" s="60"/>
      <c r="E1" s="61"/>
      <c r="G1" s="114" t="s">
        <v>54</v>
      </c>
      <c r="H1" s="115"/>
      <c r="I1" s="115"/>
      <c r="J1" s="116"/>
    </row>
    <row r="2" spans="1:10" ht="15.75" customHeight="1" x14ac:dyDescent="0.15">
      <c r="A2" s="41" t="s">
        <v>55</v>
      </c>
      <c r="B2" s="46" t="s">
        <v>56</v>
      </c>
      <c r="C2" s="46" t="s">
        <v>57</v>
      </c>
      <c r="D2" s="13" t="s">
        <v>58</v>
      </c>
      <c r="E2" s="47" t="s">
        <v>59</v>
      </c>
      <c r="G2" s="121"/>
      <c r="H2" s="117" t="s">
        <v>60</v>
      </c>
      <c r="I2" s="117" t="s">
        <v>61</v>
      </c>
      <c r="J2" s="118" t="s">
        <v>62</v>
      </c>
    </row>
    <row r="3" spans="1:10" ht="15.75" customHeight="1" x14ac:dyDescent="0.15">
      <c r="A3" s="9" t="s">
        <v>10</v>
      </c>
      <c r="B3" s="48">
        <f>('Sentiment Analysis'!E4-$H$3)/($H$4-$H$3)</f>
        <v>0.32711344693435773</v>
      </c>
      <c r="C3" s="49">
        <f>('Attribute Analysis'!B3-I3)/(I4-I3)</f>
        <v>0.77764421409335527</v>
      </c>
      <c r="D3" s="111">
        <f>('Engagement Analysis'!E3-$J$3)/($J$4-$J$3)</f>
        <v>9.6036361700861064E-2</v>
      </c>
      <c r="E3" s="50">
        <f t="shared" ref="E3:E11" si="0">AVERAGE(B3:D3)</f>
        <v>0.400264674242858</v>
      </c>
      <c r="G3" s="119" t="s">
        <v>63</v>
      </c>
      <c r="H3" s="110">
        <f>MIN('Sentiment Analysis'!E4:E12)</f>
        <v>0.25200299999999998</v>
      </c>
      <c r="I3" s="68">
        <f>MIN('Attribute Analysis'!B2:B10)</f>
        <v>0</v>
      </c>
      <c r="J3" s="69">
        <f>MIN('Engagement Analysis'!E3:E11)</f>
        <v>8.4648397104446751</v>
      </c>
    </row>
    <row r="4" spans="1:10" ht="15.75" customHeight="1" x14ac:dyDescent="0.15">
      <c r="A4" s="16" t="s">
        <v>11</v>
      </c>
      <c r="B4" s="51">
        <f>('Sentiment Analysis'!E5-$H$3)/($H$4-$H$3)</f>
        <v>0.15221930955530896</v>
      </c>
      <c r="C4" s="52">
        <f>('Attribute Analysis'!B7-I3)/(I4-I3)</f>
        <v>0.74316873084725477</v>
      </c>
      <c r="D4" s="110">
        <f>('Engagement Analysis'!E4-$J$3)/($J$4-$J$3)</f>
        <v>0.34182263033420668</v>
      </c>
      <c r="E4" s="53">
        <f t="shared" si="0"/>
        <v>0.41240355691225677</v>
      </c>
      <c r="G4" s="120" t="s">
        <v>64</v>
      </c>
      <c r="H4" s="112">
        <f>MAX('Sentiment Analysis'!E4:E12)</f>
        <v>0.53711779999999998</v>
      </c>
      <c r="I4" s="112">
        <f>MAX('Attribute Analysis'!B2:B10)</f>
        <v>8.9517845999999998E-2</v>
      </c>
      <c r="J4" s="71">
        <f>MAX('Engagement Analysis'!E3:E11)</f>
        <v>61.675196850393704</v>
      </c>
    </row>
    <row r="5" spans="1:10" ht="15.75" customHeight="1" x14ac:dyDescent="0.15">
      <c r="A5" s="16" t="s">
        <v>12</v>
      </c>
      <c r="B5" s="51">
        <f>('Sentiment Analysis'!E6-$H$3)/($H$4-$H$3)</f>
        <v>0.2013656990096622</v>
      </c>
      <c r="C5" s="52">
        <f>('Attribute Analysis'!B9-I3)/(I4-I3)</f>
        <v>0.68769831660158576</v>
      </c>
      <c r="D5" s="110">
        <f>('Engagement Analysis'!E5-$J$3)/($J$4-$J$3)</f>
        <v>0.25204071670567957</v>
      </c>
      <c r="E5" s="53">
        <f t="shared" si="0"/>
        <v>0.38036824410564246</v>
      </c>
    </row>
    <row r="6" spans="1:10" ht="15.75" customHeight="1" x14ac:dyDescent="0.15">
      <c r="A6" s="16" t="s">
        <v>13</v>
      </c>
      <c r="B6" s="51">
        <f>('Sentiment Analysis'!E7-$H$3)/($H$4-$H$3)</f>
        <v>0.5818147637372737</v>
      </c>
      <c r="C6" s="52">
        <f>('Attribute Analysis'!B2-I3)/(I4-I3)</f>
        <v>1</v>
      </c>
      <c r="D6" s="110">
        <f>('Engagement Analysis'!E6-$J$3)/($J$4-$J$3)</f>
        <v>2.0453758204526662E-2</v>
      </c>
      <c r="E6" s="53">
        <f t="shared" si="0"/>
        <v>0.53408950731393345</v>
      </c>
    </row>
    <row r="7" spans="1:10" ht="15.75" customHeight="1" x14ac:dyDescent="0.15">
      <c r="A7" s="16" t="s">
        <v>14</v>
      </c>
      <c r="B7" s="51">
        <f>('Sentiment Analysis'!E8-$H$3)/($H$4-$H$3)</f>
        <v>1</v>
      </c>
      <c r="C7" s="52">
        <f>('Attribute Analysis'!B8-I3)/(I4-I3)</f>
        <v>0.72108216276785753</v>
      </c>
      <c r="D7" s="110">
        <f>('Engagement Analysis'!E7-$J$3)/($J$4-$J$3)</f>
        <v>1</v>
      </c>
      <c r="E7" s="53">
        <f t="shared" si="0"/>
        <v>0.90702738758928581</v>
      </c>
    </row>
    <row r="8" spans="1:10" ht="15.75" customHeight="1" x14ac:dyDescent="0.15">
      <c r="A8" s="16" t="s">
        <v>15</v>
      </c>
      <c r="B8" s="51">
        <f>('Sentiment Analysis'!E9-$H$3)/($H$4-$H$3)</f>
        <v>0.49248583377642974</v>
      </c>
      <c r="C8" s="52">
        <f>('Attribute Analysis'!B4-I3)/(I4-I3)</f>
        <v>0.76775736985449816</v>
      </c>
      <c r="D8" s="110">
        <f>('Engagement Analysis'!E8-$J$3)/($J$4-$J$3)</f>
        <v>0.11096014287833264</v>
      </c>
      <c r="E8" s="53">
        <f t="shared" si="0"/>
        <v>0.45706778216975352</v>
      </c>
    </row>
    <row r="9" spans="1:10" ht="15.75" customHeight="1" x14ac:dyDescent="0.15">
      <c r="A9" s="16" t="s">
        <v>16</v>
      </c>
      <c r="B9" s="51">
        <f>('Sentiment Analysis'!E10-$H$3)/($H$4-$H$3)</f>
        <v>0.92545529029008666</v>
      </c>
      <c r="C9" s="52">
        <f>('Attribute Analysis'!B5-I3)/(I4-I3)</f>
        <v>0.76620179176339875</v>
      </c>
      <c r="D9" s="110">
        <f>('Engagement Analysis'!E9-$J$3)/($J$4-$J$3)</f>
        <v>0.15395667455934048</v>
      </c>
      <c r="E9" s="53">
        <f t="shared" si="0"/>
        <v>0.61520458553760859</v>
      </c>
    </row>
    <row r="10" spans="1:10" ht="15.75" customHeight="1" x14ac:dyDescent="0.15">
      <c r="A10" s="16" t="s">
        <v>17</v>
      </c>
      <c r="B10" s="51">
        <f>('Sentiment Analysis'!E11-$H$3)/($H$4-$H$3)</f>
        <v>0.38215504421376933</v>
      </c>
      <c r="C10" s="52">
        <f>('Attribute Analysis'!B6-I3)/(I4-I3)</f>
        <v>0.76531431509198733</v>
      </c>
      <c r="D10" s="110">
        <f>('Engagement Analysis'!E10-$J$3)/($J$4-$J$3)</f>
        <v>0.29703705795545454</v>
      </c>
      <c r="E10" s="53">
        <f t="shared" si="0"/>
        <v>0.48150213908707046</v>
      </c>
    </row>
    <row r="11" spans="1:10" ht="15.75" customHeight="1" x14ac:dyDescent="0.15">
      <c r="A11" s="32" t="s">
        <v>18</v>
      </c>
      <c r="B11" s="54">
        <f>('Sentiment Analysis'!E12-$H$3)/($H$4-$H$3)</f>
        <v>0</v>
      </c>
      <c r="C11" s="55">
        <f>('Attribute Analysis'!B10-I3)/(I4-I3)</f>
        <v>0</v>
      </c>
      <c r="D11" s="112">
        <f>('Engagement Analysis'!E11-$J$3)/($J$4-$J$3)</f>
        <v>0</v>
      </c>
      <c r="E11" s="56">
        <f t="shared" si="0"/>
        <v>0</v>
      </c>
    </row>
    <row r="13" spans="1:10" ht="15.75" customHeight="1" x14ac:dyDescent="0.15">
      <c r="J13" s="86"/>
    </row>
    <row r="14" spans="1:10" ht="15.75" customHeight="1" x14ac:dyDescent="0.15">
      <c r="A14" s="62" t="s">
        <v>65</v>
      </c>
      <c r="B14" s="58"/>
      <c r="C14" s="58"/>
      <c r="D14" s="58"/>
      <c r="E14" s="57"/>
      <c r="G14" s="114" t="s">
        <v>65</v>
      </c>
      <c r="H14" s="125"/>
      <c r="I14" s="126"/>
      <c r="J14" s="86"/>
    </row>
    <row r="15" spans="1:10" ht="15.75" customHeight="1" x14ac:dyDescent="0.15">
      <c r="A15" s="41" t="s">
        <v>55</v>
      </c>
      <c r="B15" s="46" t="s">
        <v>57</v>
      </c>
      <c r="C15" s="13" t="s">
        <v>58</v>
      </c>
      <c r="D15" s="47" t="s">
        <v>59</v>
      </c>
      <c r="G15" s="121"/>
      <c r="H15" s="82" t="s">
        <v>61</v>
      </c>
      <c r="I15" s="113" t="s">
        <v>62</v>
      </c>
      <c r="J15" s="86"/>
    </row>
    <row r="16" spans="1:10" ht="15.75" customHeight="1" x14ac:dyDescent="0.15">
      <c r="A16" s="9" t="s">
        <v>50</v>
      </c>
      <c r="B16" s="48">
        <f>('Attribute Analysis'!B15-H16)/(H17-H16)</f>
        <v>0.95511627282022971</v>
      </c>
      <c r="C16" s="111">
        <f>('Engagement Analysis'!E16-$I$16)/($I$17-$I$16)</f>
        <v>0.6622219917934139</v>
      </c>
      <c r="D16" s="50">
        <f t="shared" ref="D16:D21" si="1">AVERAGE(B16:C16)</f>
        <v>0.8086691323068218</v>
      </c>
      <c r="G16" s="122" t="s">
        <v>63</v>
      </c>
      <c r="H16" s="123">
        <f>MIN('Attribute Analysis'!B13:B18)</f>
        <v>0</v>
      </c>
      <c r="I16" s="67">
        <f>MIN('Engagement Analysis'!E16:E21)</f>
        <v>14.069410815173526</v>
      </c>
      <c r="J16" s="86"/>
    </row>
    <row r="17" spans="1:9" ht="15.75" customHeight="1" x14ac:dyDescent="0.15">
      <c r="A17" s="16" t="s">
        <v>53</v>
      </c>
      <c r="B17" s="51">
        <f>('Attribute Analysis'!B18-H16)/(H17-H16)</f>
        <v>0</v>
      </c>
      <c r="C17" s="110">
        <f>('Engagement Analysis'!E17-$I$16)/($I$17-$I$16)</f>
        <v>0.17983928790893508</v>
      </c>
      <c r="D17" s="53">
        <f t="shared" si="1"/>
        <v>8.991964395446754E-2</v>
      </c>
      <c r="G17" s="120" t="s">
        <v>64</v>
      </c>
      <c r="H17" s="124">
        <f>MAX('Attribute Analysis'!B13:B18)</f>
        <v>9.2471954999999995E-2</v>
      </c>
      <c r="I17" s="71">
        <f>MAX('Engagement Analysis'!E16:E21)</f>
        <v>30.1200025013549</v>
      </c>
    </row>
    <row r="18" spans="1:9" ht="15.75" customHeight="1" x14ac:dyDescent="0.15">
      <c r="A18" s="16" t="s">
        <v>48</v>
      </c>
      <c r="B18" s="51">
        <f>('Attribute Analysis'!B13-H16)/(H17-H16)</f>
        <v>1</v>
      </c>
      <c r="C18" s="110">
        <f>('Engagement Analysis'!E18-$I$16)/($I$17-$I$16)</f>
        <v>0.77624444102107315</v>
      </c>
      <c r="D18" s="53">
        <f t="shared" si="1"/>
        <v>0.88812222051053658</v>
      </c>
    </row>
    <row r="19" spans="1:9" ht="15.75" customHeight="1" x14ac:dyDescent="0.15">
      <c r="A19" s="16" t="s">
        <v>52</v>
      </c>
      <c r="B19" s="51">
        <f>('Attribute Analysis'!B17-H16)/(H17-H16)</f>
        <v>0.83949753198145327</v>
      </c>
      <c r="C19" s="110">
        <f>('Engagement Analysis'!E19-$I$16)/($I$17-$I$16)</f>
        <v>0</v>
      </c>
      <c r="D19" s="53">
        <f t="shared" si="1"/>
        <v>0.41974876599072664</v>
      </c>
    </row>
    <row r="20" spans="1:9" ht="15.75" customHeight="1" x14ac:dyDescent="0.15">
      <c r="A20" s="16" t="s">
        <v>51</v>
      </c>
      <c r="B20" s="51">
        <f>('Attribute Analysis'!B16-H16)/(H17-H16)</f>
        <v>0.93821311553324471</v>
      </c>
      <c r="C20" s="110">
        <f>('Engagement Analysis'!E20-$I$16)/($I$17-$I$16)</f>
        <v>0.22567658463360776</v>
      </c>
      <c r="D20" s="53">
        <f t="shared" si="1"/>
        <v>0.58194485008342622</v>
      </c>
    </row>
    <row r="21" spans="1:9" ht="15.75" customHeight="1" x14ac:dyDescent="0.15">
      <c r="A21" s="32" t="s">
        <v>49</v>
      </c>
      <c r="B21" s="54">
        <f>('Attribute Analysis'!B14-H16)/(H17-H16)</f>
        <v>0.97494277048646816</v>
      </c>
      <c r="C21" s="112">
        <f>('Engagement Analysis'!E21-$I$16)/($I$17-$I$16)</f>
        <v>1</v>
      </c>
      <c r="D21" s="56">
        <f t="shared" si="1"/>
        <v>0.98747138524323408</v>
      </c>
    </row>
  </sheetData>
  <mergeCells count="4">
    <mergeCell ref="A1:E1"/>
    <mergeCell ref="G1:J1"/>
    <mergeCell ref="A14:D14"/>
    <mergeCell ref="G14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Sentiment Analysis</vt:lpstr>
      <vt:lpstr>Attribute Analysis</vt:lpstr>
      <vt:lpstr>Engagement Analysis</vt:lpstr>
      <vt:lpstr>Final 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Fisher</cp:lastModifiedBy>
  <dcterms:modified xsi:type="dcterms:W3CDTF">2022-12-01T17:12:15Z</dcterms:modified>
</cp:coreProperties>
</file>