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whme\Desktop\BT4103\BT4103_Capstone_MHA\"/>
    </mc:Choice>
  </mc:AlternateContent>
  <xr:revisionPtr revIDLastSave="0" documentId="13_ncr:1_{6481E536-7D06-41DB-A780-41097329E27F}" xr6:coauthVersionLast="47" xr6:coauthVersionMax="47" xr10:uidLastSave="{00000000-0000-0000-0000-000000000000}"/>
  <bookViews>
    <workbookView xWindow="-28920" yWindow="3000" windowWidth="29040" windowHeight="15720" xr2:uid="{F415318F-70D5-CD49-B562-0AA50BE9A0AE}"/>
  </bookViews>
  <sheets>
    <sheet name="no duplicates" sheetId="4" r:id="rId1"/>
    <sheet name="psycINFO" sheetId="1" r:id="rId2"/>
    <sheet name="scopus" sheetId="2" r:id="rId3"/>
    <sheet name="webofscience" sheetId="3" r:id="rId4"/>
  </sheets>
  <definedNames>
    <definedName name="_xlnm._FilterDatabase" localSheetId="0" hidden="1">'no duplicates'!$B$1:$B$696</definedName>
    <definedName name="_xlnm._FilterDatabase" localSheetId="1" hidden="1">psycINFO!$P$1:$P$65</definedName>
    <definedName name="_xlnm._FilterDatabase" localSheetId="2" hidden="1">scopus!$X$1:$X$683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3" l="1"/>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alcChain>
</file>

<file path=xl/sharedStrings.xml><?xml version="1.0" encoding="utf-8"?>
<sst xmlns="http://schemas.openxmlformats.org/spreadsheetml/2006/main" count="16990" uniqueCount="8684">
  <si>
    <t>ORN</t>
  </si>
  <si>
    <t>AN</t>
  </si>
  <si>
    <t>DP</t>
  </si>
  <si>
    <t>YR</t>
  </si>
  <si>
    <t>LG</t>
  </si>
  <si>
    <t>AU</t>
  </si>
  <si>
    <t>IN</t>
  </si>
  <si>
    <t>SO</t>
  </si>
  <si>
    <t>IB</t>
  </si>
  <si>
    <t>PU</t>
  </si>
  <si>
    <t>FO</t>
  </si>
  <si>
    <t>PT</t>
  </si>
  <si>
    <t>DT</t>
  </si>
  <si>
    <t>AB</t>
  </si>
  <si>
    <t>ID</t>
  </si>
  <si>
    <t>MH</t>
  </si>
  <si>
    <t>CC</t>
  </si>
  <si>
    <t>PO</t>
  </si>
  <si>
    <t>IA</t>
  </si>
  <si>
    <t>RF</t>
  </si>
  <si>
    <t>UP</t>
  </si>
  <si>
    <t>PG</t>
  </si>
  <si>
    <t>FTURL</t>
  </si>
  <si>
    <t>XL</t>
  </si>
  <si>
    <t>TC</t>
  </si>
  <si>
    <t>CQ</t>
  </si>
  <si>
    <t>LO</t>
  </si>
  <si>
    <t>CP</t>
  </si>
  <si>
    <t>PS</t>
  </si>
  <si>
    <t>PH</t>
  </si>
  <si>
    <t>AI</t>
  </si>
  <si>
    <t>MA</t>
  </si>
  <si>
    <t>MO</t>
  </si>
  <si>
    <t>NL</t>
  </si>
  <si>
    <t>IS</t>
  </si>
  <si>
    <t>IT</t>
  </si>
  <si>
    <t>OC</t>
  </si>
  <si>
    <t>MD</t>
  </si>
  <si>
    <t>JN</t>
  </si>
  <si>
    <t>PE</t>
  </si>
  <si>
    <t>SV</t>
  </si>
  <si>
    <t>TM</t>
  </si>
  <si>
    <t>GS</t>
  </si>
  <si>
    <t>VO</t>
  </si>
  <si>
    <t>IP</t>
  </si>
  <si>
    <t>OA</t>
  </si>
  <si>
    <t>DS</t>
  </si>
  <si>
    <t>OL</t>
  </si>
  <si>
    <t>CH</t>
  </si>
  <si>
    <t>PM</t>
  </si>
  <si>
    <t>CA</t>
  </si>
  <si>
    <t>TD</t>
  </si>
  <si>
    <t>SL</t>
  </si>
  <si>
    <t>BY</t>
  </si>
  <si>
    <t>ST</t>
  </si>
  <si>
    <t>RV</t>
  </si>
  <si>
    <t>SI</t>
  </si>
  <si>
    <t>CF</t>
  </si>
  <si>
    <t>APA PsycInfo</t>
  </si>
  <si>
    <t>2023-67176-001</t>
  </si>
  <si>
    <t>Psychological first aid-informed guidelines for mental health professionals working with central American unaccompanied minors in transitional settings. [References].</t>
  </si>
  <si>
    <t>Apr 19, 2023</t>
  </si>
  <si>
    <t>English</t>
  </si>
  <si>
    <t>Mendez, Priscilla
Celada-Dalton, Teresa
Quebles, Irina</t>
  </si>
  <si>
    <t>Mendez, Priscilla: USC University Center for Excellence in Developmental Disabilities, Children's Hospital Los Angeles, Los Angeles, CA, US
Celada-Dalton, Teresa: USC University Center for Excellence in Developmental Disabilities, Children's Hospital Los Angeles, Los Angeles, CA, US
Quebles, Irina: USC University Center for Excellence in Developmental Disabilities, Children's Hospital Los Angeles, Los Angeles, CA, US</t>
  </si>
  <si>
    <t>International Perspectives in Psychology: Research, Practice, Consultation. 2023, pp. No Pagination Specified.</t>
  </si>
  <si>
    <t>Hogrefe Publishing; Germany</t>
  </si>
  <si>
    <t>Electronic</t>
  </si>
  <si>
    <t>Journal
Peer Reviewed Journal</t>
  </si>
  <si>
    <t>Journal Article</t>
  </si>
  <si>
    <t>News of unaccompanied minors (UMs) from Central America entering the United States-Mexico border have inundated political and social platforms as policies are discussed to address this crisis. The hope for a future away from violence, poverty, and fear drives these minors into embarking on an uncertain journey to the United States. The dangers these children encounter on their long travels along with previous distressing experiences from their home country put a devastating toll on their psychological and overall well-being. Their anguish continues as these youth are placed in transitional settings (i.e., shelters) while awaiting to be released into their new communities. While psychological care is often available at these settings, the complex realities of these children call for culturally and trauma-responsive guidelines to address their unique psychosocial needs. This conceptual paper reviews existent literature on the mental health needs of Central American youth in the United States-Mexico border as well as relevant theories and principles, such as the evidence-informed psychological first aid (PFA), which has shown to help Central American youth in the immediate aftermath of disasters and other crises. The aim of this manuscript was to adapt and expand on the core elements of PFA and utilize its theoretical basis to (1) enhance the psychological health of Central American UMs in transitional settings and (2) equip mental health professionals working in the United States-Mexican border or other US mental health professionals to address the immediate psychological needs of UMs from a culturally sensitive and trauma-informed approach. (PsycInfo Database Record (c) 2023 APA, all rights reserved)
Impact Statement
The importance of working in partnership and striving to work together is emphasized in the 2015-2030 United Nations Sustainable Development Goals. These goals highlight the importance of international collaboration and training among any staff or professionals working with Central American unaccompanied minors (UMs) in transitional settings. These guidelines will serve as a tool to support mental health professionals working across borders through education and training, with the aim to successfully identifying and addressing the needs of these youth. These guidelines could contribute to effective and useful interventions when working with Latinx youth from a culturally and linguistically sensitive lens. (PsycInfo Database Record (c) 2023 APA, all rights reserved)</t>
  </si>
  <si>
    <t>unaccompanied minors (UMs), culturally sensitive and trauma-informed mental health guidelines, psychological first aid, Central American youth</t>
  </si>
  <si>
    <t>*Health Service Needs
*Mental Health
*Mental Health Personnel
*Psychological Needs
*Psychological First Aid</t>
  </si>
  <si>
    <t>Health &amp; Mental Health Services [3370].</t>
  </si>
  <si>
    <t>Human</t>
  </si>
  <si>
    <t>20230427 (PsycINFO); 20230427 (PsycARTICLES)</t>
  </si>
  <si>
    <t>No Pagination Specified</t>
  </si>
  <si>
    <t>Click here for full text options</t>
  </si>
  <si>
    <t>Article Linker</t>
  </si>
  <si>
    <t>Quebles, Irina: USC University Center for Excellence in Developmental Disabilities, Children's Hospital Los Angeles, 4650 Sunset Boulevard, MS, #53, Los Angeles, CA, US, 90027, iquebles@chla.usc.edu</t>
  </si>
  <si>
    <t>US</t>
  </si>
  <si>
    <t>HOLDER: Hogrefe Publishing
YEAR: 2023</t>
  </si>
  <si>
    <t>First Posting</t>
  </si>
  <si>
    <t>First Posting: Apr 2023
Accepted: Feb 2023
Revised: Jan 2023
First Submitted: Aug 2021.</t>
  </si>
  <si>
    <t>Mendez, Priscilla; ORCID: https://orcid.org/0000-0001-8008-5101
Celada-Dalton, Teresa; ORCID: https://orcid.org/0000-0001-8672-0575
Quebles, Irina; ORCID: https://orcid.org/0000-0003-2029-5857</t>
  </si>
  <si>
    <t>Quebles, Irina: iquebles@chla.usc.edu</t>
  </si>
  <si>
    <t>Apr</t>
  </si>
  <si>
    <t>Int Perspect Psychol</t>
  </si>
  <si>
    <t>2157-3883</t>
  </si>
  <si>
    <t>2157-3891</t>
  </si>
  <si>
    <t>Educational Publishing Foundation, US</t>
  </si>
  <si>
    <t>Literature Review</t>
  </si>
  <si>
    <t>International Perspectives in Psychology: Research, Practice, Consultation</t>
  </si>
  <si>
    <t>2023-56214-001</t>
  </si>
  <si>
    <t>Development of mental health first-aid guidelines for depression: A Delphi expert consensus study in Argentina and Chile. [References].</t>
  </si>
  <si>
    <t>Mar 14, 2023</t>
  </si>
  <si>
    <t>Encina-Zuniga, Esteban
Agrest, Martin
Tapia-Munoz, Thamara
Vidal-Zamora, Isidora
Ardila-Gomez, Sara
Alvarado, Ruben
Leiderman, Eduardo A
Reavley, Nicola</t>
  </si>
  <si>
    <t>Encina-Zuniga, Esteban: School of Public Health, Faculty of Medicine, Universidad de Chile, Santiago, Chile
Agrest, Martin: Proyecto Suma, Ciudad Autonoma de Buenos Aires, Argentina
Tapia-Munoz, Thamara: Department of Behavioural Science and Health, University College London, London, United Kingdom
Vidal-Zamora, Isidora: Department of Psychology, Faculty of Social Sciences, Universidad de Chile, Santiago, Chile
Ardila-Gomez, Sara: Facultad de Psicologia, Instituto de Investigaciones, Universidad de Buenos Aires, Buenos Aires, Argentina
Alvarado, Ruben: School of Public Health, Faculty of Medicine, Universidad de Chile, Santiago, Chile
Leiderman, Eduardo A.: Departamento de Neurociencias, Facultad de Ciencias Sociales, Universidad de Palermo, Buenos Aires, Argentina
Reavley, Nicola: Centre for Mental Health, Melbourne School of Population and Global Health, University of Melbourne, Melbourne, VIC, Australia</t>
  </si>
  <si>
    <t>BMC Psychiatry. Vol.23(1), 2023, ArtID 161.</t>
  </si>
  <si>
    <t>BioMed Central Limited; United Kingdom</t>
  </si>
  <si>
    <t>Background: Depression is one of the most common mental health problems worldwide and, while prevalence rates in Latin America are relatively high, most people who meet the criteria for diagnosis do not receive treatment. Family and friends of a person with depression can play an important role in supporting a person to seek and engage with treatment. However, many people do not have the necessary skills or confidence to help. English-language mental health first aid guidelines have been developed to support people to provide such help. The aim of this study was to culturally adapt these guidelines for Chile and Argentina. Methods: A Delphi expert consensus study was conducted with two expert panels, one of people with lived experience of depression (either their own or as a carer; n = 26) and one of health professionals (n = 29). Overall, 172 statements from the English-language guidelines were translated and compiled into a questionnaire. Participants were asked to rate statements based on how essential or important those statements were for Chile and Argentina and to suggest new statements if necessary. Results: Data were obtained over two survey rounds. Consensus was achieved on 172 statements. A total of 137 statements were adopted from the English-language guidelines, whereas 35 new endorsed statements were generated from panel suggestions. There were similarities between the English-language guidelines and those for Chile and Argentina. The adapted guidelines did not include some of the items from the English-language guidelines related to commenting on a person's strengths or making judgements about their character, and also incorporated new items related to the incorporation of sociocultural considerations as causes of depression and attention to inequities in mental health. Conclusions: The significant number of new items underscores the importance of undertaking a careful process of cultural adaptation. Further research on dissemination and incorporation of the guidelines into the Mental Health First Aid training course for Chile and Argentina is still required. (PsycInfo Database Record (c) 2023 APA, all rights reserved)</t>
  </si>
  <si>
    <t>depression, mental health first aid (MHFA), cultural adaptation, Delphi study, Chile, Argentina</t>
  </si>
  <si>
    <t>*Adaptation
*Experience Level
*Major Depression
*Mental Health
*Test Construction
*Treatment Guidelines
*Psychological First Aid</t>
  </si>
  <si>
    <t>Human
Male
Female. Adulthood (18 yrs &amp; older)
Young Adulthood (18-29 yrs)
Thirties (30-39 yrs)
Middle Age (40-64 yrs)
Aged (65 yrs &amp; older)</t>
  </si>
  <si>
    <t>20230427 (PsycINFO)</t>
  </si>
  <si>
    <t>Encina-Zuniga, Esteban, esteban2@uchile.cl</t>
  </si>
  <si>
    <t>Argentina, Chile</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</si>
  <si>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2023</t>
  </si>
  <si>
    <t>First Posting: Mar 2023
Accepted: Mar 2023
First Submitted: Oct 2022.</t>
  </si>
  <si>
    <t>Encina-Zuniga, Esteban: esteban2@uchile.cl</t>
  </si>
  <si>
    <t>Mar</t>
  </si>
  <si>
    <t>BMC Psychiatry</t>
  </si>
  <si>
    <t>1471-244X</t>
  </si>
  <si>
    <t>Empirical Study; Quantitative Study</t>
  </si>
  <si>
    <t>Other [Internet Available]</t>
  </si>
  <si>
    <t>Mental Health First-Aid Guidelines Questionnaire</t>
  </si>
  <si>
    <t>Sponsor: MHFA International Recipient: No recipient indicated</t>
  </si>
  <si>
    <t>Yes</t>
  </si>
  <si>
    <t>2023-65958-001</t>
  </si>
  <si>
    <t>Cultural adaptation of the teen mental health first aid (tmhfa) program from australia to the usa. [References].</t>
  </si>
  <si>
    <t>Apr 17, 2023</t>
  </si>
  <si>
    <t>Rosenbaum, Lacey L
Bhakta, Sanjana
Wilcox, Holly C
Pas, Elise T
Girgis, Karen
DeVinney, Aubrey
Hart, Laura M
Murray, Sarah M</t>
  </si>
  <si>
    <t>Rosenbaum, Lacey L.: Mental Health First Aid, National Council for Mental Wellbeing, Washington, DC, US
Bhakta, Sanjana: Mental Health First Aid, National Council for Mental Wellbeing, Washington, DC, US
Wilcox, Holly C.: Department of Mental Health, Johns Hopkins Bloomberg School of Public Health, Baltimore, MD, US
Pas, Elise T.: Department of Mental Health, Johns Hopkins Bloomberg School of Public Health, Baltimore, MD, US
Girgis, Karen: Mental Health First Aid, National Council for Mental Wellbeing, Washington, DC, US
DeVinney, Aubrey: Department of Mental Health, Johns Hopkins Bloomberg School of Public Health, Baltimore, MD, US
Hart, Laura M.: Centre for Mental Health, Melbourne School of Population and Global Health, Melbourne, Australia
Murray, Sarah M.: Department of Mental Health, Johns Hopkins Bloomberg School of Public Health, Baltimore, MD, US</t>
  </si>
  <si>
    <t>School Mental Health: A Multidisciplinary Research and Practice Journal. 2023, pp. No Pagination Specified.</t>
  </si>
  <si>
    <t>Springer; Germany</t>
  </si>
  <si>
    <t>teen Mental Health First Aid (tMHFA) is an evidence-based program developed in Australia that teaches young people in grades 10-12 how to identify and respond to signs of mental health challenges and crises among peers. Recognizing the growing adolescent mental health crisis in the USA, the National Council for Mental Wellbeing, in partnership with a Johns Hopkins University research team, used a multimethod research approach to adapt the program culturally and contextually from Australia to the USA. The goals of the study were to engage adolescents, MHFA instructors, and content area experts (N = 171) in a process to determine: how to retain the elements of the course that were evidence-based and effective while adapting the program for US students, what topics to add so US students have the essential information and skills teens needed to help a friend experiencing a mental health challenge or crisis, what changes to make to curriculum materials to ensure the style and delivery resonate with US students, and what tools to include so the program is implemented safely and with fidelity in diverse US schools. This paper outlines the adaptation process, including engaging participants, identifying key recommendations for modification, and making changes to the tMHFA program. The findings demonstrate the types of adaptations that may be needed to facilitate implementation and maintenance of program effectiveness when introducing tMHFA to new populations of students in the USA. In addition, the process outlined can be replicated toward this purpose as the program continues to expand both in the USA and in other countries. (PsycInfo Database Record (c) 2023 APA, all rights reserved)</t>
  </si>
  <si>
    <t>Adolescents, Secondary schools, Mental health education, Cultural adaptation, Contextual adaptation</t>
  </si>
  <si>
    <t>*Adaptation
*Adolescent Development
*Curriculum
*Students
*Psychological First Aid
*Mental Health Education</t>
  </si>
  <si>
    <t>Curriculum &amp; Programs &amp; Teaching Methods [3530].</t>
  </si>
  <si>
    <t>20230424 (PsycINFO)</t>
  </si>
  <si>
    <t>Rosenbaum, Lacey L., lrosenbaum@mentalhealthandresiliencegroup.com</t>
  </si>
  <si>
    <t>HOLDER: The Author(s)
YEAR: 2023</t>
  </si>
  <si>
    <t>Accepted: Feb 2023.</t>
  </si>
  <si>
    <t>Rosenbaum, Lacey L.; ORCID: https://orcid.org/0000-0003-3567-9829</t>
  </si>
  <si>
    <t>Rosenbaum, Lacey L.: lrosenbaum@mentalhealthandresiliencegroup.com</t>
  </si>
  <si>
    <t>School Ment Health</t>
  </si>
  <si>
    <t>1866-2625</t>
  </si>
  <si>
    <t>1866-2633</t>
  </si>
  <si>
    <t>School Mental Health: A Multidisciplinary Research and Practice Journal</t>
  </si>
  <si>
    <t>2023-62619-001</t>
  </si>
  <si>
    <t>Youth mental health first aid training with diverse educators. [References].</t>
  </si>
  <si>
    <t>Apr 13, 2023</t>
  </si>
  <si>
    <t>Ross, Ana-Sophia
Wang, Cixin
Liu, Jia Li</t>
  </si>
  <si>
    <t>Ross, Ana-Sophia: Department of Counseling, Higher Education, and Special Education, University of Maryland, College Park, MD, US
Wang, Cixin: Department of Counseling, Higher Education, and Special Education, University of Maryland, College Park, MD, US
Liu, Jia Li: Asian American Studies Program, University of Maryland, College Park, MD, US</t>
  </si>
  <si>
    <t>Psychological Services. 2023, pp. No Pagination Specified.</t>
  </si>
  <si>
    <t>Educational Publishing Foundation; US</t>
  </si>
  <si>
    <t>Schools are the most likely place for students to receive formal or informal mental health services and support. Classroom educators often provide informal mental health support to students and referrals to school-based services. Despite their key role, educators often feel underprepared in recognizing concerning symptoms in youth and supporting student mental health. This mixed-methods study explored the effectiveness of in-person Youth Mental Health First Aid (YMHFA) training on a diverse sample of 106 educators (Mage = 22, SD = 1.9 years, 96% ethnic minorities): City Year AmeriCorps members who work in diverse low-income schools in Florida. We culturally adapted the program to better meet the needs of the participants and the students they serve as over 95% of the students they served were people of color. Quantitative survey data were collected at three time points (pre, post, and 3 months after the training) to examine whether YMHFA training better equipped classroom educators to support students' mental health. Overall, training was associated with improvements in mental health literacy, knowledge of school-based mental health providers, confidence, and intentions to engage in mental health first aid (MHFA) behaviors. Notably, educators reported greater engagement in mental health first aid behaviors at the 3-month follow-up than before training. No improvement in mental health stigma was observed. Some improvements (i.e., mental health literacy, intentions to help) were not sustained at the follow-up. Qualitative data generally supported quantitative findings and suggested that the YMHFA program with cultural consideration is suitable for this diverse sample of classroom educators. Educators' suggestions to improve the training to support culturally and linguistically diverse students' mental health are discussed. (PsycInfo Database Record (c) 2023 APA, all rights reserved)
Impact Statement
A sample of diverse classroom educators' mental health literacy, confidence, and intentions to engage in mental health first aid behaviors increased after attending in-person YMHFA training. Educators also reported greater use of mental health first aid behaviors at 3-month follow-up. Educators perceived the YMHFA training to be helpful while suggesting additional cultural adaptations. (PsycInfo Database Record (c) 2023 APA, all rights reserved)</t>
  </si>
  <si>
    <t>school, educator, youth mental health first aid, mental health</t>
  </si>
  <si>
    <t>*Educational Personnel
*Mental Health
*Mental Health Services
*Test Construction
*Mental Health Literacy
*Psychological First Aid
*School Based Mental Health Services
*Youth Mental Health</t>
  </si>
  <si>
    <t>Educational/Vocational Counseling &amp; Student Services [3580].</t>
  </si>
  <si>
    <t>Human
Male
Transgender
Female. Adulthood (18 yrs &amp; older)</t>
  </si>
  <si>
    <t>20230413 (PsycINFO); 20230413 (PsycARTICLES)</t>
  </si>
  <si>
    <t>Wang, Cixin: Department of Counseling, Higher Education, and Special Education, University of Maryland, 3112E Benjamin Building, College Park, MD, US, 20742, cxwang@umd.edu</t>
  </si>
  <si>
    <t>HOLDER: American Psychological Association
YEAR: 2023</t>
  </si>
  <si>
    <t>Accepted: Feb 2023
Revised: Feb 2023
First Submitted: Apr 2022.</t>
  </si>
  <si>
    <t>Wang, Cixin; ORCID: https://orcid.org/0000-0002-4947-0228</t>
  </si>
  <si>
    <t>Wang, Cixin: cxwang@umd.edu</t>
  </si>
  <si>
    <t>Psychol Serv</t>
  </si>
  <si>
    <t>1541-1559</t>
  </si>
  <si>
    <t>1939-148X</t>
  </si>
  <si>
    <t>Empirical Study; Qualitative Study; Quantitative Study</t>
  </si>
  <si>
    <t>Psychological Services</t>
  </si>
  <si>
    <t>Parental Attitudes Toward Psychological Services Inventory--Adapted Version
Mental Health Literacy Scale</t>
  </si>
  <si>
    <t>Sponsor: University of Maryland. US Other Details: Research and Scholarship Award; Summer Research Fellowship Recipient: Wang, Cixin Recipient: Ross, Ana-Sophia</t>
  </si>
  <si>
    <t>2023-43249-001</t>
  </si>
  <si>
    <t>Cultural adaptation of the mental health first aid guidelines for depression in Brazil: A Delphi expert consensus study. [References].</t>
  </si>
  <si>
    <t>Jan 27, 2023</t>
  </si>
  <si>
    <t>Scotti Requena, Simone
Alves Assumpcao, Thais
Mesquita Peres, Carlos Henrique
Vidotto Cerqueira, Amanda
Loch, Alexandre Andrade
Li, Wenjing
Reavley, Nicola J</t>
  </si>
  <si>
    <t>Scotti Requena, Simone: Centre for Mental Health, Melbourne School of Population and Global Health, University of Melbourne, Melbourne, VIC, Australia
Alves Assumpcao, Thais: Laboratorio de Neurociencias (LIM 27), Instituto de Psiquiatria, Hospital das Clinicas HCFMUSP, Faculdade de Medicina, Universidade de Sao Paulo, Sao Paulo, Brazil
Mesquita Peres, Carlos Henrique: Laboratorio de Neurociencias (LIM 27), Instituto de Psiquiatria, Hospital das Clinicas HCFMUSP, Faculdade de Medicina, Universidade de Sao Paulo, Sao Paulo, Brazil
Vidotto Cerqueira, Amanda: Laboratorio de Neurociencias (LIM 27), Instituto de Psiquiatria, Hospital das Clinicas HCFMUSP, Faculdade de Medicina, Universidade de Sao Paulo, Sao Paulo, Brazil
Loch, Alexandre Andrade: Laboratorio de Neurociencias (LIM 27), Instituto de Psiquiatria, Hospital das Clinicas HCFMUSP, Faculdade de Medicina, Universidade de Sao Paulo, Sao Paulo, Brazil
Li, Wenjing: Centre for Mental Health, Melbourne School of Population and Global Health, University of Melbourne, Melbourne, VIC, Australia
Reavley, Nicola J.: Centre for Mental Health, Melbourne School of Population and Global Health, University of Melbourne, Melbourne, VIC, Australia</t>
  </si>
  <si>
    <t>BMC Psychiatry. Vol.23 2023, ArtID 76.</t>
  </si>
  <si>
    <t>[Correction Notice: An Erratum for this article was reported in Vol 23[99] of BMC Psychiatry (see record 2023-46502-001). Following publication of the original article, the authors identified an error in the author name of Wenjing Li. The incorrect author name is: Wenging Li. The correct author name is: Wenjing Li. The author group has been updated and the original article has been corrected. The name now appears correctly in this record.] Background: Depression is a significant contributor to disability in Brazil, with most Brazilians affected by depression receiving no treatment. As the community, including family and friends, plays a crucial role in providing support for someone with depression, it is important that evidence-based resources are available to support people who wish to help. The aim of this study was to culturally adapt the English-language mental health first aid guidelines for assisting a person with depression for the Brazilian culture. Methods: A Delphi expert consensus study was conducted, with two expert panels; health professionals (n = 29) and people with lived experience of depression (n = 28). One hundred and seventy-four statements from the English-language guidelines were translated into Brazilian Portuguese and administered as a survey. Participants were asked to rate statements based on how appropriate those statements were for the Brazilian culture and to suggest new statements if appropriate. Results: Data were collected over two survey rounds. Consensus was achieved on 143 statements. A total of 133 statements were adopted from the English-language guidelines, whereas 10 new endorsed statements were generated from suggestions of the two expert panels. Conclusions: There were similarities between the English-language and Brazilian guidelines, mainly related to family involvement and the value of empathy. More research on dissemination and incorporation of the guidelines into the Mental Health First Aid (MHFA) training course for Brazil is required. (PsycInfo Database Record (c) 2023 APA, all rights reserved)</t>
  </si>
  <si>
    <t>Depression, Mental health first aid (MHFA), Cultural adaptation, Delphi study, Brazil</t>
  </si>
  <si>
    <t>*Adaptation
*Experience Level
*Major Depression
*Treatment Guidelines
*Psychological First Aid
Empathy
Family
Foreign Language Translation
Mental Health
Test Validity
Training</t>
  </si>
  <si>
    <t>Human
Male
Female. Adulthood (18 yrs &amp; older)
Young Adulthood (18-29 yrs)
Thirties (30-39 yrs)
Middle Age (40-64 yrs)</t>
  </si>
  <si>
    <t>20230302 (PsycINFO)</t>
  </si>
  <si>
    <t>Reavley, Nicola J., nreavley@unimelb.edu.au</t>
  </si>
  <si>
    <t>Brazil</t>
  </si>
  <si>
    <t>STATEMENT: 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2023</t>
  </si>
  <si>
    <t>First Posting: Jan 2023
Accepted: Jan 2023
First Submitted: Jul 2022.</t>
  </si>
  <si>
    <t>Scotti Requena, Simone; ORCID: https://orcid.org/0000-0002-7485-9120
Li, Wenjing; ORCID: https://orcid.org/0000-0001-8091-6470</t>
  </si>
  <si>
    <t>Reavley, Nicola J.: nreavley@unimelb.edu.au</t>
  </si>
  <si>
    <t>Jan</t>
  </si>
  <si>
    <t>Sponsor: Mental Health First Aid International Recipient: No recipient indicated</t>
  </si>
  <si>
    <t>20230313 (PsycINFO)</t>
  </si>
  <si>
    <t>2023-14839-001</t>
  </si>
  <si>
    <t>Cultural adaptation of the guidelines for offering mental health first aid to a person after a potentially traumatic event: A delphi expert consensus study in Brazil. [References].</t>
  </si>
  <si>
    <t>Oct 27, 2022</t>
  </si>
  <si>
    <t>Mendes, Kathlen Nataly
Peres, Carlos Henrique Mesquita
Cerqueira, Amanda Vidotto
Assumpcao, Thais Alves
Loch, Alexandre Andrade
Reavley, Nicola J</t>
  </si>
  <si>
    <t>Mendes, Kathlen Nataly: Laboratorio de Neurociencias (LIM 27), Instituto de Psiquiatria, Hospital das Clinicas HCFMUSP, Faculdade de Medicina, Universidade de Sao Paulo, Sao Paulo, Brazil
Peres, Carlos Henrique Mesquita: Laboratorio de Neurociencias (LIM 27), Instituto de Psiquiatria, Hospital das Clinicas HCFMUSP, Faculdade de Medicina, Universidade de Sao Paulo, Sao Paulo, Brazil
Cerqueira, Amanda Vidotto: Laboratorio de Neurociencias (LIM 27), Instituto de Psiquiatria, Hospital das Clinicas HCFMUSP, Faculdade de Medicina, Universidade de Sao Paulo, Sao Paulo, Brazil
Assumpcao, Thais Alves: Laboratorio de Neurociencias (LIM 27), Instituto de Psiquiatria, Hospital das Clinicas HCFMUSP, Faculdade de Medicina, Universidade de Sao Paulo, Sao Paulo, Brazil
Loch, Alexandre Andrade: Laboratorio de Neurociencias (LIM 27), Instituto de Psiquiatria, Hospital das Clinicas HCFMUSP, Faculdade de Medicina, Universidade de Sao Paulo, Sao Paulo, Brazil
Reavley, Nicola J: Centre for Mental Health, Melbourne School of Population and Global Health, University of Melbourne, Melbourne, VIC, Australia</t>
  </si>
  <si>
    <t>BMC Psychiatry. Vol.22 2022, ArtID 661.</t>
  </si>
  <si>
    <t>Background: Traumatic events increase the risk of mental disorders. In a country with relatively under-developed mental health support systems, services to assist people who have experienced potentially traumatic events may be unavailable. In such situations, people in the community become key sources of support. However, they do not always have the knowledge and skills to offer effective help. This study reports on the cultural adaptation for Brazil of the English-language mental health first aid guidelines for helping someone who has experienced a potentially traumatic event. Methods: A Delphi expert consensus study with two expert panels, one comprising health professionals with experience in the treatment of trauma (n = 33) and the other comprising people with lived experience, (n = 29) was conducted. A questionnaire containing 131 statements from the English language guidelines was translated into Brazilian Portuguese. Participants were asked to rate the importance of actions to be taken to help a person who has experienced a potentially traumatic event and to suggest new items where appropriate. Results: Data were collected over two survey rounds. A total of 149 items were included in the final guidelines (110 items from the English-language guidelines and 39 new items created from expert panel comments, in the second round). Immediate action items were endorsed by both panels, while items related to encouraging victims were rejected by the professional panel. The suggested statements mostly related to providing psychological support and attending to the person's subjective experience rather than providing material or structural support. Conclusion: While there were many similarities with the English-language guidelines for high-income countries, the guidelines also incorporate actions of importance for Brazil, including the emphasis on the first aider's management of the person's subjective experiences. These guidelines may inform Mental Health First Aid training for Brazil and may also be used as standalone resources. (PsycInfo Database Record (c) 2022 APA, all rights reserved)</t>
  </si>
  <si>
    <t>cultural adaptation, mental health, first aid, potentially traumatic event, high-income countries</t>
  </si>
  <si>
    <t>*Foreign Language Translation
*Risk Factors
*Treatment Guidelines
*Traumatic Experiences
*Psychological First Aid
Developed Countries
Experience Level
Mental Health
Test Construction
Trauma</t>
  </si>
  <si>
    <t>Human
Male
Female. Adulthood (18 yrs &amp; older)</t>
  </si>
  <si>
    <t>20221128 (PsycINFO)</t>
  </si>
  <si>
    <t>Reavley, Nicola J: Centre for Mental Health, Melbourne School of Population and Global Health, University of Melbourne, Melbourne, VIC, Australia, 3010, nreavley@unimelb.edu.au</t>
  </si>
  <si>
    <t>STATEMENT: 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2022</t>
  </si>
  <si>
    <t>First Posting: Oct 2022
Accepted: Sep 2022
First Submitted: Feb 2022.</t>
  </si>
  <si>
    <t>Reavley, Nicola J: nreavley@unimelb.edu.au</t>
  </si>
  <si>
    <t>Oct</t>
  </si>
  <si>
    <t>Exposure to Traumatic Event Questionnaire</t>
  </si>
  <si>
    <t>20221201 (PsycINFO)</t>
  </si>
  <si>
    <t>2022-32758-001</t>
  </si>
  <si>
    <t>Evaluating a Psychological First Aid training intervention (preparing me) to support the mental health and wellbeing of Chinese healthcare workers during healthcare emergencies: Protocol for a randomized controlled feasibility trial. [References].</t>
  </si>
  <si>
    <t>Jan 27, 2022</t>
  </si>
  <si>
    <t>Wang, Ling
Norman, Ian
Xiao, Tao
Li, Yamin
Li, Xizhao
Leamy, Mary</t>
  </si>
  <si>
    <t>Wang, Ling: Clinical Nursing Teaching and Research Section, Second Xiangya Hospital, Central South University, Changsha, China
Norman, Ian: Florence Nightingale Faculty of Nursing, Midwifery &amp; Palliative Care, King's College London, London, United Kingdom
Xiao, Tao: Department of Orthopaedics, Second Xiangya Hospital, Central South University, Changsha, China
Li, Yamin: Clinical Nursing Teaching and Research Section, Second Xiangya Hospital, Central South University, Changsha, China
Li, Xizhao: Clinical Nursing Teaching and Research Section, Second Xiangya Hospital, Central South University, Changsha, China
Leamy, Mary: Florence Nightingale Faculty of Nursing, Midwifery &amp; Palliative Care, King's College London, London, United Kingdom</t>
  </si>
  <si>
    <t>Frontiers in Psychiatry. Vol.12 2022, ArtID 809679.</t>
  </si>
  <si>
    <t>Frontiers Media S.A.; Switzerland</t>
  </si>
  <si>
    <t>Aims/Background: The mental health challenges faced by frontline healthcare workers responding to emergencies have become a prominent public concern. Despite the consensus that Psychological First Aid (PFA) training can effectively support public mental health during emergencies through reducing acute distress and improving self-efficacy, yet it is concerning that previous flexible delivery and neglect for evaluating PFA training has resulted in unintended potential harms which may prevent further proactive uptake of this mental health prevention strategies. Establishing the feasibility of the PFA training through adapting to the local culture, tailoring to frontline healthcare context, and evaluating systematically may be helpful to inform a large trial, or ensure effective and sustained training delivery. This study aims to present a protocol for evaluating the feasibility and acceptability of a well-adapted PFA training intervention (Preparing Me) to address the implementation gap in this mental health promotion approach. Method: This is a two-armed feasibility randomized controlled trial (RCT) to be conducted among 80 Chinese frontline healthcare workers without prior related mental health training. Participants from the intervention group will receive an adapted PFA training program tailored to the Chinese frontline context to improve their knowledge and skills to support people in crisis. The primary objectives are to evaluate the training intervention's feasibility and the target population's acceptance of this educational intervention. The secondary objective is to obtain preliminary estimates of variability in participants' outcomes over a 3-months period. Measurements are taken pre-intervention (T0), post-intervention (T1), and at 1- and 3-months follow-up (T2-T3). A process evaluation using qualitative research with a subgroup of trainees, their clinical managers as well as trainers will be conducted to gain a comprehensive understanding of the intervention's acceptability and feasibility. Discussion: This present study protocol will help to establish whether this adapted PFA training intervention is feasible and accepted by the frontline healthcare workers, in preparation for a later effectiveness trial. It is anticipated that the resulted information would be an impetus to maximize usability and acceptance of this low-intensity PFA skillset by a wider population, thus supporting the mental health of frontline healthcare workers in dealing with crises for future emergencies. (PsycInfo Database Record (c) 2022 APA, all rights reserved)</t>
  </si>
  <si>
    <t>mental health promotion, healthcare workers, psychological first aid training, educational intervention, crisis, mental health, wellbeing, healthcare workers, healthcare emergencies, feasibility, acceptability, China</t>
  </si>
  <si>
    <t>*Health Promotion
*Mental Health
*Well Being
*Health Personnel
*Psychological First Aid
Education
Intervention
Training
Emergency Medicine</t>
  </si>
  <si>
    <t>Health &amp; Mental Health Personnel Issues [3400].</t>
  </si>
  <si>
    <t>Human. Adulthood (18 yrs &amp; older)</t>
  </si>
  <si>
    <t>20220811 (PsycINFO)</t>
  </si>
  <si>
    <t>Wang, Ling, ling.1.wang@kcl.ac.uk</t>
  </si>
  <si>
    <t>China</t>
  </si>
  <si>
    <t>STATEMENT: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HOLDER: Wang, Norman, Xiao, Li, Li and Leamy
YEAR: 2022</t>
  </si>
  <si>
    <t>First Posting: Jan 2022
Accepted: Dec 2021
First Submitted: Nov 2021.</t>
  </si>
  <si>
    <t>Wang, Ling: wangling5333@csu.edu.cn</t>
  </si>
  <si>
    <t>Front Psychiatry</t>
  </si>
  <si>
    <t>1664-0640</t>
  </si>
  <si>
    <t>Frontiers Research Foundation, Switzerland</t>
  </si>
  <si>
    <t>Frontiers in Psychiatry</t>
  </si>
  <si>
    <t>Sponsor: Health Commission of Hunan Province. China Grant: 20190365 Recipient: No recipient indicated
Sponsor: Central South University. China Grant: 2018CXKZ06 Other Details: Innovative Education Project Recipient: No recipient indicated</t>
  </si>
  <si>
    <t>2022-62619-001</t>
  </si>
  <si>
    <t>Breaking down barriers to help-seeking: Preparing first responders' families for psychological first aid. [References].</t>
  </si>
  <si>
    <t>Dec 2022</t>
  </si>
  <si>
    <t>O'Toole, Michelle
Mulhall, Claire
Eppich, Walter</t>
  </si>
  <si>
    <t>O'Toole, Michelle: RCSI SIM Centre for Simulation Education and Research, RCSI University of Medicine and Health Sciences, Dublin, Ireland
Mulhall, Claire: RCSI SIM Centre for Simulation Education and Research, RCSI University of Medicine and Health Sciences, Dublin, Ireland
Eppich, Walter: RCSI SIM Centre for Simulation Education and Research, RCSI University of Medicine and Health Sciences, Dublin, Ireland</t>
  </si>
  <si>
    <t>European Journal of Psychotraumatology. Vol.13(1), 2022, ArtID 2065430.</t>
  </si>
  <si>
    <t>Taylor &amp; Francis; United Kingdom</t>
  </si>
  <si>
    <t>Background: First responders regularly encounter both operational stressors and potentially traumatic events, increasing their risk of mental health issues (Declercq et al., 2011). Due to unique cultural complexities, they turn mostly to peers for early psychosocial support (Isaac &amp; Buchanan, 2021). However, peer support and/or mental health assistance may not always be available or easy to access and first responders' mental health suffers. Objective: We need more accessible routes to crisis intervention to ensure first responder resilience and wellbeing, so they may continue to function in the service of public safety. Family members and close friends may be ideally placed to provide this immediate care. This article outlines the protective role of social support as an early intervention strategy to mitigate the effects of first responder trauma, exploring the potential opportunity for family members and friends to play an increasingly supportive role in their loved one's wellbeing. This paper serves as a call to action for practical educational interventions that will prepare family members for these critical conversations. Conclusion: We see potential in combining early intervention theory, psychoeducation, and a strengths-based gender specific positive psychology approach. Further study should investigate how best to help first responders break down barriers to support, by bolstering their existing social supports and ultimately reducing the stigma associated with experiencing traumatic stress. (PsycInfo Database Record (c) 2022 APA, all rights reserved)
Abstract (Chinese)
:,,,/, :,,-,,, :-, (PsycInfo Database Record (c) 2022 APA, all rights reserved)
Abstract (Spanish)
Antecedentes: Los equipos de primera respuesta se encuentran regularmente con estresores operacionales y eventos potencialmente traumaticos, aumentando su riesgo de problemas de salud mental. Debido a las complejidades culturales unicas, ellos se dirigen a sus pares por apoyo psicosocial temprano. Sin embargo, el apoyo de pares y/o la asistencia de salud mental puede que no este siempre disponible o sea de facil acceso y la salud mental de los equipos de primera respuesta se resiente. Objetivo: Se necesitan rutas mas accesibles para la intervencion en crisis para asegurar la resiliencia y el bienestar de los equipos de primera respuesta, entonces ellos podrian continuar funcionando en el servicio de la seguridad publica. Los familiares y los amigos cercanos podrian estar en posicion de otorgar este apoyo inmediato. Este articulo presenta el rol protector del apoyo social como una estrategia de intervencion temprana para mitigar los efectos del trauma de los equipos de primera respuesta, explorando la oportunidad potencial de los familiares y amigos para jugar un rol creciente de apoyo en el bienestar de sus seres queridos. Este articulo sirve como un llamado a la accion para intervenciones educacionales practicas que prepararan a los familiares para estas conversaciones criticas. Conclusion: Vemos un potencial en combinar las perspectivas de la teoria de intervencion temprana, psicoeducacion, y psicologia positiva especifica de genero basado en las fortalezas. Las investigaciones futuras deberian investigar como se puede ayudar de mejor forma los equipos de primera respuesta para derribar las barreras al apoyo, fortaleciendo sus redes sociales actuales y asi reducir el estigma asociado con la experiencia de estres traumatico. (PsycInfo Database Record (c) 2022 APA, all rights reserved)</t>
  </si>
  <si>
    <t>First responders, social support, early interventions, psychoeducation, help-seeking, stigma, psychological first aid</t>
  </si>
  <si>
    <t>*Early Intervention
*Help Seeking Behavior
*Social Support
*First Responders
*Psychological First Aid
Family
Psychoeducation
Stigma</t>
  </si>
  <si>
    <t>20220804 (PsycINFO)</t>
  </si>
  <si>
    <t>O'Toole, Michelle: RCSI SIM Centre for Simulation Education and Research, RCSI University of Medicine and Health Sciences, St Stephen's Green, Dublin, Ireland, michellelotoole@rcsi.com</t>
  </si>
  <si>
    <t>STATEMENT: Published by Informa UK Limited, trading as Taylor &amp; Francis Group. This is an Open Access article distributed under the terms of the Creative Commons Attribution-NonCommercial License (http://creativecommons.org/licenses/by-nc/4.0/), which permits unrestricted non-commercial use, distribution, and reproduction in any medium, provided the original work is properly cited.
HOLDER: The Author(s)
YEAR: 2022</t>
  </si>
  <si>
    <t>Accepted: Apr 2022
Revised: Mar 2022
First Submitted: Nov 2021.</t>
  </si>
  <si>
    <t>O'Toole, Michelle; ORCID: https://orcid.org/0000-0001-9193-5933
Eppich, Walter; ORCID: https://orcid.org/0000-0002-4127-2825</t>
  </si>
  <si>
    <t>O'Toole, Michelle: michellelotoole@rcsi.com</t>
  </si>
  <si>
    <t>Dec</t>
  </si>
  <si>
    <t>Eur J Psychotraumatol</t>
  </si>
  <si>
    <t>2000-8066</t>
  </si>
  <si>
    <t>Co-Action Publishing, Sweden</t>
  </si>
  <si>
    <t>European Journal of Psychotraumatology</t>
  </si>
  <si>
    <t>Sponsor: Movember Grant: P-000231 Recipient: No recipient indicated</t>
  </si>
  <si>
    <t>2022-72857-001</t>
  </si>
  <si>
    <t>Cultural adaptation of the mental health first aid guidelines for assisting a person at risk of suicide in Brazil: A Delphi expert consensus study. [References].</t>
  </si>
  <si>
    <t>Jun 13, 2022</t>
  </si>
  <si>
    <t>Requena, Simone Scotti
Cerqueira, Amanda Vidotto
Assumpcao, Thais Alves
Peres, Carlos Henrique Mesquita
Loch, Alexandre Andrade
Reavley, Nicola J</t>
  </si>
  <si>
    <t>Requena, Simone Scotti: Centre for Mental Health, Melbourne School of Population and Global Health, University of Melbourne, Melbourne, VIC, Australia
Cerqueira, Amanda Vidotto: Laboratorio de Neurociencias (LIM 27, Instituto de Psiquiatria, Hospital das Clinicas, Faculdade de Medicina, Universidade de Sao Paulo, Sao Paulo, Brazil
Assumpcao, Thais Alves: Laboratorio de Neurociencias (LIM 27, Instituto de Psiquiatria, Hospital das Clinicas, Faculdade de Medicina, Universidade de Sao Paulo, Sao Paulo, Brazil
Peres, Carlos Henrique Mesquita: Laboratorio de Neurociencias (LIM 27, Instituto de Psiquiatria, Hospital das Clinicas, Faculdade de Medicina, Universidade de Sao Paulo, Sao Paulo, Brazil
Loch, Alexandre Andrade: Laboratorio de Neurociencias (LIM 27, Instituto de Psiquiatria, Hospital das Clinicas, Faculdade de Medicina, Universidade de Sao Paulo, Sao Paulo, Brazil
Reavley, Nicola J.: Centre for Mental Health, Melbourne School of Population and Global Health, University of Melbourne, Melbourne, VIC, Australia</t>
  </si>
  <si>
    <t>BMC Psychiatry. Vol.22 2022, ArtID 397.</t>
  </si>
  <si>
    <t>Background: Suicide is a major public health concern in Brazil, with nearly 115,000 Brazilians dying by suicide in 2010-2019. As support for individuals at risk of suicide may come from the community, particularly family and friends, it is fundamental that evidence-based programs or resources to improve such support are in place when needed. This study aimed to culturally adapt the mental health first aid guidelines for assisting a person at risk of suicide used in English-speaking countries for Brazil. Methods: A Delphi expert consensus study was conducted among a diverse range of Brazilian health professionals and individuals with lived experience of suicide (n = 60). A total of 161 items from the mental health first aid questionnaire used in English-speaking countries were translated and used in the Brazilian questionnaire. Participants were asked to rate the appropriateness of those items to the Brazilian culture and to recommend any new items when appropriate. Results: Data were collected over two survey rounds. Consensus was achieved on 145 items. While 123 out of 161 items were adopted from the English guidelines, 22 new endorsed items were created from the expert panel comments. Conclusions: Even though there were similarities among the Brazilian and English-language guidelines, the adapted guidelines incorporated actions that were specific to the Brazilian culture, such as new items emphasising the role of family and friends. Further research is warranted on dissemination and uptake of the guidelines in Brazil as well as research into incorporation of the guidelines into Mental Health First Aid (MHFA) training for Brazil. (PsycInfo Database Record (c) 2022 APA, all rights reserved)</t>
  </si>
  <si>
    <t>suicide, mental health first aid, cultural adaptation, Delphi study, Brazil</t>
  </si>
  <si>
    <t>*Adaptation
*At Risk Populations
*Experience Level
*Suicide
*Psychological First Aid
Family
Public Health
Questionnaires</t>
  </si>
  <si>
    <t>Behavior Disorders &amp; Antisocial Behavior [3230].</t>
  </si>
  <si>
    <t>20220725 (PsycINFO)</t>
  </si>
  <si>
    <t>Reavley, Nicola J.: Centre for Mental Health, Melbourne School of Population and Global Health, University of Melbourne, Melbourne, VIC, Australia, 3010, nreavley@unimelb.edu.au</t>
  </si>
  <si>
    <t>First Posting: Jun 2022
Accepted: Jun 2022
First Submitted: Mar 2022.</t>
  </si>
  <si>
    <t>Jun</t>
  </si>
  <si>
    <t>2022-83540-001</t>
  </si>
  <si>
    <t>Development and cultural adaptation of psychological first aid for covid-19 frontline workers in american indian/alaska native communities. [References].</t>
  </si>
  <si>
    <t>Jul 16, 2022</t>
  </si>
  <si>
    <t>Grubin, Fiona
Maudrie, Tara L
Neuner, Sophie
Conrad, Maisie
Waugh, Emma
Barlow, Allison
Coser, Ashleigh
Hill, Kyle
Pioche, Shardai
Haroz, Emily E
O'Keefe, Victoria M</t>
  </si>
  <si>
    <t>Grubin, Fiona: Department of International Health, Social and Behavioral Interventions, Center for American Indian Health, Johns Hopkins Bloomberg School of Public Health, Baltimore, MD, US
Maudrie, Tara L.: Department of International Health, Social and Behavioral Interventions, Center for American Indian Health, Johns Hopkins Bloomberg School of Public Health, Baltimore, MD, US
Neuner, Sophie: Department of International Health, Social and Behavioral Interventions, Center for American Indian Health, Johns Hopkins Bloomberg School of Public Health, Baltimore, MD, US
Conrad, Maisie: Department of International Health, Social and Behavioral Interventions, Center for American Indian Health, Johns Hopkins Bloomberg School of Public Health, Baltimore, MD, US
Waugh, Emma: Department of International Health, Social and Behavioral Interventions, Center for American Indian Health, Johns Hopkins Bloomberg School of Public Health, Baltimore, MD, US
Barlow, Allison: Department of International Health, Social and Behavioral Interventions, Center for American Indian Health, Johns Hopkins Bloomberg School of Public Health, Baltimore, MD, US
Coser, Ashleigh: Tribal Community Behavioral Health, Tahlequah, US
Hill, Kyle: Department of Indigenous Health, School of Medicine and Health Sciences, University of North Dakota, Grand Forks, US
Pioche, Shardai: Department of International Health, Social and Behavioral Interventions, Center for American Indian Health, Johns Hopkins Bloomberg School of Public Health, Baltimore, MD, US
Haroz, Emily E.: Department of International Health, Social and Behavioral Interventions, Center for American Indian Health, Johns Hopkins Bloomberg School of Public Health, Baltimore, MD, US
O'Keefe, Victoria M.: Department of International Health, Social and Behavioral Interventions, Center for American Indian Health, Johns Hopkins Bloomberg School of Public Health, Baltimore, MD, US</t>
  </si>
  <si>
    <t>Journal of Prevention. 2022, pp. No Pagination Specified.</t>
  </si>
  <si>
    <t>The coronavirus disease 19 (COVID-19) pandemic is broadly affecting the mental health and well-being of people around the world, and disproportionately affecting some groups with already pre-existing health inequities. Two groups at greater risk of physical and/or mental health detriments from COVID-19 and more profoundly impacted by the pandemic include frontline workers and American Indian/Alaska Native (AI/AN) communities. To provide support and prevent long-term mental health problems, we culturally adapted a psychological first aid guide specifically for COVID-19 frontline workers serving AI/AN communities. We engaged a diverse, collaborative work group to steer the adaptation content and process. We also held two focus group discussions with frontline workers in AI/AN communities to incorporate their perspectives into the adapted guide. Results from the group discussions and the collaborative work group were compiled, analyzed to extract themes and suggestions, and integrated into the adapted content of the guide. Main adaptations included updating language (i.e., to be more culturally appropriate, less prescriptive, and less text heavy), framing the guide from a harm-reduction lens, incorporating cultural activities, values, and teachings common across diverse AI/AN communities (e.g., importance of being a good relative), and validating feelings and experiences of frontline workers. The resulting adapted guide includes four modules and is available as a free online training. Our adaptation process may serve as a guiding framework for future adaptations of similar resources for specific groups. The adapted guide may stand as an enduring resource to support mental well-being, the prevention of mental health problems, and reduction of health inequities during the pandemic and beyond. (PsycInfo Database Record (c) 2022 APA, all rights reserved)</t>
  </si>
  <si>
    <t>Cultural adaptation, American Indian/Alaska Native, Psychological first aid, Indigenous, Mental health, COVID-19</t>
  </si>
  <si>
    <t>Health &amp; Mental Health Treatment &amp; Prevention [3300].</t>
  </si>
  <si>
    <t>20220721 (PsycINFO)</t>
  </si>
  <si>
    <t>Grubin, Fiona, fgrubin1@jhu.edu</t>
  </si>
  <si>
    <t>HOLDER: The Author(s)
YEAR: 2022</t>
  </si>
  <si>
    <t>Accepted: Jun 2022.</t>
  </si>
  <si>
    <t>Grubin, Fiona; ORCID: https://orcid.org/0000-0002-9181-1997</t>
  </si>
  <si>
    <t>Grubin, Fiona: fgrubin1@jhu.edu</t>
  </si>
  <si>
    <t>Jul</t>
  </si>
  <si>
    <t>2731-5533</t>
  </si>
  <si>
    <t>2731-5541</t>
  </si>
  <si>
    <t>Journal of Prevention</t>
  </si>
  <si>
    <t>The Journal of Primary Prevention</t>
  </si>
  <si>
    <t>2022-43072-001</t>
  </si>
  <si>
    <t>Cultural adaptation of the mental health first aid guidelines for Brazilians with problem drinking: A Delphi expert consensus study. [References].</t>
  </si>
  <si>
    <t>Mar 7, 2022</t>
  </si>
  <si>
    <t>Ayoub, Ibrahim Ali
Peres, Carlos Henrique Mesquita
Cerqueira, Amanda Vidotto
Assumpcao, Thais Alves
Loch, Alexandre Andrade
Reavley, Nicola J</t>
  </si>
  <si>
    <t>Ayoub, Ibrahim Ali: Laboratorio de Neurociencias (LIM 27), Instituto de Psiquiatria, Hospital das Clinicas HCFMUSP, Faculdade de Medicina, Universidade de Sao Paulo, Sao Paulo, Brazil
Peres, Carlos Henrique Mesquita: Laboratorio de Neurociencias (LIM 27), Instituto de Psiquiatria, Hospital das Clinicas HCFMUSP, Faculdade de Medicina, Universidade de Sao Paulo, Sao Paulo, Brazil
Cerqueira, Amanda Vidotto: Laboratorio de Neurociencias (LIM 27), Instituto de Psiquiatria, Hospital das Clinicas HCFMUSP, Faculdade de Medicina, Universidade de Sao Paulo, Sao Paulo, Brazil
Assumpcao, Thais Alves: Laboratorio de Neurociencias (LIM 27), Instituto de Psiquiatria, Hospital das Clinicas HCFMUSP, Faculdade de Medicina, Universidade de Sao Paulo, Sao Paulo, Brazil
Loch, Alexandre Andrade: Laboratorio de Neurociencias (LIM 27), Instituto de Psiquiatria, Hospital das Clinicas HCFMUSP, Faculdade de Medicina, Universidade de Sao Paulo, Sao Paulo, Brazil
Reavley, Nicola J.: Centre for Mental Health, Melbourne School of Population and Global Health, University of Melbourne, Melbourne, VIC, Australia</t>
  </si>
  <si>
    <t>BMC Psychiatry. Vol.22 2022, ArtID 168.</t>
  </si>
  <si>
    <t>Background: Harmful use of alcohol is highly prevalent around the world and results in a large disease burden. Most people who meet the criteria for an alcohol use disorder do not receive treatment. Those in a person's social network can be useful in recognizing a problem and encouraging the person to seek treatment. However, many people lack the knowledge and skills to do this effectively. This study reports on the cultural adaptation for Brazil of the 2009 English-language mental health first aid guidelines for helping someone with problem drinking. Methods: A Delphi expert consensus study with two expert panels, one comprising health professionals with experience in the treatment of problem drinking and the other comprising people with lived experience was conducted. Participants rated the importance of actions to be taken to help a person with problem drinking. Results: Over two rounds, 60 participants (30 professionals and 30 people with lived experience) rated 197 items. A total of 166 items were included in the final guidelines. Conclusions: While there were many similarities with the English-language guidelines for high-income countries, the guidelines also incorporate actions of importance for Brazil, including compulsory treatment and different approaches to dealing with people with problem drinking. Further research is necessary to assess their impact. (PsycInfo Database Record (c) 2022 APA, all rights reserved)</t>
  </si>
  <si>
    <t>stigma, alcohol misuse, Delphi, Mental Health First Aid, Brazil</t>
  </si>
  <si>
    <t>*Adaptation
*Alcohol Abuse
*Experience Level
*Treatment Guidelines
*Psychological First Aid
Stigma
Alcohol Treatment</t>
  </si>
  <si>
    <t>Substance Abuse &amp; Addiction [3233]; Drug &amp; Alcohol Rehabilitation [3383].</t>
  </si>
  <si>
    <t>20220623 (PsycINFO)</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</si>
  <si>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2022</t>
  </si>
  <si>
    <t>First Posting: Mar 2022
Accepted: Jan 2022
First Submitted: Jun 2021.</t>
  </si>
  <si>
    <t>2022-33538-001</t>
  </si>
  <si>
    <t>Development of mental health first aid guidelines for problem drinking: A Delphi expert consensus study in Argentina and Chile. [References].</t>
  </si>
  <si>
    <t>Feb 12, 2022</t>
  </si>
  <si>
    <t>Agrest, Martin
Tapia-Munoz, Thamara
Encina, Esteban
Wright, Judith
Ardila-Gomez, Sara
Alvarado, Ruben
Leiderman, Eduardo A
Reavley, Nicola</t>
  </si>
  <si>
    <t>Agrest, Martin: Proyecto Suma, Ciudad Autonoma de Buenos Aires, Argentina
Tapia-Munoz, Thamara: Department of Behavioural Science and Health, University College London, London, United Kingdom
Encina, Esteban: Escuela de Salud Publica, Facultad de Medicina, Universidad de Chile, Santiago, Chile
Wright, Judith: Melbourne School of Population and Global Health, Centre for Mental Health, University of Melbourne, Melbourne, VIC, Australia
Ardila-Gomez, Sara: Instituto de Investigaciones, Facultad de Psicologia, Universidad de Buenos Aires, Buenos Aires, Argentina
Alvarado, Ruben: Escuela de Salud Publica, Facultad de Medicina, Universidad de Chile, Santiago, Chile
Leiderman, Eduardo A.: Departamento de Neurociencias, Facultad de Ciencias Sociales, Universidad de Palermo, Buenos Aires, Argentina
Reavley, Nicola: Melbourne School of Population and Global Health, Centre for Mental Health, University of Melbourne, Melbourne, VIC, Australia</t>
  </si>
  <si>
    <t>BMC Psychiatry. Vol.22 2022, ArtID 113.</t>
  </si>
  <si>
    <t>Background: Among all psychoactive substances, alcohol consumption presents the most significant public health problem and is a leading risk factor for overall disease burden in Latin America. However, most people who meet criteria for a substance use disorder do not receive treatment in primary or secondary care sources. Community members can play a role in helping people to seek help as they are likely to encounter people experiencing problem drinking and recognize the signs. However, many do not have adequate mental health first aid knowledge or skills to provide help. We aimed to culturally adapt the existing English-language mental health first aid guidelines for helping someone with problem drinking for Argentina and Chile. Methods: The Delphi consensus method was used to determine the importance of helping actions translated from the English-language guidelines and to add new actions suggested by expert panellists. The importance of each statement was rated by two expert panels. Panel one included people with lived experience (either their own or as a support person, n = 23) recruited in Argentina and panel two included health professionals (n = 31) recruited in Argentina and Chile. Results: Overall, 165 helping actions were endorsed by panellists across two consecutive survey rounds. Endorsed items included 132 of the 182 items translated into Spanish from the English-language guidelines and 33 of the 61 new items generated from panellists' comments in the first survey round. Conclusions: While there were some similarities in recommended helping actions between English-speaking countries, and Argentina and Chile, key differences were seen in attitudes to low-risk drinking. While there was a relatively high level of agreement between health professionals and people with lived experience, some divergence of opinion was seen, particularly in the area of commitment to recovery as a condition for help. Future research should explore the implementation of the guidelines. (PsycInfo Database Record (c) 2022 APA, all rights reserved)</t>
  </si>
  <si>
    <t>alcohol use disorders, Mental Health First Aid (MHFA), cultural adaptation, Delphi study, Chile, Argentina</t>
  </si>
  <si>
    <t>*Alcohol Abuse
*Experience Level
*Harm Reduction
*Alcohol Use Disorder
*Psychological First Aid
Adaptation
Public Health
Surveys</t>
  </si>
  <si>
    <t>Drug &amp; Alcohol Rehabilitation [3383].</t>
  </si>
  <si>
    <t>20220505 (PsycINFO)</t>
  </si>
  <si>
    <t>Agrest, Martin: Proyecto Suma, Guemes, 4130, Ciudad Autonoma de Buenos Aires, Argentina, 1425, magrest66@gmail.com</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</si>
  <si>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 licenses/by/4.0/. The Creative Commons Public Domain Dedication waiver (http://creativecommons.org/publicdomain/zero/1.0/) applies to the data made available in this article, unless otherwise stated in a credit line to the data.
HOLDER: The Author(s)
YEAR: 2022</t>
  </si>
  <si>
    <t>First Posting: Feb 2022
Accepted: Jan 2022
First Submitted: Sep 2021.</t>
  </si>
  <si>
    <t>Agrest, Martin: magrest66@gmail.com</t>
  </si>
  <si>
    <t>Feb</t>
  </si>
  <si>
    <t>2021-64753-001</t>
  </si>
  <si>
    <t>Culturally adapting youth mental health first aid training for Asian Americans. [References].</t>
  </si>
  <si>
    <t>Aug 2022</t>
  </si>
  <si>
    <t>Wang, Cixin
Liu, Jia Li
Marsico, Kristen F
Zhu, Qianyu</t>
  </si>
  <si>
    <t>Wang, Cixin: Department of Counseling, Higher Education, and Special Education, University of Maryland, College Park, College Park, MD, US
Liu, Jia Li: Asian American Studies Program, University of Maryland, College Park, College Park, MD, US
Marsico, Kristen F.: Department of Counseling, Higher Education, and Special Education, University of Maryland, College Park, College Park, MD, US
Zhu, Qianyu: Department of Counseling, Higher Education, and Special Education, University of Maryland, College Park, College Park, MD, US</t>
  </si>
  <si>
    <t>Psychological Services. Vol.19(3), 2022, pp. 551-561.</t>
  </si>
  <si>
    <t>Despite high rates of mental health challenges, Asian Americans are less likely to seek out and receive school-based mental health services (SBMHSs) than their non-Asian peers. The Youth Mental Health First Aid (YMHFA) training is an 8-hr manualized public education program designed to educate adults on recognizing common mental health challenges among adolescents and intervening. However, no published research has evaluated YMHFA among Asian Americans. We culturally adapted YMHFA for Asian Americans (Asian American parents and youth workers) and used a pretest/posttest design to evaluate its effectiveness. Specifically, we (a) added one 2-hr session before the YMHFA to augment engagement with the curriculum and (b) contextualized the YMHFA curriculum content to ensure cultural sensitivity for Asian American participants. Thirty-one Asian immigrant parents (Mage = 45.55, SD = 3.6) and 24 Asian American youth workers (Mage = 23.17, SD = 3.67) participated in YMHFA. Participants' mental health literacy (MHL) and their confidence in using MHFA skills significantly increased after the training. Participants also participated in four focus groups after the training to share their experiences. Participants stated that they benefited from this training and suggested additional cultural adaptations to make the program more appropriate for Asian Americans. Culturally adapted YMHFA may be an effective way to promote MHL and engage Asian Americans in mental health services. (PsycInfo Database Record (c) 2022 APA, all rights reserved)
Impact Statement
Asian American parents' and youth workers' MHL and confidence in using MHFA skills increased after attending YMHFA. Asian Americans perceived culturally adapted YMHFA training to be helpful. Culturally adapted YMHFA could help to engage Asian Americans in SBMHS. (PsycInfo Database Record (c) 2022 APA, all rights reserved)</t>
  </si>
  <si>
    <t>prevention, cultural adaptation, school-based mental health services, Youth Mental Health First Aid</t>
  </si>
  <si>
    <t>*Asians
*Parents
*School Based Intervention
*Preventive Mental Health Services
*Psychological First Aid
Training</t>
  </si>
  <si>
    <t>20210722 (PsycINFO); 20210722 (PsycARTICLES)</t>
  </si>
  <si>
    <t>551-561</t>
  </si>
  <si>
    <t>Wang, Cixin: Department of Counseling, Higher Education, and Special Education, University of Maryland, College Park, 3234 Benjamin Building, College Park, MD, US, 20742, cxwang@umd.edu</t>
  </si>
  <si>
    <t>HOLDER: American Psychological Association
YEAR: 2021</t>
  </si>
  <si>
    <t>First Posting: Jul 2021
Accepted: Jun 2021
Revised: Jun 2021
First Submitted: Dec 2020.</t>
  </si>
  <si>
    <t>Wang, Cixin; ORCID: https://orcid.org/0000-0002-4947-0228
Zhu, Qianyu; ORCID: https://orcid.org/0000-0003-1728-9384</t>
  </si>
  <si>
    <t>Aug</t>
  </si>
  <si>
    <t>Empirical Study; Interview; Focus Group; Qualitative Study; Quantitative Study</t>
  </si>
  <si>
    <t>Overall Program Satisfaction Scale
Mental Health Literacy Scale</t>
  </si>
  <si>
    <t>Sponsor: University of Maryland, College Park. Graduate School. US Other Details: Research and Scholarship Award Recipient: No recipient indicated</t>
  </si>
  <si>
    <t>20220725 (PsycINFO)
20220725 (PsycARTICLES)</t>
  </si>
  <si>
    <t>2021-67809-022</t>
  </si>
  <si>
    <t>Mental health in biological disasters: From SARS to COVID-19. [References].</t>
  </si>
  <si>
    <t>Aug 2021</t>
  </si>
  <si>
    <t>Hsieh, Kuan-Ying
Kao, Wei-Tsung
Li, Dian-Jeng
Lu, Wan-Chun
Tsai, Kuan-Yi
Chen, Wei-Jen
Chou, Li-Shiu
Huang, Joh-Jong
Hsu, Su-Ting
Chou, Frank Huang-Chih</t>
  </si>
  <si>
    <t>Hsieh, Kuan-Ying: Kaohsiung Municipal Kai-Syuan Psychiatric Hospital, Kaohsiung City, Taiwan
Kao, Wei-Tsung: Kaohsiung Municipal Kai-Syuan Psychiatric Hospital, Kaohsiung City, Taiwan
Li, Dian-Jeng: Kaohsiung Municipal Kai-Syuan Psychiatric Hospital, Kaohsiung City, Taiwan
Lu, Wan-Chun: Kaohsiung Municipal Kai-Syuan Psychiatric Hospital, Kaohsiung City, Taiwan
Tsai, Kuan-Yi: Kaohsiung Municipal Kai-Syuan Psychiatric Hospital, Kaohsiung City, Taiwan
Chen, Wei-Jen: Kaohsiung Municipal Kai-Syuan Psychiatric Hospital, Kaohsiung City, Taiwan
Chou, Li-Shiu: Kaohsiung Municipal Kai-Syuan Psychiatric Hospital, Kaohsiung City, Taiwan
Huang, Joh-Jong: Department of Family Medicine, Kaohsiung Medical University Hospital, Kaohsiung City, Taiwan
Hsu, Su-Ting: Kaohsiung Municipal Kai-Syuan Psychiatric Hospital, Kaohsiung City, Taiwan
Chou, Frank Huang-Chih: Kaohsiung Municipal Kai-Syuan Psychiatric Hospital, Kaohsiung City, Taiwan</t>
  </si>
  <si>
    <t>International Journal of Social Psychiatry. Vol.67(5), 2021, pp. 576-586.</t>
  </si>
  <si>
    <t>Sage Publications; US</t>
  </si>
  <si>
    <t>Background: The outbreak of coronavirus disease 2019 (COVID-19), like severe acute respiratory syndrome (SARS), provokes fear, anxiety and depression in the public, which further affects mental health issues. Taiwan has used their experience of the SARS epidemic for the management of foreseeable problems in COVID-19 endemic. Aim/Objective: This review summarizes issues concerning mental health problems related to infectious diseases from current literatures. Results: In suspected cases under quarantine, confirmed cases in isolation and their families, health care professionals, and the general population and related effective strategies to reduce these mental health issues, such as helping to identify stressors and normalizing their impact at all levels of response as well as public information and communication messages by electronic devices. The importance of community resilience was also addressed. Psychological first aid, psychological debriefing, mental health intervention and psychoeducation were also discussed. Issues concerning cultures and religions are also emphasized in the management plans. Conclusion: Biological disaster like SARS and COVID-19 not only has strong impact on mental health in those being infected and their family, friends, and coworkers, but also affect wellbeing in general public. There are evidenced that clear and timely psychoeducation, psychological first aid and psychological debriefing could amileorate negative impact of disaster, thus might also be helpful amid COVID-19 pandemic. (PsycInfo Database Record (c) 2023 APA, all rights reserved)</t>
  </si>
  <si>
    <t>Coronavirus disease 2019 (COVID-19), severe acute respiratory syndrome (SARS), biological disaster, mental health, religion, culture</t>
  </si>
  <si>
    <t>*Disasters
*Mental Disorders
*Mental Health
*Severe Acute Respiratory Syndrome
Religion
Coronavirus
Psychological First Aid</t>
  </si>
  <si>
    <t>Psychological &amp; Physical Disorders [3200].</t>
  </si>
  <si>
    <t>20230109 (PsycINFO)</t>
  </si>
  <si>
    <t>576-586</t>
  </si>
  <si>
    <t>Hsu, Su-Ting: Kaohsiung Municipal Kai-Syuan Psychiatric Hospital, No. 130, Kai-Syuan 2nd Road, Kaohsiung City, Taiwan, hsu.suting@gmail.com</t>
  </si>
  <si>
    <t>Taiwan</t>
  </si>
  <si>
    <t>HOLDER: The Author(s)
YEAR: 2020</t>
  </si>
  <si>
    <t>Li, Dian-Jeng; ORCID: https://orcid.org/0000-0002-6036-045X</t>
  </si>
  <si>
    <t>Hsu, Su-Ting: hsu.suting@gmail.com; Chou, Frank Huang-Chih: f50911.tw@yahoo.com.tw</t>
  </si>
  <si>
    <t>Int J Soc Psychiatry</t>
  </si>
  <si>
    <t>0020-7640</t>
  </si>
  <si>
    <t>1741-2854</t>
  </si>
  <si>
    <t>International Journal of Social Psychiatry</t>
  </si>
  <si>
    <t>2021-23774-007</t>
  </si>
  <si>
    <t>Contextualization of psychological first aid: An integrative literature review. [References].</t>
  </si>
  <si>
    <t>Mar 2021</t>
  </si>
  <si>
    <t>Sim, Timothy
Wang, Anni</t>
  </si>
  <si>
    <t>Sim, Timothy: S R Nathan School of Human Development, Singapore University of Social Sciences, Singapore, Singapore
Wang, Anni: School of Nursing, Fudan University, Shanghai, China</t>
  </si>
  <si>
    <t>Journal of Nursing Scholarship. Vol.53(2), 2021, pp. 189-197.</t>
  </si>
  <si>
    <t>Wiley-Blackwell Publishing Ltd.; United Kingdom</t>
  </si>
  <si>
    <t>Purpose: Contextualization of psychological first aid (PFA) in different cultural, political, and socioeconomic contexts and in different population groups is essential. This review analyzes the efforts that have been made to contextualize PFA in different parts of the world for different disasters and emergencies. Design: Integrative literature review. Methods: The major databases that were searched for related literature published until August 2019 included JBI, MEDLINE, Embase, the Cumulative Index to Nursing and Allied Health Literature (CINAHL), BIOSIS, ISI Web of Knowledge, Scopus, EBSCOhost, and PsycINFO. A total of 17 studies published in peer-reviewed journals were included. The review adhered to the Preferred Reporting Items for Systematic Reviews and Meta-Analyses (PRISMA) model, and the 6W3H tool was applied to synthesize the results. Findings: PFA has been adapted to various disasters and populations in different countries and regions. The organizations that administer PFA range from community level to national level. Professional or "outside helpers" who enter disaster-affected locations include psychologists, fire fighters, social workers, and nurses. "Inside helpers," who live and work in the disaster-affected areas, include HR staff, teachers, and peer emergency personnel. Only a few studies have reported the exact number of first responders who administered PFA. Some studies revised PFA as group based, and a few reported the classification of groups of victims. Notably, all adaptations adhered to the basic principles of PFA, and the time at which PFA was administered ranged from a few days to months after an incident. PFA was conducted on site in all studies. The selection of the location depended on the type of disaster and local situation with due consideration of safety. Only a few studies specified the rationale for revising the PFA. None of these 17 studies reported the cost, cost-benefit, or cost-effectiveness of PFA. Conclusions: Population-focused, context-specific, and group-based PFA is emerging worldwide. Nurses are actively playing a role in providing PFA. Research gaps exist in differentiating between the roles played by "outside" and "inside" responders, considering vulnerable age groups other than children, incorporating the major PFA concepts such as resilience, and evaluating the cost-effectiveness of PFA. Clinical Relevance: It is imperative that nurses and other emergency staff consider the intersection of age, gender, cultural, political, social economic, and spiritual contexts when developing a context appropriate PFA. (PsycInfo Database Record (c) 2022 APA, all rights reserved)</t>
  </si>
  <si>
    <t>contextualization, intregrative literature review, psychological first aid</t>
  </si>
  <si>
    <t>*Disasters
*Nurses
*First Responders
*Psychological First Aid</t>
  </si>
  <si>
    <t>20220428 (PsycINFO)</t>
  </si>
  <si>
    <t>189-197</t>
  </si>
  <si>
    <t>Wang, Anni: School of Nursing, Fudan University, No.305, Fengling Road, Xuhui District, Shanghai, China, 200032, wanganni1990@163.com</t>
  </si>
  <si>
    <t>HOLDER: Sigma Theta Tau International
YEAR: 2021</t>
  </si>
  <si>
    <t>Accepted: Nov 2020.</t>
  </si>
  <si>
    <t>Wang, Anni; ORCID: https://orcid.org/0000-0003-3109-7514</t>
  </si>
  <si>
    <t>Wang, Anni: wanganni1990@163.com</t>
  </si>
  <si>
    <t>J Nurs Scholarsh</t>
  </si>
  <si>
    <t>1527-6546</t>
  </si>
  <si>
    <t>1547-5069</t>
  </si>
  <si>
    <t>Blackwell Publishing, United Kingdom</t>
  </si>
  <si>
    <t>Journal of Nursing Scholarship</t>
  </si>
  <si>
    <t>Tables and Figures [Internet Available]</t>
  </si>
  <si>
    <t>IMAGE: Journal of Nursing Scholarship</t>
  </si>
  <si>
    <t>2022-11295-001</t>
  </si>
  <si>
    <t>Development of Chinese mental health first aid guidelines for assisting a person affected by a traumatic event: A Delphi expert consensus study. [References].</t>
  </si>
  <si>
    <t>Dec 1, 2021</t>
  </si>
  <si>
    <t>Wang, Yan
Li, Wenjing
Lu, Shurong
Jorm, Anthony F
Oldenburg, Brian
He, Yanling
Reavley, Nicola</t>
  </si>
  <si>
    <t>Wang, Yan: Shanghai Mental Health Centre, Shanghai Jiao Tong University School of Medicine, Shanghai, China
Li, Wenjing: Centre for Mental Health, Melbourne School of Population and Global Health, University of Melbourne, Melbourne, VIC, Australia
Lu, Shurong: Jiangsu Provincial Centre for Disease Control and Prevention, Nanjing, China
Jorm, Anthony F.: Centre for Mental Health, Melbourne School of Population and Global Health, University of Melbourne, Melbourne, VIC, Australia
Oldenburg, Brian: Nossal Institute for Global Health, Melbourne School of Population and Global Health, University of Melbourne, Melbourne, VIC, Australia
He, Yanling: Shanghai Mental Health Centre, Shanghai Jiao Tong University School of Medicine, Shanghai, China
Reavley, Nicola: Centre for Mental Health, Melbourne School of Population and Global Health, University of Melbourne, Melbourne, VIC, Australia</t>
  </si>
  <si>
    <t>BMC Psychiatry. Vol.21 2021, ArtID 600.</t>
  </si>
  <si>
    <t>Background: People who experience traumatic events have an increased risk of developing a range of mental disorders. Appropriate early support from people in a person's social network may help to prevent the onset of a mental disorder or minimize its severity. Mental health first aid guidelines for assisting people who have experienced traumatic events have been developed for high-income English-speaking countries. However, they may not be appropriate for use in China due to cultural and health care system differences. The aim of this study was to develop culturally appropriate guidelines for people providing mental health first aid to people affected by traumatic events in China. Methods: A Delphi expert consensus study was conducted with two panels of experts in mainland China. Experts recruited to the panels included 32 professionals with expertise in the treatment of people affected by traumatic events and 31 people with lived experience of trauma or their carers. Panel members were sent a Chinese translation of the questionnaire used for developing English-language mental health first aid guidelines. This contained 168 items describing how to help people experiencing a potentially traumatic event. Panelists were asked to rate the importance of each statement for inclusion in the Chinese guidelines. They were also encouraged to suggest any additional statements that were not included in the original questionnaire. Statements were accepted for inclusion in the adapted guidelines if they were endorsed by at least 80% of each panel as very important or important. Results: Consensus was achieved after three survey rounds on 134 statements for inclusion in the adapted guidelines for China, with 127 adopted from the guidelines for English-speaking countries and 7 new items from the comments of panelists. Conclusions: While many of the statements are similar to the guidelines for English-speaking countries, the panelists adapted the guidelines to China's context, including more detailed actions on how to discuss trauma and to help the person. These guidelines will be used to form the basis of a Mental Health First Aid (MHFA) training course for China, aimed at educating the public in providing support and advice to a person who is experiencing a potentially traumatic event. Further research is needed to investigate the use of the guidelines by the Chinese public and the implementation of MHFA training in appropriate settings in China. (PsycInfo Database Record (c) 2022 APA, all rights reserved)</t>
  </si>
  <si>
    <t>Mental health first aid, Trauma, Cultural adaptation, Delphi study, China</t>
  </si>
  <si>
    <t>*Sociocultural Factors
*Trauma
*Treatment Guidelines
*Traumatic Experiences
*Psychological First Aid
Consensus
Delphi Technique
First Aid
Humans
Language
Mental Health
Surveys and Questionnaires</t>
  </si>
  <si>
    <t>20220113 (PsycINFO)</t>
  </si>
  <si>
    <t>He, Yanling: Shanghai Mental Health Centre, Shanghai Jiao Tong University School of Medicine, 600 Wan Ping Nan Road, Shanghai, China, 200030, heyl2001@163.com</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</si>
  <si>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2021</t>
  </si>
  <si>
    <t>First Posting: Dec 2021
Accepted: Nov 2021
First Submitted: Jul 2021.</t>
  </si>
  <si>
    <t>He, Yanling: heyl2001@163.com</t>
  </si>
  <si>
    <t>Sponsor: National Health and Medical Research Council Grant: APP1142395 Other Details: Global Alliance for Chronic Diseases Recipient: No recipient indicated
Sponsor: Shanghai Mental Health Center. China Grant: 2018-QH-03; 2018-YJ-18 Recipient: No recipient indicated</t>
  </si>
  <si>
    <t>2022-08066-001</t>
  </si>
  <si>
    <t>Cultural adaptation of mental health first aid guidelines for depression for Sri Lanka: A Delphi expert consensus study. [References].</t>
  </si>
  <si>
    <t>Nov 20, 2021</t>
  </si>
  <si>
    <t>Fernando, Madhawee
Chandrasiri, Amila
Dayabandara, Madhubhashinee
Reavley, Nicola J</t>
  </si>
  <si>
    <t>Fernando, Madhawee: Centre for Mental Health, Melbourne School of Population and Global Health, University of Melbourne, Parkville, VIC, Australia
Chandrasiri, Amila: Centre for Mental Health, Melbourne School of Population and Global Health, University of Melbourne, Parkville, VIC, Australia
Dayabandara, Madhubhashinee: Department of Psychiatry, Faculty of Medicine, University of Colombo, Colombo, Sri Lanka
Reavley, Nicola J.: Centre for Mental Health, Melbourne School of Population and Global Health, University of Melbourne, Parkville, VIC, Australia</t>
  </si>
  <si>
    <t>BMC Psychiatry. Vol.21 2021, ArtID 585.</t>
  </si>
  <si>
    <t>Background: Family and friends can play a key role in supporting a person with depression to seek professional help. However, they may lack the knowledge to do so. English-language guidelines for high-income countries have been developed to assist with this. The aim of this study was to adapt the English mental health first aid guidelines for helping a person with depression to the Sri Lankan context. Methods: A Delphi expert consensus study involving mental health professionals and people with lived experience (either their own or as carers) was conducted. Participants were recruited from inpatient, outpatient and community care settings. The English-language questionnaire was translated into Sinhala and participants were asked to rate the importance of each item for inclusion in the guidelines for Sri Lanka. Results: Data were collected over two survey rounds. A total of 115 panellists (23% male) consisting of 92 mental health professionals and 23 consumers and carers completed the Round 1 questionnaire. A total of 165 items were included in the final guidelines, with 156 adopted from the guidelines for English-speaking countries and 9 generated from the comments of panellists. Conclusions: The adapted guidelines were similar to the English-language guidelines. However, new items reflecting culturally relevant approaches to autonomy-granting, communication and culture-specific manifestations of depression were reflected in the adapted version. Further research should explore the use of the adapted guidelines, including their incorporation into Mental Health First Aid Training. (PsycInfo Database Record (c) 2021 APA, all rights reserved)</t>
  </si>
  <si>
    <t>Depression, Mental health first aid (MHFA), Cultural adaptation, Delphi study, Sri Lanka</t>
  </si>
  <si>
    <t>*Major Depression
*Mental Health Personnel
*Treatment Guidelines
*Inclusion
*Psychological First Aid
Adaptation
Caregivers
Help Seeking Behavior</t>
  </si>
  <si>
    <t>20211209 (PsycINFO)</t>
  </si>
  <si>
    <t>Reavley, Nicola J.: Centre for Mental Health, Melbourne School of Population and Global Health, University of Melbourne, Parkville, VIC, Australia, 3010, nreavley@unimelb.edu.au</t>
  </si>
  <si>
    <t>Sri Lanka</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</si>
  <si>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 zero/1.0/) applies to the data made available in this article, unless otherwise stated in a credit line to the data.
HOLDER: The Author(s)
YEAR: 2021</t>
  </si>
  <si>
    <t>First Posting: Nov 2021
Accepted: Nov 2021
First Submitted: Jun 2021.</t>
  </si>
  <si>
    <t>Nov</t>
  </si>
  <si>
    <t>Sponsor: National Health and Medical Research Council. Australia Grant: GNT1142395 Other Details: Global Alliance for Chronic Diseases Grant Recipient: No recipient indicated</t>
  </si>
  <si>
    <t>2021-89712-001</t>
  </si>
  <si>
    <t>Cultural adaptation of the mental health first aid guidelines for assisting a person at risk of suicide for Sri Lanka: A Delphi expert consensus study. [References].</t>
  </si>
  <si>
    <t>Sep 24, 2021</t>
  </si>
  <si>
    <t>Chandrasiri, Amila
Fernando, Madhawee
Dayabandara, Madhubhashinee
Reavley, Nicola J</t>
  </si>
  <si>
    <t>Chandrasiri, Amila: Centre for Mental Health, Melbourne School of Population and Global Health, University of Melbourne, Parkville, VIC, Australia
Fernando, Madhawee: Centre for Mental Health, Melbourne School of Population and Global Health, University of Melbourne, Parkville, VIC, Australia
Dayabandara, Madhubhashinee: Department of Psychiatry, Faculty of Medicine, University of Colombo, Colombo, Sri Lanka
Reavley, Nicola J.: Centre for Mental Health, Melbourne School of Population and Global Health, University of Melbourne, Parkville, VIC, Australia</t>
  </si>
  <si>
    <t>BMC Psychiatry. Vol.21 2021, ArtID 466.</t>
  </si>
  <si>
    <t>Background: Approximately 3000 people die by suicide each year in Sri Lanka. As family and friends may play a role in supporting a person at risk of suicide to get appropriate help, there is a need for evidence-based resources to assist with this. The aim of this study was to culturally adapt the existing English-language mental health first aid guidelines for helping a person at risk of suicide to the Sri Lankan context. Methods: A Delphi expert consensus study was conducted, involving mental health professionals and consumers (people with lived experience) and caregivers, who were identified by purposive and snowball sampling methods. Participants were recruited from a wide variety of professional roles and districts of Sri Lanka in order to maximize diversity of opinion. The original questionnaire was translated into Sinhala and participants were requested to rate each item according to the importance of inclusion in the guidelines. Results: Data were collected over two survey rounds. Altogether, 148 people participated in the study (130 health professionals and 18 consumers). A total of 165 items were included in the final guidelines, with 153 adopted from the guidelines for English-speaking countries and 12 generated from the comments of panellists. Conclusions: The adapted guidelines were similar to the English-language guidelines. However, new items relating to the involvement of family members were included and some items were omitted because they were not considered appropriate to the Sri Lankan context (particularly those relating to explicit mention of suicide). Further research is warranted to explore the use of these guidelines by the Sri Lankan public, including how they may be incorporated in Mental Health First Aid training. (PsycInfo Database Record (c) 2021 APA, all rights reserved)</t>
  </si>
  <si>
    <t>Suicide, Mental health first aid (MHFA), Cultural adaptation, Delphi study, Sri Lanka</t>
  </si>
  <si>
    <t>*Adaptation
*Risk Factors
*Suicide
*Treatment Guidelines
*Psychological First Aid
Caregivers
Experience Level
Family Members
South Asian Cultural Groups</t>
  </si>
  <si>
    <t>20211018 (PsycINFO)</t>
  </si>
  <si>
    <t>STATEMENT: Open Access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2021</t>
  </si>
  <si>
    <t>First Posting: Sep 2021
Accepted: Sep 2021
First Submitted: Feb 2021.</t>
  </si>
  <si>
    <t>Sep</t>
  </si>
  <si>
    <t>Sponsor: National Health and Medical Research Council Grant: APP1142395 Other Details: Global Alliance for Chronic Diseases Grant Recipient: No recipient indicated</t>
  </si>
  <si>
    <t>2020-16530-001</t>
  </si>
  <si>
    <t>A systematic review of mental health programs among populations affected by the Ebola virus disease. [References].</t>
  </si>
  <si>
    <t>Apr 2020</t>
  </si>
  <si>
    <t>Cenat, Jude Mary
Mukunzi, Joana N
Noorishad, Pari-Gole
Rousseau, Cecile
Derivois, Daniel
Bukaka, Jacqueline</t>
  </si>
  <si>
    <t>Cenat, Jude Mary: School of Psychology, University of Ottawa, Ottawa, ON, Canada
Mukunzi, Joana N.: School of Psychology, University of Ottawa, Ottawa, ON, Canada
Noorishad, Pari-Gole: School of Psychology, University of Ottawa, Ottawa, ON, Canada
Rousseau, Cecile: Division of Social and Transcultural Psychiatry, McGill University, Montreal, PQ, Canada
Derivois, Daniel: Laboratory of Psychology Psy-DREPI (EA 7458), Universite Bourgogne Franche Comte, Dijon, France
Bukaka, Jacqueline: Department of psychology, University of Kinshasa, Kinshasa, Republic of Congo</t>
  </si>
  <si>
    <t>Journal of Psychosomatic Research. Vol.131 2020, ArtID 109966.</t>
  </si>
  <si>
    <t>Elsevier Science; Netherlands</t>
  </si>
  <si>
    <t>Objectives: The Ebola virus disease (EVD) is associated with major mental health consequences (e.g., depression, anxiety, PTSD). Studies have shown a need for relevant and effective programs to address mental health consequences associated to EVD. This systematic review aimed to describe programs implemented following EVD outbreaks and to evaluate their effectiveness and relevance in order to provide evidence-based data to improve mental health services. Methods: We first searched EMBASE, PubMed, PsycInfo, PILOTS, Cochrane Library and MEDLINE for a systematic review on EVD and on MHPSS programs. Then, we searched the grey literature. The search generated 2827 publications. Eleven studies were retained according to the PRISMA statement. Results: This systematic review revealed that most programs were implemented by international organizations in collaboration with local partners. Many of them were implemented following WHO mhGAP and Psychological First Aid guidelines. Programs were implemented in hospitals, Ebola treatment centres, communities among different categories of individuals exposed to EVD (survivors, health workers and volunteers, other frontline workers, children, adults, etc.). Only two of the identified programs which integrated cultural factors were empirically evaluated. Results from the evaluations showed mental health improvement for both children and adults. Conclusions: This study provides the first systematic review on MHPSS programs among communities affected by EVD. This study shows the need to increase efforts to systematically document and evaluate the implemented programs. Results also provide preliminary evidence about the value of culturally sensitive MHPSS programs and of the implication of local mental health professionals. (PsycInfo Database Record (c) 2022 APA, all rights reserved)</t>
  </si>
  <si>
    <t>Ebola virus disease, Mental health, Intervention programs, Outbreak</t>
  </si>
  <si>
    <t>*Communities
*Epidemics
*Intervention
*Mental Health Programs
*Viral Infections
Anxiety
Major Depression
Posttraumatic Stress Disorder</t>
  </si>
  <si>
    <t>Physical &amp; Somatic Disorders [3290]; Health &amp; Mental Health Services [3370].</t>
  </si>
  <si>
    <t>20210215 (PsycINFO)</t>
  </si>
  <si>
    <t>Cenat, Jude Mary: School of Psychology, University of Ottawa, 136 Jean-Jacques-Lussier, 4017, Vanier Hall, Ottawa, ON, Canada, K1N 6N5, jcenat@uottawa.ca</t>
  </si>
  <si>
    <t>STATEMENT: All rights reserved.
HOLDER: Elsevier Inc.
YEAR: 2020</t>
  </si>
  <si>
    <t>Accepted: Feb 2020
Revised: Feb 2020
First Submitted: Nov 2019.</t>
  </si>
  <si>
    <t>Cenat, Jude Mary: jcenat@uottawa.ca</t>
  </si>
  <si>
    <t>J Psychosom Res</t>
  </si>
  <si>
    <t>0022-3999</t>
  </si>
  <si>
    <t>1879-1360</t>
  </si>
  <si>
    <t>Literature Review; Systematic Review</t>
  </si>
  <si>
    <t>Journal of Psychosomatic Research</t>
  </si>
  <si>
    <t>Sponsor: International Development Research Center Grant: 108968 Recipient: No recipient indicated</t>
  </si>
  <si>
    <t>2020-83895-001</t>
  </si>
  <si>
    <t>Mental health services for infectious disease outbreaks including COVID-19: A rapid systematic review. [References].</t>
  </si>
  <si>
    <t>Nov 2020</t>
  </si>
  <si>
    <t>Yue, Jing-Li
Yan, Wei
Sun, Yan-Kun
Yuan, Kai
Su, Si-Zhen
Han, Ying
Ravindran, Arun V
Kosten, Thomas
Everall, Ian
Davey, Christopher G
Bullmore, Edward
Kawakami, Norito
Barbui, Corrado
Thornicroft, Graham
Lund, Crick
Lin, Xiao
Liu, Lin
Shi, Le
Shi, Jie
Ran, Mao-Sheng
Bao, Yan-Ping
Lu, Lin</t>
  </si>
  <si>
    <t>Yue, Jing-Li: Peking University Sixth Hospital, Peking University Institute of Mental Health, Beijing, China
Yan, Wei: Peking University Sixth Hospital, Peking University Institute of Mental Health, Beijing, China
Sun, Yan-Kun: Peking University Sixth Hospital, Peking University Institute of Mental Health, Beijing, China
Yuan, Kai: Peking University Sixth Hospital, Peking University Institute of Mental Health, Beijing, China
Su, Si-Zhen: Peking University Sixth Hospital, Peking University Institute of Mental Health, Beijing, China
Han, Ying: National Institute on Drug Dependence, Peking University, Beijing, China
Ravindran, Arun V.: Department of Psychiatry, University of Toronto, Toronto, ON, Canada
Kosten, Thomas: Division of Alcohol and Addiction Psychiatry, Baylor College of Medicine, Houston, TX, US
Everall, Ian: Institute of Psychiatry, Psychology and Neuroscience, King's College London, London, United Kingdom
Davey, Christopher G: Department of Psychiatry, University of Melbourne, Melbourne, VIC, Australia
Bullmore, Edward: Department of Psychiatry, University of Cambridge, Cambridge, United Kingdom
Kawakami, Norito: Department of Mental Health, Graduate School of Medicine, University of Tokyo, Tokyo, Japan
Barbui, Corrado: WHO Collaborating Centre for Research and Training in Mental Health and Service Evaluation, Department of Neuroscience, Biomedicine and Movement Sciences, Section of Psychiatry, University of Verona, Verona, Italy
Thornicroft, Graham: Centre for Global Mental Health, Institute of Psychiatry, Psychology and Neuroscience, King's College London, London, United Kingdom
Lund, Crick: Centre for Global Mental Health, Institute of Psychiatry, Psychology and Neuroscience, King's College London, London, United Kingdom
Lin, Xiao: Peking-Tsinghua Centre for Life Sciences, Peking University, Beijing, China
Liu, Lin: Peking University Sixth Hospital, Peking University Institute of Mental Health, Beijing, China
Shi, Le: Peking University Sixth Hospital, Peking University Institute of Mental Health, Beijing, China
Shi, Jie: National Institute on Drug Dependence, Peking University, Beijing, China
Ran, Mao-Sheng: Department of Social Work and Social Administration, University of Hong Kong, Hong Kong, China
Bao, Yan-Ping: National Institute on Drug Dependence, Peking University, Beijing, China
Lu, Lin: Peking University Sixth Hospital, Peking University Institute of Mental Health, Beijing, China</t>
  </si>
  <si>
    <t>Psychological Medicine. Vol.50(15), 2020, pp. 2498-2513.</t>
  </si>
  <si>
    <t>Cambridge University Press; United Kingdom</t>
  </si>
  <si>
    <t>The upsurge in the number of people affected by the COVID-19 is likely to lead to increased rates of emotional trauma and mental illnesses. This article systematically reviewed the available data on the benefits of interventions to reduce adverse mental health sequelae of infectious disease outbreaks, and to offer guidance for mental health service responses to infectious disease pandemic. PubMed, Web of Science, Embase, PsycINFO, WHO Global Research Database on infectious disease, and the preprint server medRxiv were searched. Of 4278 reports identified, 32 were included in this review. Most articles of psychological interventions were implemented to address the impact of COVID-19 pandemic, followed by Ebola, SARS, and MERS for multiple vulnerable populations. Increasing mental health literacy of the public is vital to prevent the mental health crisis under the COVID-19 pandemic. Group-based cognitive behavioral therapy, psychological first aid, community-based psychosocial arts program, and other culturally adapted interventions were reported as being effective against the mental health impacts of COVID-19, Ebola, and SARS. Culturally-adapted, cost-effective, and accessible strategies integrated into the public health emergency response and established medical systems at the local and national levels are likely to be an effective option to enhance mental health response capacity for the current and for future infectious disease outbreaks. Tele-mental healthcare services were key central components of stepped care for both infectious disease outbreak management and routine support; however, the usefulness and limitations of remote health delivery should also be recognized. (PsycInfo Database Record (c) 2022 APA, all rights reserved)</t>
  </si>
  <si>
    <t>COVID-19, infectious disease, mental health service, psychological intervention, tele-mental healthcare</t>
  </si>
  <si>
    <t>*Disease Outbreaks
*Infectious Disorders
*Mental Health Services
*Telemedicine
*Coronavirus
Intervention
Pandemics
Viral Infections
COVID-19
Disease Outbreaks
Humans
Mental Disorders
Mental Health Services
Psychotherapy
Telemedicine</t>
  </si>
  <si>
    <t>20201109 (PsycINFO)</t>
  </si>
  <si>
    <t>2498-2513</t>
  </si>
  <si>
    <t>Lu, Lin, linlu@bjmu.edu.cn</t>
  </si>
  <si>
    <t>STATEMENT: Published by Cambridge University Press. This is an Open Access article, distributed under the terms of the Creative Commons Attribution- NonCommercial-NoDerivatives licence (http://creativecommons.org/licenses/by-nc-nd/4.0/), which permits non-commercial re-use, distribution, and reproduction in any medium, provided the original work is unaltered and is properly cited. The written permission of Cambridge University Press must be obtained for commercial re-use or in order to create a derivative work.
HOLDER: The Author(s)
YEAR: 2020</t>
  </si>
  <si>
    <t>First Posting: Nov 2020
Accepted: Sep 2020
Revised: Sep 2020
First Submitted: May 2020.</t>
  </si>
  <si>
    <t>Everall, Ian; ORCID: https://orcid.org/0000-0003-3957-3861
Lund, Crick; ORCID: https://orcid.org/0000-0002-5159-8220
Ran, Mao-Sheng; ORCID: https://orcid.org/0000-0001-7343-3729</t>
  </si>
  <si>
    <t>Ran, Mao-Sheng: msran@hku.hk; Bao, Yan-Ping: baoyp@bjmu.edu.cn; Lu, Lin: linlu@bjmu.edu.cn</t>
  </si>
  <si>
    <t>Psychol Med</t>
  </si>
  <si>
    <t>0033-2917</t>
  </si>
  <si>
    <t>1469-8978</t>
  </si>
  <si>
    <t>Psychological Medicine</t>
  </si>
  <si>
    <t>Sponsor: National Natural Science Foundation of China. China Grant: 81761128036; 81821092; 31900805 Recipient: No recipient indicated
Sponsor: PKUHSC for Prevention and Control of COVID-19 Grant: BMU2020HKYZX008 Other Details: Special Research Fund Recipient: No recipient indicated
Sponsor: National Key Research and Development Program of China. China Grant: 2019YFA0706200 Recipient: No recipient indicated
Sponsor: National Institute for Health Research Other Details: Applied Research Collaboration South London King's College London NHS Foundation Trust; Asset Global Health Unit Award Recipient: Thornicroft, Graham</t>
  </si>
  <si>
    <t>20221103 (PsycINFO)</t>
  </si>
  <si>
    <t>2020-70700-001</t>
  </si>
  <si>
    <t>Cultural adaptation of the mental health first aid guidelines for assisting a person at risk of suicide to China: A Delphi expert consensus study. [References].</t>
  </si>
  <si>
    <t>Sep 16, 2020</t>
  </si>
  <si>
    <t>Lu, Shurong
Li, Wenjing
Oldenburg, Brian
Wang, Yan
Jorm, Anthony F
He, Yanling
Reavley, Nicola J</t>
  </si>
  <si>
    <t>Lu, Shurong: Jiangsu Provincial Centre for Disease Control and Prevention, Nanjing, China
Li, Wenjing: Centre for Mental Health, Melbourne School of Population and Global Health, University of Melbourne, Melbourne, VIC, Australia
Oldenburg, Brian: Nossal Institute for Global Health, Melbourne School of Population and Global Health, University of Melbourne, Melbourne, VIC, Australia
Wang, Yan: Shanghai Mental Health Centre, Shanghai, China
Jorm, Anthony F.: Centre for Mental Health, Melbourne School of Population and Global Health, University of Melbourne, Melbourne, VIC, Australia
He, Yanling: Shanghai Mental Health Centre, Shanghai, China
Reavley, Nicola J.: Centre for Mental Health, Melbourne School of Population and Global Health, University of Melbourne, Melbourne, VIC, Australia</t>
  </si>
  <si>
    <t>BMC Psychiatry. Vol.20 2020, ArtID 454.</t>
  </si>
  <si>
    <t>Background: Suicide is a significant public health concern in China and there is a need for evidence-based suicide prevention programs to assist people in the community who may be in a position to support those in their social networks who are at risk of suicide. English-language mental health first aid guidelines for this purpose have been developed. However, due to differences in culture, language and health systems, guidelines for English-speaking countries require cultural adaptation for use in China. Methods: A Delphi expert consensus study was conducted among mainland Chinese panellists with a diverse range of expertise in suicide crisis intervention (n = 56). Using the mental health first aid guidelines used in English-speaking countries as a basis, a questionnaire containing 141 statements on how to help a person at risk of suicide was developed and translated. Panellists were asked to rate the importance of each item for inclusion in the Chinese guidelines. They were also encouraged to suggest any additional statements that were not included in the original questionnaire. Statements were accepted for inclusion in the adapted guidelines if they were endorsed by at least 80% of panellists as essential or important. Results: Consensus was achieved after two survey rounds on 152 statements for inclusion in the adapted guidelines for China, with 141 adopted from the guidelines for English-speaking countries and 11 generated from the comments of panellists. Conclusions: While the adapted guidelines were similar to the guidelines for English-speaking countries, they also incorporated actions specific to the Chinese context, including Chinese attitudes towards suicide, the role of families and friends and removal of the means of suicide. Further research is needed to investigate the use of the guidelines by the Chinese public and the implementation of Mental Health First Aid training in appropriate settings in China. (PsycInfo Database Record (c) 2022 APA, all rights reserved)</t>
  </si>
  <si>
    <t>Suicide, Mental health first aid, Cultural adaptation, Delphi study, China</t>
  </si>
  <si>
    <t>*At Risk Populations
*Community Mental Health Services
*Public Health
*Suicide
*Suicide Prevention
Adaptation
Mental Health
Questionnaires
Social Networks
Test Construction
Cross Cultural Test Adaptation
Inclusion
Psychological First Aid
China
Consensus
Delphi Technique
First Aid
Humans
Mental Health
Suicide
Surveys and Questionnaires</t>
  </si>
  <si>
    <t>Promotion &amp; Maintenance of Health &amp; Wellness [3365].</t>
  </si>
  <si>
    <t>20201119 (PsycINFO)</t>
  </si>
  <si>
    <t>Lu, Shurong: Jiangsu Provincial Centre for Disease Control and Prevention, Nanjing, China, 210009, shurongl1@student.unimelb.edu.au</t>
  </si>
  <si>
    <t>STATEMENT: 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licence, and indicate if changes were made. The images or other third party material in this article are included in the article's Creative Commons licence, unless indicated otherwise in a credit line to the material. If material is not included in the article's Creative Commons licence and your intended use is not permitted by statutory regulation or exceeds the permitted use, you will need to obtain permission directly from the copyright holder. To view a copy of this licence, visit http://creativecommons.org/licenses/by/4.0/. The Creative Commons Public Domain Dedication waiver (http://creativecommons.org/publicdomain/zero/1.0/) applies to the data made available in this article, unless otherwise stated in a credit line to the data.
HOLDER: The Author(s)
YEAR: 2020</t>
  </si>
  <si>
    <t>First Posting: Sep 2020
Accepted: Sep 2020
First Submitted: Jan 2020.</t>
  </si>
  <si>
    <t>Lu, Shurong; ORCID: https://orcid.org/0000-0001-6730-4306</t>
  </si>
  <si>
    <t>Lu, Shurong: shurongl1@student.unimelb.edu.au</t>
  </si>
  <si>
    <t>Assisting a Person at Risk of Suicide Questionnaire</t>
  </si>
  <si>
    <t>20220919 (PsycINFO)</t>
  </si>
  <si>
    <t>2020-10350-003</t>
  </si>
  <si>
    <t>Effectiveness of Mental Health First Aid for Chinese-speaking international students in Melbourne. [References].</t>
  </si>
  <si>
    <t>Mar 2020</t>
  </si>
  <si>
    <t>Zhuang, Xiao Yu
Wong, Daniel Fu Keung
Ng, Ting Kin
Poon, Ada</t>
  </si>
  <si>
    <t>Zhuang, Xiao Yu: Department of Social Work and Social Administration, University of Hong Kong, Pok Fu Lam, Hong Kong
Wong, Daniel Fu Keung: Department of Social Work and Social Administration, University of Hong Kong, Pok Fu Lam, Hong Kong
Ng, Ting Kin: Department of Applied Psychology, Lingnan University, Tuen Mun, Hong Kong
Poon, Ada: Chinese Community Social Services Centre, VIC, Australia</t>
  </si>
  <si>
    <t>Research on Social Work Practice. Vol.30(3), 2020, pp. 275-287.</t>
  </si>
  <si>
    <t>Purpose: Chinese international students have been widely reported to lack recognition of their psychological problems and to delay treatment until their symptoms become rather disabling. The present study pioneered to evaluate the effectiveness of Mental Health First Aid (MHFA) training in improving mental health knowledge among Chinese-speaking international tertiary students. Method: A quasi-experimental design was adopted, whereby 202 Chinese-speaking international students in Melbourne were assigned to the MHFA condition or a control condition. All participants completed a standardized questionnaire before, at the end, and 3 months after training. Data were analyzed using multilevel modeling. Results: The findings demonstrated that MHFA training might be effective in improving participants' knowledge of mental disorders (i.e., recognition of symptoms, belief in helpful treatments, and understanding the biogenetic and psychosocial causes) and reducing stigma. Conclusions: The MHFA program has the potential to enhance mental health knowledge and promote help-seeking among Chinese-speaking international students. (PsycInfo Database Record (c) 2022 APA, all rights reserved)</t>
  </si>
  <si>
    <t>mental health first aid, Chinese international tertiary students, Australia, mental health literacy, prevention and early intervention</t>
  </si>
  <si>
    <t>*Chinese Cultural Groups
*Health Knowledge
*International Students
*Mental Health
*Mental Health Services
Psychological First Aid</t>
  </si>
  <si>
    <t>20210218 (PsycINFO)</t>
  </si>
  <si>
    <t>275-287</t>
  </si>
  <si>
    <t>Wong, Daniel Fu Keung: Department of Social Work and Social Administration, University of Hong Kong, Room 502, Jockey Club Tower, The Centennial Campus, Pok Fu Lam, Hong Kong, dfkwong@hku.hk</t>
  </si>
  <si>
    <t>Australia</t>
  </si>
  <si>
    <t>HOLDER: The Author(s)
YEAR: 2019</t>
  </si>
  <si>
    <t>Wong, Daniel Fu Keung; ORCID: https://orcid.org/0000-0002-1030-2040
Ng, Ting Kin; ORCID: https://orcid.org/0000-0001-9578-5215</t>
  </si>
  <si>
    <t>Wong, Daniel Fu Keung: dfkwong@hku.hk</t>
  </si>
  <si>
    <t>Res Soc Work Pract</t>
  </si>
  <si>
    <t>1049-7315</t>
  </si>
  <si>
    <t>1552-7581</t>
  </si>
  <si>
    <t>Research on Social Work Practice</t>
  </si>
  <si>
    <t>Personal Attributes Scale-Chinese Version
Social Distance Scale-Chinese Version
Mental Health Literacy Scale--Chinese Version</t>
  </si>
  <si>
    <t>20220714 (PsycINFO)</t>
  </si>
  <si>
    <t>2020-27266-001</t>
  </si>
  <si>
    <t>Training healthcare assistants working in adult acute inpatient wards in Psychological First Aid: An implementation and evaluation study. [References].</t>
  </si>
  <si>
    <t>Dec 2020</t>
  </si>
  <si>
    <t>Kantaris, Xenya
Radcliffe, Michelle
Acott, Kevin
Hughes, Peter
Chambers, Mary</t>
  </si>
  <si>
    <t>Kantaris, Xenya: Centre for Public Engagement, Faculty of Health, Social Care and Education, Kingston University and St George's University of London, London, United Kingdom
Radcliffe, Michelle: Faculty of Health, Social Care and Education, Kingston University and St George's University of London, London, United Kingdom
Acott, Kevin: Faculty of Health, Social Care and Education, Kingston University and St George's University of London, London, United Kingdom
Hughes, Peter: Springfield Hospital, South West London and St George's Mental Health NHS Trust, London, United Kingdom
Chambers, Mary: Centre for Public Engagement, Faculty of Health, Social Care and Education, Kingston University and St George's University of London, London, United Kingdom</t>
  </si>
  <si>
    <t>Journal of Psychiatric and Mental Health Nursing. Vol.27(6), 2020, pp. 742-751.</t>
  </si>
  <si>
    <t>Introduction: Healthcare assistants working within adult acute inpatient psychiatric settings are untrained and unregistered, however, they can contribute to quality service if they receive some training. Psychological First Aid training has never been expended in these settings, so this study intends to fill this gap in the existing evidence with this category of healthcare personnel. Aim: The aim of this study was to introduce and evaluate first aid training for healthcare assistants. Method: A pre/post design was adopted to gather data using questionnaires and interviews. The groups of participants included 16 healthcare assistants trained in Psychological First Aid, a sample of service users and four ward managers. Results: Post-training, (a) healthcare assistants and service users ranked the therapeutic milieu of the ward more favourably, (b) the self-efficacy of the healthcare assistants increased, and the number of 'untoward' incidents decreased, and (c) health care assistants' confidence in their skills was high. The ward manager interviews posttraining revealed four themes: (a) staff utilization of new skills and renewed enthusiasm, (b) calmer atmosphere on the ward and staff togetherness, (c) confidence and reflection on practice and (d) therapeutic engagement. Discussion: Training healthcare assistants is useful in improving staff confidence, therapeutic engagement with service users and ward culture in general. Implications for practice: Techniques and skills learnt are relevant and useful to healthcare assistants and provide an easily understood toolkit that is harmonious with nursing values. If executed correctly, the training can enhance practice and care outcomes and the overall service user experience. (PsycInfo Database Record (c) 2022 APA, all rights reserved)</t>
  </si>
  <si>
    <t>evidence-based practice, healthcare assistants, nursing education, patient experience, acute inpatient wards, professional development, training</t>
  </si>
  <si>
    <t>*Personnel Training
*Psychiatric Hospitals
*Health Personnel
*Psychological First Aid
Hospitalized Patients
Nursing
Psychiatric Patients</t>
  </si>
  <si>
    <t>Professional Education &amp; Training [3410].</t>
  </si>
  <si>
    <t>20200420 (PsycINFO)</t>
  </si>
  <si>
    <t>742-751</t>
  </si>
  <si>
    <t>Kantaris, Xenya: Centre for Public Engagement, Faculty of Health, Social Care and Education, Kingston University and St George's, University of London, London, United Kingdom, xckantaris@outlook.com</t>
  </si>
  <si>
    <t>United Kingdom</t>
  </si>
  <si>
    <t>STATEMENT: Published by John Wiley &amp; Sons Ltd. This is an open access article under the terms of the Creative Commons Attribution License, which permits use, distribution and reproduction in any medium, provided the original work is properly cited.
HOLDER: The Authors-Journal of Psychiatric and Mental Health Nursing
YEAR: 2020</t>
  </si>
  <si>
    <t>Accepted: Mar 2020
Revised: Mar 2020
First Submitted: Jul 2019.</t>
  </si>
  <si>
    <t>Kantaris, Xenya; ORCID: https://orcid.org/0000-0001-9391-4626
Chambers, Mary; ORCID: https://orcid.org/0000-0002-7311-9390</t>
  </si>
  <si>
    <t>Kantaris, Xenya: xckantaris@outlook.com</t>
  </si>
  <si>
    <t>J Psychiatr Ment Health Nurs</t>
  </si>
  <si>
    <t>1351-0126</t>
  </si>
  <si>
    <t>1365-2850</t>
  </si>
  <si>
    <t>Empirical Study; Interview; Qualitative Study; Quantitative Study</t>
  </si>
  <si>
    <t>Journal of Psychiatric and Mental Health Nursing</t>
  </si>
  <si>
    <t>Therapeutic Engagement Questionnaire
General Self-Efficacy Scale</t>
  </si>
  <si>
    <t>Sponsor: Kingston University and St. George's University of London. Faculty of Health, Social Care and Education (FHSCE). United Kingdom Recipient: No recipient indicated
Sponsor: Burdette Trust for Nursing Recipient: No recipient indicated</t>
  </si>
  <si>
    <t>20220512 (PsycINFO)</t>
  </si>
  <si>
    <t>2020-80767-001</t>
  </si>
  <si>
    <t>Prevalence and predictors of depression, anxiety, and stress among youth at the time of COVID-19: An online cross-sectional multicountry study. [References].</t>
  </si>
  <si>
    <t>Oct 6, 2020</t>
  </si>
  <si>
    <t>Al Omari, Omar
Al Sabei, Sulaiman
Al Rawajfah, Omar
Sharour, Loai Abu
Aljohani, Khalid
Alomari, Khaled
Shkman, Lina
Al Dameery, Khloud
Saifan, Ahmed
Al Zubidi, Bushara
Anwar, Samh
Alhalaiqa, Fadwa</t>
  </si>
  <si>
    <t>Al Omari, Omar: Sultan Qaboos University, College of Nursing, Muscat, Oman
Al Sabei, Sulaiman: Sultan Qaboos University, College of Nursing, Muscat, Oman
Al Rawajfah, Omar: Sultan Qaboos University, College of Nursing, Muscat, Oman
Sharour, Loai Abu: ALZaytoonah University of Jordan, College of Nursing, Amman, Jordan
Aljohani, Khalid: Taibah University, College of Nursing, Saudi Arabia
Alomari, Khaled: Sultan Qaboos University, College of Nursing, Muscat, Oman
Shkman, Lina: Sultan Qaboos University, College of Nursing, Muscat, Oman
Al Dameery, Khloud: Sultan Qaboos University, College of Nursing, Muscat, Oman
Saifan, Ahmed: Applied Science Private University, Amman, Jordan
Al Zubidi, Bushara: Baghdad University, College of Nursing, Baghdad, Iran
Anwar, Samh: Alexandria University, College of Nursing, Alexandria, Egypt
Alhalaiqa, Fadwa: Philadelphia University, College of Nursing, Amman, Jordan</t>
  </si>
  <si>
    <t>Depression Research and Treatment. Vol.2020 2020, ArtID 8887727.</t>
  </si>
  <si>
    <t>Hindawi Limited; United Kingdom</t>
  </si>
  <si>
    <t>Depression and anxiety are prevalent mental illnesses among young people. Crisis like the Coronavirus Disease 2019 (COVID-19) pandemic may increase the current prevalence of these illnesses. A cross-sectional, descriptive design was used to (1) explore the prevalence of depression, anxiety, and stress among youth and (2) identify to what extent certain variables related to COVID-19 could predict depression, anxiety, and stress (DAS) among young people in six different countries. Participants were requested to complete an online survey including demographics and the DAS scale. A total of 1,057 participants from Oman (n = 155), Saudi Arabia (n = 121), Jordan (n = 332), Iraq (n = 117), United Arab Emirates (n = 147), and Egypt (n = 182) completed the study. The total prevalence of depression, anxiety, and stress was 57%, 40.5%, and 38.1%, respectively, with no significant differences between countries. Significant predictors of stress, anxiety, and depression were being female, being in contact with a friend and/or a family member with mental illness, being quarantined for 14 days, and using the internet. In conclusion, COVID-19 is an epidemiological crisis that is casting a shadow on youths' DAS. The restrictions and prolonged lockdowns imposed by COVID-19 are negatively impacting their level of DAS. Healthcare organisations, in collaboration with various sectors, are recommended to apply psychological first aid and design appropriate educational programmes to improve the mental health of youth. (PsycInfo Database Record (c) 2021 APA, all rights reserved)</t>
  </si>
  <si>
    <t>depression, anxiety, stress, COVID-19</t>
  </si>
  <si>
    <t>*Adolescent Development
*Anxiety
*Major Depression
*Stress
*Coronavirus
Cross Cultural Differences
Epidemiology
Pandemics</t>
  </si>
  <si>
    <t>Psychological Disorders [3210].</t>
  </si>
  <si>
    <t>Human
Male
Female. Adolescence (13-17 yrs)
Adulthood (18 yrs &amp; older)
Young Adulthood (18-29 yrs)</t>
  </si>
  <si>
    <t>20201203 (PsycINFO)</t>
  </si>
  <si>
    <t>Al Omari, Omar, o.alomari@squ.edu.om</t>
  </si>
  <si>
    <t>Bahrain, Egypt, Iraq, Jordan, Kuwait, Lebanon, Oman, Palestine, Qatar, Saudi Arabia, United Arab Emirates</t>
  </si>
  <si>
    <t>STATEMENT: This is an open access article distributed under the Creative Commons Attribution License, which permits unrestricted use, distribution, and reproduction in any medium, provided the original work is properly cited.
HOLDER: Omar Al Omari et al.
YEAR: 2020</t>
  </si>
  <si>
    <t>First Posting: Oct 2020
Accepted: Sep 2020
Revised: Sep 2020
First Submitted: Jul 2020.</t>
  </si>
  <si>
    <t>Al Omari, Omar; ORCID: https://orcid.org/0000-0002-7614-1729</t>
  </si>
  <si>
    <t>Al Omari, Omar: o.alomari@squ.edu.om</t>
  </si>
  <si>
    <t>Depress Res Treat</t>
  </si>
  <si>
    <t>2090-1321</t>
  </si>
  <si>
    <t>2090-133X</t>
  </si>
  <si>
    <t>Hindawi Publishing Corporation, US</t>
  </si>
  <si>
    <t>Depression Research and Treatment</t>
  </si>
  <si>
    <t>Depression, Anxiety, and Stress Scale</t>
  </si>
  <si>
    <t>Sponsor: Omani Research Council. Oman Grant: RC/COVID-CON/FACN/20/01 Other Details: TRC Recipient: No recipient indicated</t>
  </si>
  <si>
    <t>20210712 (PsycINFO)</t>
  </si>
  <si>
    <t>2020-20276-013</t>
  </si>
  <si>
    <t>Mental health first aid and exciting opportunities for peer-support networks within universities with prospects of influencing public health and treatment. [References].</t>
  </si>
  <si>
    <t>Mantzios, Michail</t>
  </si>
  <si>
    <t>Mantzios, Michail: Birmingham City University, Birmingham, United Kingdom</t>
  </si>
  <si>
    <t>Journal of Public Health. Vol.28(2), 2020, pp. 219-221.</t>
  </si>
  <si>
    <t>Aim: Promoting mental health and preventing ill mental health are worldwide concerns, with many personal and societal implications. While there are different initiatives to reduce stigma and discrimination, and prevent and treat mental health, the initiatives appear to fall short. This short communication situates the problems around mental health, after and during higher education years, and reviews Mental Health First Aid Training and its potential in university contexts through peer support schemes. Subjects and methods: Literature on (1) Mental Health First Aid Training and (2) peer support in higher education was explored separately and in association. Results: Reviewing the literature revealed that the association between Mental Health First Aid Training and peer support did not exist in academic literature, deterring a potential interposition of greater public health. Conclusion: The article describes a radical and innovative way to enhance mental health across cultures and societies and collectively through universities to impact mental health positively for current and future generations. (PsycInfo Database Record (c) 2021 APA, all rights reserved)</t>
  </si>
  <si>
    <t>mental health first aid, mental health, prevention, treatment, university</t>
  </si>
  <si>
    <t>*Higher Education
*Mental Health
*Peers
*Public Health
*Social Support
Colleges
Peer Relations
Social Influences
Stigma
Treatment
Psychological First Aid</t>
  </si>
  <si>
    <t>20210603 (PsycINFO)</t>
  </si>
  <si>
    <t>219-221</t>
  </si>
  <si>
    <t>Mantzios, Michail, michael.mantzios@bcu.ac.uk</t>
  </si>
  <si>
    <t>HOLDER: Springer-Verlag GmbH Germany, part of Springer Nature
YEAR: 2019</t>
  </si>
  <si>
    <t>First Posting: Mar 2019
Accepted: Mar 2019
First Submitted: Nov 2018.</t>
  </si>
  <si>
    <t>Mantzios, Michail; ORCID: https://orcid.org/0000-0002-7476-3559</t>
  </si>
  <si>
    <t>Mantzios, Michail: michael.mantzios@bcu.ac.uk</t>
  </si>
  <si>
    <t>Z Gesundh Wiss</t>
  </si>
  <si>
    <t>0943-1853</t>
  </si>
  <si>
    <t>1613-2238</t>
  </si>
  <si>
    <t>Journal of Public Health</t>
  </si>
  <si>
    <t>2020-46723-001</t>
  </si>
  <si>
    <t>Cultural adaptation of the mental health first aid guidelines for depression used in English-speaking countries for China: A Delphi expert consensus study. [References].</t>
  </si>
  <si>
    <t>Jun 26, 2020</t>
  </si>
  <si>
    <t>BMC Psychiatry. Vol.20 2020, ArtID 336.</t>
  </si>
  <si>
    <t>Background: Most people who meet the criteria for a diagnosis of depression in China do not receive treatment. Family and friends can play a role in recognising the signs of depression and encouraging the person to seek treatment. However, many of them may lack the knowledge and skills to offer such help. The aim of this study was to culturally adapt the existing English-language mental health first aid (MHFA) guidelines for helping a person with depression to the Chinese context. Methods: A Delphi expert consensus study was conducted, in which two Chinese expert panels of mental health professionals (with experience in the field of clinical management of depression, n = 37) and consumers and carers (with lived experience, n = 30) rated the importance of actions that could be taken to help a person experiencing depression in mainland China. Results: Data were collected over 3 survey rounds. In the 1st round questionnaire, 175 statements translated into Chinese from the English-language guidelines were presented to the expert panels and 12 new statements were generated from panellists' comments. Of these 187 statements, 173 were endorsed for inclusion in the adapted guidelines for China. Conclusions: Although the adapted guidelines were still quite similar to the guidelines for English-speaking countries, they also incorporated some new actions for the Chinese context, including those relating to different ways of respecting the autonomy of a person with depression and the role of their families. Further research is needed to explore the use of these guidelines by the Chinese public, including how they may be incorporated in Mental Health First Aid training. (PsycInfo Database Record (c) 2021 APA, all rights reserved)</t>
  </si>
  <si>
    <t>depression, mental health first aid guidelines, MHFA, cultural adaptation, China</t>
  </si>
  <si>
    <t>*Chinese Cultural Groups
*Major Depression
*Mental Health
*Treatment Guidelines
*Psychological First Aid
Cross Cultural Differences
Diagnosis
Foreign Language Translation
Test Construction
Online Surveys
Adult
China
Consensus
Cultural Characteristics
Delphi Technique
Depression
First Aid
Humans
Language
Male
Mental Health
Middle Aged
Surveys and Questionnaires
Young Adult</t>
  </si>
  <si>
    <t>20200702 (PsycINFO)</t>
  </si>
  <si>
    <t>Lu, Shurong, shurongl1@student.unimelb.edu.au</t>
  </si>
  <si>
    <t>First Posting: Jun 2020
Accepted: Jun 2020
First Submitted: Nov 2019.</t>
  </si>
  <si>
    <t>Tables and Figures [Internet Available]; Web Sites [Internet Available]</t>
  </si>
  <si>
    <t>Assessment of Depression Measure</t>
  </si>
  <si>
    <t>2020-68912-001</t>
  </si>
  <si>
    <t>Development of Chinese mental health first aid guidelines for psychosis: A Delphi expert consensus study. [References].</t>
  </si>
  <si>
    <t>Sep 10, 2020</t>
  </si>
  <si>
    <t>Li, Wenjing
Jorm, Anthony F
Wang, Yan
Lu, Shurong
He, Yanling
Reavley, Nicola</t>
  </si>
  <si>
    <t>Li, Wenjing: Centre for Mental Health, Melbourne School of Population and Global Health, University of Melbourne, Carlton, VIC, Australia
Jorm, Anthony F.: Centre for Mental Health, Melbourne School of Population and Global Health, University of Melbourne, Carlton, VIC, Australia
Wang, Yan: Shanghai Mental Health Centre, Shanghai, China
Lu, Shurong: Nossal Institute for Global Health, Melbourne School of Population and Global Health, University of Melbourne, Melbourne, VIC, Australia
He, Yanling: Shanghai Mental Health Centre, Shanghai, China
Reavley, Nicola: Centre for Mental Health, Melbourne School of Population and Global Health, University of Melbourne, Carlton, VIC, Australia</t>
  </si>
  <si>
    <t>BMC Psychiatry. Vol.20 2020, ArtID 443.</t>
  </si>
  <si>
    <t>Background: Family and friends of a person developing a mental illness or in a mental health crisis can help the person until treatment is received or the crisis resolves. Guidelines for providing this 'mental health first aid' have been developed and disseminated in high-income countries. However, they may not be appropriate for use in China due to cultural and health care system differences. The aim of this study was to use the Delphi expert consensus method to develop culturally appropriate guidelines for a member of the public providing mental health first aid to someone with psychosis in mainland China. Methods: A Chinese-language survey, comprising statements about how to provide mental health first aid to a person with psychosis, was developed. This was based on the endorsed items from the first round of the English-language questionnaire for high-income countries. These statements were rated by two expert panels from mainland China-a mental health professional panel (N = 31) and a lived experience panel (N = 41) - on how important they believed each statement was for a member of the public providing first aid to a person with psychosis in China. There were three Delphi rounds, with experts able to suggest additional items in Round 1. Items had to have at least 80% endorsement from both panels for inclusion. Results: Out of 208 statements, 207 were endorsed for inclusion in the Chinese-language guidelines. Eight new statements were also included. Compared to the English-language guidelines, the importance of family involvement was emphasized in the development of the Chinese-language guidelines. Conclusions: While many of the actions in the English-language guidelines were endorsed by Chinese participants, a number of additional items point to the importance of developing culturally appropriate mental health first aid guidelines. These guidelines will form the basis for the development of Chinese Mental Health First Aid course aiming at training members of the public on how to provide first aid to someone with a mental health problem. (PsycInfo Database Record (c) 2021 APA, all rights reserved)</t>
  </si>
  <si>
    <t>Mental health first aid, Psychosis, Delphi study, Mainland China</t>
  </si>
  <si>
    <t>*Mental Disorders
*Mental Health
*Psychosis
*Treatment Guidelines
*Inclusion
Crisis Intervention
Family
Psychological First Aid
Asian Continental Ancestry Group
China
Consensus
Delphi Technique
First Aid
Humans
Language
Mental Health
Psychotic Disorders
Surveys and Questionnaires</t>
  </si>
  <si>
    <t>Psychological Disorders [3210]; Health &amp; Mental Health Services [3370].</t>
  </si>
  <si>
    <t>20201123 (PsycINFO)</t>
  </si>
  <si>
    <t>Li, Wenjing: Centre for Mental Health, Melbourne School of Population and Global Health, University of Melbourne, Level 4, 207 Bouverie Street, Carlton, VIC, Australia, 3053, wenjing.li1@unimelb.edu.au</t>
  </si>
  <si>
    <t>First Posting: Sep 2020
Accepted: Aug 2020
First Submitted: Mar 2020.</t>
  </si>
  <si>
    <t>Li, Wenjing; ORCID: https://orcid.org/0000-0001-8091-6470
Lu, Shurong; ORCID: https://orcid.org/0000-0001-6730-4306</t>
  </si>
  <si>
    <t>Li, Wenjing: wenjing.li1@unimelb.edu.au</t>
  </si>
  <si>
    <t>Sponsor: National Health and Medical Research Council Recipient: No recipient indicated
Sponsor: Global Alliance for Chronic Diseases Grant: APP1142395 Recipient: No recipient indicated</t>
  </si>
  <si>
    <t>2020-90273-001</t>
  </si>
  <si>
    <t>The mental health of those whose rights have been taken away: An essay on the mental health of indigenous peoples in the face of the 2019 Coronavirus (2019-nCoV) outbreak. [References].</t>
  </si>
  <si>
    <t>Jul 2020</t>
  </si>
  <si>
    <t>Junior, Jucier Goncalves
Moreira, Marcial Moreno
Pinheiro, Woneska Rodrigues
de Amorim, Liromaria Maria
Lima, Carlos Kennedy Tavares
da Silva, Claudio Gleidiston Lima
Neto, Modesto Leite Rolim</t>
  </si>
  <si>
    <t>Junior, Jucier Goncalves: Department of Internal Medicine, Santa casa de Misericordia de Fortaleza, Fortaleza, Brazil
Moreira, Marcial Moreno: School of Medicine, Universidade Federal do Cariri (UFCA), Barbalha, Brazil
Pinheiro, Woneska Rodrigues: Regional University of Cariri (URCA), Crato, Brazil
de Amorim, Liromaria Maria: Regional University of Cariri (URCA), Crato, Brazil
Lima, Carlos Kennedy Tavares: Postgraduate Program in Health Sciences, School of Medicine of ABC, Santo Andre, Brazil
da Silva, Claudio Gleidiston Lima: School of Medicine, Universidade Federal do Cariri (UFCA), Barbalha, Brazil
Neto, Modesto Leite Rolim: School of Medicine, Universidade Federal do Cariri (UFCA), Barbalha, Brazil</t>
  </si>
  <si>
    <t>Psychiatry Research. Vol.289 2020, ArtID 113094.</t>
  </si>
  <si>
    <t>Letter</t>
  </si>
  <si>
    <t>Background: In Latin America there are about 45 million indigenous people in 826 communities that represent 8.3% of the population. An estimated 798,365 Aboriginal and Torres Strait Islander were in Australia, 5,2 million indigenous people living in America and 2,13 million in Canada. Racial/ethnic disparities in mental health service use have increased especially in the context of the new coronavirus pandemic. Thus, we aimed to describe the mental health situation of the indigenous population in the context of the COVID-19 pandemic Method: The studies were identified in well-known international journals found in three electronic databases: PubMed, Scopus, and MEDLINE. The data were cross-checked with information from the main international newspapers. Results: According to the literature, due to the COVID-19 pandemic there is a lack of specialized mental health services and professionals, a restricted access to quality information and a lack of access to inputs, causing negative feelings and it can exacerbate pre-existing mental problems (eg: depression, suicidal ideation, smoking and binge drink). The cultural differences are a risk factor to worsen the mental health of this already vulnerable population. Conclusion: providing psychological first aid is an essential care component for indigenous populations that have been victims COVID-19 pandemic. (PsycInfo Database Record (c) 2022 APA, all rights reserved)</t>
  </si>
  <si>
    <t>coronavirus infection, mental health, Indigenous population</t>
  </si>
  <si>
    <t>*Indigenous Populations
*Mental Health
*Mental Health Services
*Pandemics
*Coronavirus
Risk Factors
Suicidal Ideation
Tobacco Smoking</t>
  </si>
  <si>
    <t>Health Psychology &amp; Medicine [3360].</t>
  </si>
  <si>
    <t>20221031 (PsycINFO)</t>
  </si>
  <si>
    <t>Neto, Modesto Leite Rolim, modesto.neto@ufca.edu.br</t>
  </si>
  <si>
    <t>STATEMENT: All rights reserved.
HOLDER: Elsevier B.V.
YEAR: 2020</t>
  </si>
  <si>
    <t>First Posting: May 2020
Accepted: May 2020
First Submitted: Apr 2020.</t>
  </si>
  <si>
    <t>Neto, Modesto Leite Rolim: modesto.neto@ufca.edu.br</t>
  </si>
  <si>
    <t>Psychiatry Res</t>
  </si>
  <si>
    <t>0165-1781</t>
  </si>
  <si>
    <t>1872-7123</t>
  </si>
  <si>
    <t>Psychiatry Research</t>
  </si>
  <si>
    <t>Sponsor: Universidade Federal of Cariri (UFCA). Scientific Writing Lab, Medicine School. Brazil Recipient: No recipient indicated
Sponsor: Universidade Federal do Ceara (UFC). Suicidology Research Group. Brazil Recipient: No recipient indicated
Sponsor: Brazilian National Council for Scientific and Technological Development (CNPq). Brazil Recipient: No recipient indicated</t>
  </si>
  <si>
    <t>2021-09758-001</t>
  </si>
  <si>
    <t>Talking about suicide: An uncontrolled trial of the effects of an Aboriginal and Torres Strait Islander mental health first aid program on knowledge, attitudes and intended and actual assisting actions. [References].</t>
  </si>
  <si>
    <t>Dec 17, 2020</t>
  </si>
  <si>
    <t>Armstrong, Gregory
Sutherland, Georgina
Pross, Eliza
Mackinnon, Andrew
Reavley, Nicola
Jorm, Anthony F</t>
  </si>
  <si>
    <t>Armstrong, Gregory: Nossal Institute for Global Health, Melbourne School of Population and Global Health, University of Melbourne, Melbourne, VIC, Australia
Sutherland, Georgina: Centre for Health Equity, Melbourne School of Population and Global Health, University of Melbourne, Melbourne, VIC, Australia
Pross, Eliza: Mental Health First Aid Australia, Parkville, VIC, Australia
Mackinnon, Andrew: Centre for Mental Health, Melbourne School of Population and Global Health, University of Melbourne, Melbourne, VIC, Australia
Reavley, Nicola: Centre for Mental Health, Melbourne School of Population and Global Health, University of Melbourne, Melbourne, VIC, Australia
Jorm, Anthony F.: Centre for Mental Health, Melbourne School of Population and Global Health, University of Melbourne, Melbourne, VIC, Australia</t>
  </si>
  <si>
    <t>PLoS ONE. Vol.15(12), 2020, ArtID e0244091.</t>
  </si>
  <si>
    <t>Public Library of Science; US</t>
  </si>
  <si>
    <t>Objective: Suicide is a leading cause of death among Aboriginal and Torres Strait Islander people. Friends, family and frontline workers (for example, teachers, youth workers) are often best positioned to provide initial assistance if someone is at risk of suicide. We developed culturally appropriate expert consensus guidelines on how to provide mental health first aid to Australian Aboriginal and Torres Strait Islander people experiencing suicidal thoughts or behaviour and used this as the basis for a 5-hour suicide gatekeeper training course called Talking About Suicide. This paper describes the outcomes for participants in an uncontrolled trial of this training course. Methods: We undertook an uncontrolled trial of the Talking About Suicide course, delivered by Aboriginal and Torres Strait Islander Mental Health First Aid instructors to 192 adult (i.e. 18 years of age or older) Aboriginal and Torres Strait Islander (n = 110) and non-Indigenous (n = 82) participants. Questionnaires capturing self-report outcomes were self-administered immediately before (n = 192) and after attending the training course (n = 188), and at four-months follow-up (n = 98). Outcome measures were beliefs about suicide, stigmatising attitudes, confidence in ability to assist, and intended and actual actions to assist a suicidal person. Results: Despite a high level of suicide literacy among participants at pre-course measurement, improvements at post-course were observed in beliefs about suicide, stigmatising attitudes, confidence in ability to assist and intended assisting actions. While attrition at follow-up decreased statistical power, some improvements in beliefs about suicide, stigmatising attitudes and intended assisting actions remained statistically significant at follow-up. Importantly, actual assisting actions taken showed dramatic improvements between pre-course and follow-up. Participants reported feeling more confident to assist a suicidal person after the course and this was maintained at follow-up. The course was judged to be culturally appropriate by those participants who identified as Aboriginal and/or Torres Strait Islanders. Implications: The results of this uncontrolled trial were encouraging, suggesting that the Talking About Suicide course was able to improve participants' knowledge, attitudes, and intended assisting actions as well as actual actions taken. (PsycInfo Database Record (c) 2021 APA, all rights reserved)</t>
  </si>
  <si>
    <t>suicide, mental health, first aid program, health knowledge, health attitudes</t>
  </si>
  <si>
    <t>*Health Attitudes
*Indigenous Populations
*Program Development
*Suicide
*Psychological First Aid
Health Knowledge
Mental Health
Adult
Attitude of Health Personnel
Australia
Female
Health Services, Indigenous
Humans
Male
Mental Health
Middle Aged
Oceanic Ancestry Group
Suicidal Ideation
Surveys and Questionnaires</t>
  </si>
  <si>
    <t>20211104 (PsycINFO)</t>
  </si>
  <si>
    <t>Armstrong, Gregory, g.armstrong@unimelb.edu.au</t>
  </si>
  <si>
    <t>STATEMENT: This is an open access article distributed under the terms of the Creative Commons Attribution License, which permits unrestricted use, distribution, and reproduction in any medium, provided the original author and source are credited.
HOLDER: Armstrong et al.
YEAR: 2020</t>
  </si>
  <si>
    <t>First Posting: Dec 2020
Accepted: Dec 2020
First Submitted: Sep 2020.</t>
  </si>
  <si>
    <t>Armstrong, Gregory; ORCID: https://orcid.org/0000-0002-8073-9213
Jorm, Anthony F.; ORCID: https://orcid.org/0000-0002-1424-4116</t>
  </si>
  <si>
    <t>Armstrong, Gregory: g.armstrong@unimelb.edu.au</t>
  </si>
  <si>
    <t>PLoS One</t>
  </si>
  <si>
    <t>1932-6203</t>
  </si>
  <si>
    <t>Empirical Study; Followup Study; Quantitative Study</t>
  </si>
  <si>
    <t>PLoS ONE</t>
  </si>
  <si>
    <t>Personal Stigma Scale</t>
  </si>
  <si>
    <t>Sponsor: National Health and Medical Research Council Grant: 1076796 Other Details: grant scheme "Mental Health Targeted Call for Research into Suicide Prevention in Aboriginal and Torres Strait Islander Youth" Recipient: No recipient indicated
Sponsor: National Health and Medical Research Council. Australia Grant: GNT1138096 Other Details: Early Career Fellowship Recipient: Armstrong, Gregory</t>
  </si>
  <si>
    <t>2018-61336-022</t>
  </si>
  <si>
    <t>The essential role of cultural safety in developing culturally-relevant prevention programming in First Nations communities: Lessons learned from a national evaluation of Mental Health First Aid First Nations. [References].</t>
  </si>
  <si>
    <t>Feb 2019</t>
  </si>
  <si>
    <t>Auger, Monique
Crooks, Claire V
Lapp, Andrea
Tsuruda, Samantha
Caron, Cassidy
Rogers, Billie Joe
van der Woerd, Kim</t>
  </si>
  <si>
    <t>Auger, Monique: Reciprocal Consulting, BC, Canada
Crooks, Claire V.: Centre for School Mental Health, Western University, London, ON, Canada
Lapp, Andrea: Western University, London, ON, Canada
Tsuruda, Samantha: Reciprocal Consulting, BC, Canada
Caron, Cassidy: Reciprocal Consulting, BC, Canada
Rogers, Billie Joe: Reciprocal Consulting, BC, Canada
van der Woerd, Kim: Reciprocal Consulting, BC, Canada</t>
  </si>
  <si>
    <t>Evaluation and Program Planning. Vol.72 2019, pp. 188-196.</t>
  </si>
  <si>
    <t>Mental Health First Aid is a population health approach that educates people to recognize and respond to mental health challenges. Since 2012, the Mental Health Commission of Canada has worked with six First Nations communities to develop a culturally-relevant version of the program called Mental Health First Aid First Nations (MHFAFN). This paper presents mixed methods, multi-informant data from a national evaluation to assess the extent to which the course was experienced as culturally safe by Indigenous participants, factors that contributed to these experiences, and ways in which cultural relevancy of MHFAFN can be improved. Our evaluation team conducted participant interviews and surveys, as well as facilitator interviews. Nearly all Indigenous participants (94.6%) experienced the course as safe. Participants and facilitators identified a range of factors that promoted cultural safety, including the knowledge and skills of the facilitators and the cultural components of the course. Participants that did not experience safety identified trauma-related factors and facilitation style. The findings suggest that MHFAFN may be situated in a way where shared cultural backgrounds are imperative to the success of the course. Further evaluation of the MHFAFN curriculum, with the goal of continual improvement, may help to further enhance participants' experiences in taking the course. (PsycInfo Database Record (c) 2021 APA, all rights reserved)</t>
  </si>
  <si>
    <t>Mental health, Promotion, Cultural safety, First Nations people, Mental Health First Aid</t>
  </si>
  <si>
    <t>*Cultural Sensitivity
*Health Promotion
*Indigenous Populations
*Mental Health Services
*Prevention
Psychological First Aid
Adult
Aged
Canada
Cultural Competency
Female
Health Education
Health Knowledge, Attitudes, Practice
Humans
Indians, North American
Male
Mental Health
Middle Aged
Program Evaluation
Young Adult</t>
  </si>
  <si>
    <t>20191125 (PsycINFO)</t>
  </si>
  <si>
    <t>188-196</t>
  </si>
  <si>
    <t>Crooks, Claire V., 1137 Western Road, Room 1154, London, ON, Canada, N6G 1G7, ccrooks@uwo.ca</t>
  </si>
  <si>
    <t>Canada</t>
  </si>
  <si>
    <t>STATEMENT: All rights reserved.
HOLDER: Elsevier Ltd.
YEAR: 2018</t>
  </si>
  <si>
    <t>First Posting: Oct 2018
Accepted: Oct 2018
Revised: Oct 2018
First Submitted: Dec 2017.</t>
  </si>
  <si>
    <t>Auger, Monique; ORCID: https://orcid.org/0000-0003-0123-053X
Crooks, Claire V.; ORCID: https://orcid.org/0000-0001-8868-3181</t>
  </si>
  <si>
    <t>Crooks, Claire V.: ccrooks@uwo.ca</t>
  </si>
  <si>
    <t>Eval Program Plann</t>
  </si>
  <si>
    <t>0149-7189</t>
  </si>
  <si>
    <t>1873-7870</t>
  </si>
  <si>
    <t>Evaluation and Program Planning</t>
  </si>
  <si>
    <t>Participant Survey</t>
  </si>
  <si>
    <t>Sponsor: Canadian Institutes of Health Research. Canada Grant: 297664 Recipient: No recipient indicated</t>
  </si>
  <si>
    <t>2020-08770-007</t>
  </si>
  <si>
    <t>Psychological first aid: Objectives, practicing, vulnerable groups and ethical rules to follow.</t>
  </si>
  <si>
    <t>Demircioglu, Melis
Seker, Zeynep
Aker, Ahmet Tamer</t>
  </si>
  <si>
    <t>Demircioglu, Melis: Kocaeli University, Kocaeli, Turkey
Seker, Zeynep: Kocaeli University, Kocaeli, Turkey
Aker, Ahmet Tamer: Istanbul Bilgi University, Istanbul, Turkey</t>
  </si>
  <si>
    <t>Psikiyatride Guncel Yaklasimlar. Vol.11(3), 2019, pp. 351-362.</t>
  </si>
  <si>
    <t>Cukurova University Faculty of Medicine; Turkey</t>
  </si>
  <si>
    <t>Psychological first aid is an early psychosocial intervention approach which is applied during or after traumatic life events as disasters, accidents, terrorist attacks causing negative effects on individual and/or society. It focuses on determining basic physical and mental needs of individuals in major events. The main objectives of psychological first aid are giving psychoeducation about acute stress symptoms, supporting normalization of the process and stabilization, easing going back to normal life before the event, and protecting individuals from long term consequences of the traumatic event. In this review, the main objectives of psychological first aid, application process and research outcomes in different cultures are presented. (PsycInfo Database Record (c) 2021 APA, all rights reserved)
Abstract (Turkish)
Psikolojik ilk yardim, afet, kaza, teror saldirisi veya bireysel/toplumsal duzeyde olumsuz etkilere neden olan herhangi bir olay sirasinda ya da sonrasinda ger$ekletirilen bir $eit erken donem psikososyal mudahale yaklajimidir. Ozellikle 50k sayida ki^inin etkilendigi olaylarda, bireylerin temel fiziksel ya da psikolojik ihtiya^larinin tespit edilmesini ve kar^ilanmasim odaga alir. Psikolojik ilk yardim $alimalarindaki ana ama&lt;;lar, bireylere olay sonrasi akut travmatik stres tepkileri konusunda rehberlik etmek, olaganlajtirma ve stabilizasyona destek olmak, bireysel ve toplumsal diizlemde olagan yaam akijina donmeyi kolaylajtirmak ve bireyleri travmatik olayin uzun donemli olasi etkilerinden korumaktir. Yapilan bu derleme galijmasinda, psikolojik ilk yardimin ama^lari, uygulan^i ve farkli kiilturlerde yapilan uygulamalardaki arajtirma sonu^larindan ornekler derlenerek sunulmujtur. (PsycInfo Database Record (c) 2021 APA, all rights reserved)</t>
  </si>
  <si>
    <t>psychological first aid, traumatic event, psychoeducation</t>
  </si>
  <si>
    <t>*At Risk Populations
*Early Intervention
*Ethics
*Psychoeducation
*Psychological Assessment
Trauma</t>
  </si>
  <si>
    <t>20200330 (PsycINFO)</t>
  </si>
  <si>
    <t>351-362</t>
  </si>
  <si>
    <t>Demircioglu, Melis: Kocaeli University, Kocaeli, Turkey, melisdemircioglu@gmail.com</t>
  </si>
  <si>
    <t>First Posting: Jan 2019
Accepted: Dec 2018
First Submitted: Aug 2018.</t>
  </si>
  <si>
    <t>Demircioglu, Melis: melisdemircioglu@gmail.com</t>
  </si>
  <si>
    <t>1309-0658</t>
  </si>
  <si>
    <t>1309-0674</t>
  </si>
  <si>
    <t>Psikiyatride Guncel Yaklasimlar</t>
  </si>
  <si>
    <t>Current Approaches in Psychiatry</t>
  </si>
  <si>
    <t>2018-12868-001</t>
  </si>
  <si>
    <t>A feasibility trial of Mental Health First Aid First Nations: Acceptability, cultural adaptation, and preliminary outcomes. [References].</t>
  </si>
  <si>
    <t>Jun 2018</t>
  </si>
  <si>
    <t>Crooks, Claire V
Lapp, Andrea
Auger, Monique
van der Woerd, Kim
Snowshoe, Angela
Rogers, Billie Jo
Tsuruda, Samantha
Caron, Cassidy</t>
  </si>
  <si>
    <t>Crooks, Claire V.: Western University, London, ON, Canada
Lapp, Andrea: Western University, London, ON, Canada
Auger, Monique: Reciprocal Consulting, Vancouver, BC, Canada
van der Woerd, Kim: Reciprocal Consulting, Vancouver, BC, Canada
Snowshoe, Angela: University of Regina, Regina, SK, Canada
Rogers, Billie Jo: Reciprocal Consulting, Vancouver, BC, Canada
Tsuruda, Samantha: Reciprocal Consulting, Vancouver, BC, Canada
Caron, Cassidy: Reciprocal Consulting, Vancouver, BC, Canada</t>
  </si>
  <si>
    <t>American Journal of Community Psychology. Vol.61(3-4), 2018, pp. 459-471.</t>
  </si>
  <si>
    <t>The Mental Health First Aid First Nations course was adapted from Mental Health First Aid Basic to create a community-based, culturally safe and relevant approach to promoting mental health literacy in First Nations contexts. Over 2.5 days, the course aims to build community capacity by teaching individuals to recognize and respond to mental health crises. This feasibility trial utilized mixed methods to evaluate the acceptability, cultural adaptation, and preliminary effectiveness of MHFAFN. Our approach was grounded in community-based participatory research principles, emphasizing relationship-driven procedures to collecting data and choice for how participants shared their voices. Data included participant interviews (n = 89), and surveys (n = 91) from 10 groups in four provinces. Surveys contained open-ended questions, retrospective pre-post ratings, and a scenario. We utilized data from nine facilitator interviews and 24 facilitator implementation surveys. The different lines of evidence converged to highlight strong acceptability, mixed reactions to the cultural adaptation, and gains in participants' knowledge, mental health first aid skill application, awareness, and self-efficacy, and reductions in stigma beliefs. Beyond promoting individual gains, the course served as a community-wide prevention approach by situating mental health in a colonial context and highlighting local resources and cultural strengths for promoting mental well-being. (PsycInfo Database Record (c) 2021 APA, all rights reserved)</t>
  </si>
  <si>
    <t>Indigenous peoples, Mental health literacy, Health promotion, Community, Mixed methods, Feasibility trial</t>
  </si>
  <si>
    <t>*Health Care Psychology
*Health Promotion
*Indigenous Populations
*Mental Health
*Health Literacy
Community Mental Health
Test Construction
Mental Health Literacy
Psychological First Aid
Adult
Aged
Canada
Cultural Competency
Feasibility Studies
Female
Health Knowledge, Attitudes, Practice
Health Literacy
Health Promotion
Humans
Interviews as Topic
Male
Mental Health
Middle Aged
Population Groups
Qualitative Research
Surveys and Questionnaires
Young Adult</t>
  </si>
  <si>
    <t>20180329 (PsycINFO)</t>
  </si>
  <si>
    <t>459-471</t>
  </si>
  <si>
    <t>Crooks, Claire V., ccrooks@uwo.ca</t>
  </si>
  <si>
    <t>STATEMENT: Published by Wiley Periodicals, Inc. on behalf of Society for Community Research and Action. This is an open access article under the terms of the Creative Commons Attribution License, which permits use, distribution and reproduction in any medium, provided the original work is properly cited.
HOLDER: The Authors-American Journal of Community Psychology
YEAR: 2018</t>
  </si>
  <si>
    <t>Crooks, Claire V.; ORCID: https://orcid.org/0000-0001-8868-3181</t>
  </si>
  <si>
    <t>Am J Community Psychol</t>
  </si>
  <si>
    <t>0091-0562</t>
  </si>
  <si>
    <t>1573-2770</t>
  </si>
  <si>
    <t>Kluwer Academic/Plenum Publishers, US; Plenum Publishing Corp., US; Springer, Germany</t>
  </si>
  <si>
    <t>American Journal of Community Psychology</t>
  </si>
  <si>
    <t>Mental Health First Aid Survey</t>
  </si>
  <si>
    <t>Sponsor: Canadian Institutes of Health Research Other Details: Population Health Intervention Research Recipient: Crooks, Claire V.</t>
  </si>
  <si>
    <t>3-4</t>
  </si>
  <si>
    <t>2018-35295-001</t>
  </si>
  <si>
    <t>Re-development of mental health first aid guidelines for supporting Aboriginal and Torres Strait islanders who are experiencing suicidal thoughts and behaviour. [References].</t>
  </si>
  <si>
    <t>Jul 16, 2018</t>
  </si>
  <si>
    <t>Armstrong, Gregory
Ironfield, Natalie
Kelly, Claire M
Dart, Katrina
Arabena, Kerry
Bond, Kathy
Reavley, Nicola
Jorm, Anthony F</t>
  </si>
  <si>
    <t>Armstrong, Gregory: Nossal Institute for Global Health, Melbourne School of Population and Global Health, University of Melbourne, Melbourne, VIC, Australia
Ironfield, Natalie: Centre for Mental Health, Melbourne School of Population and Global Health, University of Melbourne, Carlton, VIC, Australia
Kelly, Claire M.: Mental Health First Aid Australia, Parkville, VIC, Australia
Dart, Katrina: Mental Health First Aid Australia, Parkville, VIC, Australia
Arabena, Kerry: Indigenous Health Equity Unit, Melbourne School of Population and Global Health, University of Melbourne, Carlton, VIC, Australia
Bond, Kathy: Mental Health First Aid Australia, Parkville, VIC, Australia
Reavley, Nicola: Centre for Mental Health, Melbourne School of Population and Global Health, University of Melbourne, Carlton, VIC, Australia
Jorm, Anthony F.: Centre for Mental Health, Melbourne School of Population and Global Health, University of Melbourne, Carlton, VIC, Australia</t>
  </si>
  <si>
    <t>BMC Psychiatry. Vol.18 2018, ArtID 228.</t>
  </si>
  <si>
    <t>Background: Suicide is a leading cause of death among Indigenous Australians. Friends, family and frontline workers (for example, teachers, youth workers) are often best positioned to provide initial assistance if someone is suicidal. Culturally appropriate expert consensus guidelines on how to provide mental health first aid to Australian Aboriginal and Torres Strait Islander persons who are experiencing suicidal thoughts or behaviour were developed in 2009. This study describes the re-development of these guidelines to ensure they contain the most current recommended helping actions. Methods: The Delphi consensus method was used to elicit consensus on potential helping statements to be included in the guidelines. These statements describe helping actions that Indigenous community members and non-Indigenous frontline workers can take, and information they should have, to help someone who is experiencing suicidal thoughts or displaying suicidal behaviour. A panel was formed, comprising 27 Aboriginal and Torres Strait Islander people who have expertise in Indigenous suicide prevention. The panellists were presented with the helping statements via online questionnaires and were encouraged to suggest re-wording of statements and any additional helping statements that were not included in the original questionnaire. Statements were only accepted for inclusion in the guidelines if they were endorsed by &gt;=90% of panellists as essential or important. Results: From a total of 301 statements shown to the expert panel, 172 were endorsed as helping statements to be including in the re-developed guidelines. Conclusions: Aboriginal and Torres Strait Islander suicide prevention experts were able to reach consensus on appropriate strategies for providing mental health first aid to an Aboriginal or Torres Strait Islander person experiencing suicidal thoughts or behaviour. The re-development of the guidelines has resulted in more comprehensive guidance than the earlier version, for which the panel had rated 166 helping statements and had endorsed 52. These re-developed guidelines can be used to inform Indigenous suicide gatekeeper training courses. (PsycInfo Database Record (c) 2021 APA, all rights reserved)</t>
  </si>
  <si>
    <t>suicide, indigenous, aboriginal and Torres Strait islander people, mental health first aid, prevention, helping behavior, assistance</t>
  </si>
  <si>
    <t>*Indigenous Populations
*Mental Health
*Suicide Prevention
*Treatment Guidelines
*Psychological First Aid
Attempted Suicide
Suicidal Ideation
Test Construction
Adult
Australia
Delphi Technique
Female
First Aid
Humans
Male
Mental Health
Middle Aged
Oceanic Ancestry Group
Practice Guidelines as Topic
Suicidal Ideation
Suicide
Surveys and Questionnaires</t>
  </si>
  <si>
    <t>20180809 (PsycINFO)</t>
  </si>
  <si>
    <t>Armstrong, Gregory: Nossal Institute for Global Health, Melbourne School of Population and Global Health, University of Melbourne, 333 Exhibition St, Melbourne, VIC, Australia, 3000, g.armstrong@unimelb.edu.au</t>
  </si>
  <si>
    <t>HOLDER: The Author(s).
YEAR: 2018</t>
  </si>
  <si>
    <t>First Posting: Jul 2018
Accepted: Jul 2018
First Submitted: Mar 2017.</t>
  </si>
  <si>
    <t>Armstrong, Gregory; ORCID: https://orcid.org/0000-0002-8073-9213
Reavley, Nicola; ORCID: https://orcid.org/0000-0001-5513-8291</t>
  </si>
  <si>
    <t>Questionnaire of Helping Actions for Indigenous or Torres Strait Islander Community Members and Non-Indigenous Frontline Workers</t>
  </si>
  <si>
    <t>Sponsor: National Health and Medical Research Council. Australia Recipient: No recipient indicated</t>
  </si>
  <si>
    <t>2017-36546-001</t>
  </si>
  <si>
    <t>Re-development of mental health first aid guidelines for supporting Aboriginal and Torres Strait Islanders who are engaging in non-suicidal self-injury. [References].</t>
  </si>
  <si>
    <t>Aug 22, 2017</t>
  </si>
  <si>
    <t>Armstrong, Gregory
Ironfield, Natalie
Kelly, Claire M
Dart, Katrina
Arabena, Kerry
Bond, Kathy
Jorm, Anthony F</t>
  </si>
  <si>
    <t>Armstrong, Gregory: Centre for Mental Health, Melbourne School of Population and Global Health, University of Melbourne, Carlton, VIC, Australia
Ironfield, Natalie: Centre for Mental Health, Melbourne School of Population and Global Health, University of Melbourne, Carlton, VIC, Australia
Kelly, Claire M.: Mental Health First Aid Australia, Parkville, VIC, Australia
Dart, Katrina: Mental Health First Aid Australia, Parkville, VIC, Australia
Arabena, Kerry: Indigenous Health Equity Unit, Melbourne School of Population Health, University of Melbourne, Carlton, VIC, Australia
Bond, Kathy: Mental Health First Aid Australia, Parkville, VIC, Australia
Jorm, Anthony F.: Centre for Mental Health, Melbourne School of Population and Global Health, University of Melbourne, Carlton, VIC, Australia</t>
  </si>
  <si>
    <t>BMC Psychiatry. Vol.17 2017, ArtID 300.</t>
  </si>
  <si>
    <t>Background: Non-suicidal self-injury (NSSI) disproportionally affects Indigenous Australians. Friends, family and frontline workers (for example, teachers, youth workers) are often best positioned to provide initial assistance if someone is engaging in NSSI. Culturally appropriate expert consensus guidelines on how to provide mental health first aid to Australian Aboriginal and Torres Strait Islanders who are engaging in NSSI were developed in 2009. This study describes the re-development of these guidelines to ensure they contain the most current recommended helping actions. Methods: The Delphi consensus method was used to elicit consensus on potential helping statements to be included in the guidelines. These statements describe helping actions that Indigenous community members and non-Indigenous frontline workers can take, and information they should have, to help someone who is engaging in NSSI. The statements were sourced from systematic searches of peer-reviewed literature, grey literature, books, websites and online materials, and existing NSSI courses. A panel was formed, comprising 26 Aboriginal and Torres Strait Islanders with expertise in NSSI. The panellists were presented with the helping statements via online questionnaires and were encouraged to suggest re-wording of statements and any additional helping statements that were not included in the original questionnaire. Statements were only accepted for inclusion in the guidelines if they were endorsed by &gt;= 90% of panellists as essential or important. Results: From a total of 185 statements shown to the expert panel, 115 were endorsed as helping statements to be included in the re-developed guidelines. Conclusions: A panel of Aboriginal and Torres Strait Islander people with expertise in NSSI were able to reach consensus on appropriate strategies for providing mental health first aid to an Aboriginal and Torres Strait Islander engaging in NSSI. The re-development of the guidelines has resulted in more comprehensive guidance than the earlier version. The re-developed guidelines will form the basis of an Aboriginal mental health first aid short course on NSSI for Indigenous community members and non-Indigenous frontline workers that will be evaluated in an upcoming trial. (PsycInfo Database Record (c) 2022 APA, all rights reserved)</t>
  </si>
  <si>
    <t>Non-suicidal self-injury, Indigenous, Mental health first aid, Early intervention, Helping behaviour, Assistance</t>
  </si>
  <si>
    <t>*Indigenous Populations
*Mental Health
*Treatment Guidelines
*Psychological First Aid
Intervention
Adolescent
Australia
Consensus
Delphi Technique
Female
First Aid
Guidelines as Topic
Health Services, Indigenous
Humans
Mental Health
Oceanic Ancestry Group
Self-Injurious Behavior
Surveys and Questionnaires</t>
  </si>
  <si>
    <t>20170925 (PsycINFO)</t>
  </si>
  <si>
    <t>Armstrong, Gregory: Centre for Mental Health, Melbourne School of Population and Global Health, University of Melbourne, 207 Bouverie St, Carlton, VIC, Australia, 3010, g.armstrong@unimelb.edu.au</t>
  </si>
  <si>
    <t>STATEMENT: Open Access.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(http://creativecommons.org/publicdomain/zero/1.0/) applies to the data made available in this article, unless otherwise stated.
HOLDER: The Author(s)
YEAR: 2017</t>
  </si>
  <si>
    <t>First Posting: Aug 2017
Accepted: Aug 2017
First Submitted: Oct 2016.</t>
  </si>
  <si>
    <t>Armstrong, Gregory; ORCID: https://orcid.org/0000-0002-8073-9213</t>
  </si>
  <si>
    <t>20221010 (PsycINFO)</t>
  </si>
  <si>
    <t>2016-61030-006</t>
  </si>
  <si>
    <t>Evaluating the effectiveness of Mental Health First Aid program for Chinese People in Hong Kong. [References].</t>
  </si>
  <si>
    <t>Jan 2017</t>
  </si>
  <si>
    <t>Wong, Daniel F. K
Lau, Ying
Kwok, Sylvia
Wong, Prudence
Tori, Christopher</t>
  </si>
  <si>
    <t>Wong, Daniel F. K.: Department of Applied Social Sciences, City University of Hong Kong, Hong Kong
Lau, Ying: Alice Lee Centre for Nursing Studies, Yong Loo Lin School of Medicine, National University of Singapore, Singapore
Kwok, Sylvia: Department of Applied Social Sciences, City University of Hong Kong, Hong Kong
Wong, Prudence: Mental Health Association of Hong Kong, Kowloon, Hong Kong
Tori, Christopher: Alliant International University, San Francisco, CA, US</t>
  </si>
  <si>
    <t>Research on Social Work Practice. Vol.27(1), 2017, pp. 59-67.</t>
  </si>
  <si>
    <t>Purpose: Chinese people generally lack knowledge of mental illness. Such phenomenon may lead to a delay in seeking psychiatric treatments. This study evaluated the effectiveness of Mental Health First Aid (MHFA) program in improving mental health knowledge of the general public in Hong Kong. Methods: A quasi-experimental design was adopted whereby 138 participants received MHFA training and 139 partook in seminars on general health, respectively. All participants filled out a standardized questionnaire before, at the end, and 6-month after the training. Results: Findings demonstrated that MHFA training might be effective in enhancing participants' knowledge of mental disorders, reducing stigma, and improving perceived confidence in providing help to people with mental illness. Effect size statistics revealed mostly modest to moderate improvements in major variables in the experimental group. Conclusion: It is recommended that culturally attuned MHFA program can be used as prevention strategy to promote good mental health in Chinese communities. (PsycInfo Database Record (c) 2021 APA, all rights reserved)</t>
  </si>
  <si>
    <t>mental health first aid, mental health literacy, Chinese, depression, schizophrenia</t>
  </si>
  <si>
    <t>*Major Depression
*Mental Health
*Schizophrenia
*Health Literacy
*Mental Health Literacy
Psychological First Aid</t>
  </si>
  <si>
    <t>Affective Disorders [3211].</t>
  </si>
  <si>
    <t>20170330 (PsycINFO)</t>
  </si>
  <si>
    <t>59-67</t>
  </si>
  <si>
    <t>Wong, Daniel F. K.: Department of Applied Sciences, City University of Hong Kong, Room B7411, AC1, Tat Chee Avenue, Hong Kong, dfk.wong@cityu.edu.hk</t>
  </si>
  <si>
    <t>HOLDER: The Author(s)
YEAR: 2015</t>
  </si>
  <si>
    <t>Wong, Daniel F. K.: dfk.wong@cityu.edu.hk</t>
  </si>
  <si>
    <t>2016-43015-001</t>
  </si>
  <si>
    <t>Important considerations when providing mental health first aid to Iraqi refugees in Australia: A Delphi study. [References].</t>
  </si>
  <si>
    <t>Dec 2016</t>
  </si>
  <si>
    <t>Uribe Guajardo, Maria Gabriela
Slewa-Younan, Shameran
Santalucia, Yvonne
Jorm, Anthony Francis</t>
  </si>
  <si>
    <t>Uribe Guajardo, Maria Gabriela: Centre for Health Research, School of Medicine, Western Sydney University, Sydney, NSW, Australia
Slewa-Younan, Shameran: Centre for Health Research, School of Medicine, Western Sydney University, Sydney, NSW, Australia
Santalucia, Yvonne: Health Promotion Service, Multicultural Health, South Western Sydney Local Health District, Sydney, NSW, Australia
Jorm, Anthony Francis: Centre for Mental Health, Melbourne School of Population and Global Health, University of Melbourne, Melbourne, VIC, Australia</t>
  </si>
  <si>
    <t>International Journal of Mental Health Systems. Vol.10 2016, ArtID 54.</t>
  </si>
  <si>
    <t>Background: Refugees are one of the most vulnerable groups in Australian society, presenting high levels of exposure to traumatic events and consequently high levels of severe psychological distress. While there is a need for professional help, only a small percentage will receive appropriate care for their mental health concerns. This study aimed to determine cultural considerations required when providing mental health first aid to Iraqi refugees experiencing mental health problems or crises. Method: Using a Delphi method, 16 experts were presented with statements about possible culturally-appropriate first aid actions via questionnaires and were encouraged to suggest additional actions not covered by the questionnaire content. Statements were accepted for inclusion in a guideline if they were endorsed by &gt;=90 % of panellists as 'Essential' or 'Important'. Results: From a total of 65 statements, 38 were endorsed (17 for cultural awareness, 12 for cross-cultural communication, 7 for stigma associated with mental health problems, and 2 for barriers to seeking professional help). Conclusion: Experts were able to reach consensus about how to provide culturally-appropriate first aid for mental health problems to Iraqi refugees, demonstrating the suitability of this methodology in developing cultural considerations guidelines. This specific refugee study provided potentially valuable cultural knowledge required to better equip members of the Australian public on how to respond to and assist Iraqi refugees experiencing mental health problems or crises. (PsycInfo Database Record (c) 2021 APA, all rights reserved)</t>
  </si>
  <si>
    <t>Mental health first aid, Iraqi refugees, Mental health problems, Delphi method</t>
  </si>
  <si>
    <t>*Distress
*Emergency Services
*Mental Health
*Refugees
*Sociocultural Factors
Psychological First Aid</t>
  </si>
  <si>
    <t>20161013 (PsycINFO)</t>
  </si>
  <si>
    <t>Uribe Guajardo, Maria Gabriela: Centre for Health Research, School of Medicine, Western Sydney University, Sydney, NSW, Australia, m.uribe@westernsydney.edu.au</t>
  </si>
  <si>
    <t>STATEMENT: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 publicdomain/zero/1.0/) applies to the data made available in this article, unless otherwise stated.
HOLDER: The Author(s)
YEAR: 2016</t>
  </si>
  <si>
    <t>First Posting: Sep 2016
Accepted: Aug 2016
First Submitted: Jun 2016.</t>
  </si>
  <si>
    <t>Uribe Guajardo, Maria Gabriela; ORCID: https://orcid.org/0000-0001-5708-3984</t>
  </si>
  <si>
    <t>Uribe Guajardo, Maria Gabriela: m.uribe@westernsydney.edu.au</t>
  </si>
  <si>
    <t>Int J Ment Health Syst</t>
  </si>
  <si>
    <t>1752-4458</t>
  </si>
  <si>
    <t>International Journal of Mental Health Systems</t>
  </si>
  <si>
    <t>Sponsor: Western Sydney University. Australia Other Details: Australian Postgraduate Award Recipient: No recipient indicated
Sponsor: Sponsor name not included Other Details: 2015 Cross-cultural Public Research Recipient: Uribe Guajardo, Maria Gabriela</t>
  </si>
  <si>
    <t>2017-03275-008</t>
  </si>
  <si>
    <t>The refugee crisis in Greece: Training border security, police, volunteers and aid workers in psychological first aid. [References].</t>
  </si>
  <si>
    <t>Mar 2016</t>
  </si>
  <si>
    <t>Gkionakis, Nikolaos</t>
  </si>
  <si>
    <t>Gkionakis, Nikolaos: Babel Day Centre, Athens, Greece</t>
  </si>
  <si>
    <t>Intervention: Journal of Mental Health and Psychosocial Support in Conflict Affected Areas. Vol.14(1), 2016, pp. 73-79.</t>
  </si>
  <si>
    <t>Lippincott Williams &amp; Wilkins; US</t>
  </si>
  <si>
    <t>As the Syrian refugee crisis continues unabated, Greece remains one of the first ports of sanctuary. While the country is still gripped by one of the worst financial and societal crises of the past 40 years, little attention or funding was available to provide mental health and psychosocial support to migrants or refugees. In 2007, Nikolaos Gkionakis, along with other colleagues, founded the Babel Day Centre to provide mental health care and psychosocial support for migrants and refugees. When the current crisis began, he was perfectly placed as one of the trainers for a project training border security, police, volunteers and aid workers in psychological first aid and self care for carers in Greece. This personal reflection gives context and background to the crisis, discusses the Babel Day Centre, and highlights and details the psychological first aid project, which was supported by both the War Trauma Foundation and the United Nations High Commission for Refugees. (PsycInfo Database Record (c) 2021 APA, all rights reserved)</t>
  </si>
  <si>
    <t>Greece, psychological first aid, refugee, Syria</t>
  </si>
  <si>
    <t>*Crisis Intervention Services
*Refugees
Mental Health Services
Social Support
European Cultural Groups</t>
  </si>
  <si>
    <t>Asylum in Europe [November] (2015), http://www.asylumineurope.org/reports/country/greece.
Inter-Agency Standing Committee (IASC). IASC Guidelines on Mental Health and Psychosocial Support in Emergency Settings. Geneva: IASC; 2007.
Losi, N. Lives elsewhere. Migration and Psychic Disease. London: Karnac; 2006.
Papadopoulos, R.K. (2002). Refugees, home and trauma. In R. K. Papadopoulos (Ed.) Therapeutic Care for Refugees. No Place Like Home. London: Karnac. Tavistock Clinic Series.
The Guardian (21 November 2015). 'Chaos on Greek islands as refugee registration system favours Syrians' http://www.theguardian.com/world/2015/nov/21/chaos-greek-islands-three-tier-refugee-registration-system-syria-lesbos?CMP=fb_gu323/.
UNHCR (2015) [November 29/Greece data snapshot] http://data.unhcr.org/mediterranean/country.php?id=83.</t>
  </si>
  <si>
    <t>20170202 (PsycINFO)</t>
  </si>
  <si>
    <t>73-79</t>
  </si>
  <si>
    <t>Gkionakis, Nikolaos, babel@syn-eirmos.gr</t>
  </si>
  <si>
    <t>Greece</t>
  </si>
  <si>
    <t>STATEMENT: Unauthorized reproduction of this article is prohibited.
HOLDER: War Trauma Foundation.</t>
  </si>
  <si>
    <t>Gkionakis, Nikolaos: babel@syn-eirmos.gr</t>
  </si>
  <si>
    <t>Intervention (Amstelveen)</t>
  </si>
  <si>
    <t>1571-8883</t>
  </si>
  <si>
    <t>1872-1001</t>
  </si>
  <si>
    <t>War Trauma Foundation, Netherlands</t>
  </si>
  <si>
    <t>Intervention: Journal of Mental Health and Psychosocial Support in Conflict Affected Areas</t>
  </si>
  <si>
    <t>Intervention: International Journal of Mental Health, Psychosocial Work &amp; Counselling in Areas of Armed Conflict</t>
  </si>
  <si>
    <t>2016-40371-003</t>
  </si>
  <si>
    <t>Mental health for nations. [References].</t>
  </si>
  <si>
    <t>Jul 2016</t>
  </si>
  <si>
    <t>Bhugra, Dinesh</t>
  </si>
  <si>
    <t>Bhugra, Dinesh: World Psychiatric Association, Geneva, Switzerland</t>
  </si>
  <si>
    <t>International Review of Psychiatry. Vol.28(4), 2016, pp. 342-374.</t>
  </si>
  <si>
    <t>Mental ill health is a universal phenomenon: that is, it is seen across all cultures and societies, even though the presentation may be culture-specific and affected by cultural norms and more. Governments have a moral and ethical duty to develop mental health services which are accessible, appropriate, and non-discriminatory. Equity in funding mental health services is critical. As globally services and their quality vary dramatically, one should be proposing and agreeing on minimum standards of care. In this paper the basic components and minimum standards of care are described. It is imperative that services are non-discriminatory. It is important that governments work with psychiatrists, other mental health professionals, and individuals with mental illness, their families, and carers to plan, develop, and deliver services with adequate funding. Employers and psychological first aid must also be remembered. Services must be geographically accessible. In this endeavour primary care services have a major role to play. Training and clinical decision-making must be part of the change in service delivery. It is imperative that every effort is made to keep the population mentally as well as physically healthy, and people who develop mental illness must have access to evidence-based treatment at the earliest possible opportunity. (PsycInfo Database Record (c) 2021 APA, all rights reserved)</t>
  </si>
  <si>
    <t>Discrimination, global policy, mental health, national laws</t>
  </si>
  <si>
    <t>*Laws
*Mental Health
*Policy Making
Globalization</t>
  </si>
  <si>
    <t>20160929 (PsycINFO)</t>
  </si>
  <si>
    <t>342-374</t>
  </si>
  <si>
    <t>Bhugra, Dinesh, dinesh.bhugra@kcl.ac.uk</t>
  </si>
  <si>
    <t>HOLDER: Institute of Psychiatry
YEAR: 2016</t>
  </si>
  <si>
    <t>First Posting: Aug 2016
Accepted: Jul 2016
First Submitted: Jun 2016.</t>
  </si>
  <si>
    <t>Bhugra, Dinesh: dinesh.bhugra@kcl.ac.uk</t>
  </si>
  <si>
    <t>Int Rev Psychiatry</t>
  </si>
  <si>
    <t>0954-0261</t>
  </si>
  <si>
    <t>1369-1627</t>
  </si>
  <si>
    <t>Informa Healthcare, US</t>
  </si>
  <si>
    <t>International Review of Psychiatry</t>
  </si>
  <si>
    <t>Sponsor: World Psychiatric Association (WPA) Recipient: No recipient indicated</t>
  </si>
  <si>
    <t>2014-41264-004</t>
  </si>
  <si>
    <t>Adapting evidence-based interventions to accommodate cultural differences: Where does this leave effectiveness? [References].</t>
  </si>
  <si>
    <t>Oct 2014</t>
  </si>
  <si>
    <t>Doyle, Kerrie
Hungerford, Catherine</t>
  </si>
  <si>
    <t>Doyle, Kerrie: Disciplines of Nursing and Midwifery, Faculty of Health, University of Canberra, Canberra, ACT, Australia
Hungerford, Catherine: Disciplines of Nursing and Midwifery, Faculty of Health, University of Canberra, Canberra, ACT, Australia</t>
  </si>
  <si>
    <t>Issues in Mental Health Nursing. Vol.35(10), 2014, pp. 739-744.</t>
  </si>
  <si>
    <t>Informa Healthcare; US</t>
  </si>
  <si>
    <t>Evidence-based interventions are an essential part of delivering contemporary mental health services. Many such interventions, however, are developed with and for mainstream population groups. Practitioners and researchers alike will often adapt tools, practices, processes or programmes to meet the needs of culturally diverse populations groups, but wonder if and how such adaptations will affect outcomes. This paper considers the processes by which evidence-based interventions can be adapted by health professionals in any context; and includes an example of a successful cultural adaptation to an evidence-based intervention. The successful implementation of the Aboriginal Mental Health First Aid programme in Australia illustrates the potential for adapted interventions to support improvements in the health outcomes of people from culturally diverse backgrounds. The paper concludes by outlining the steps mental health professionals can take when adapting evidence-based interventions for use in their own workplace settings. (PsycInfo Database Record (c) 2021 APA, all rights reserved)</t>
  </si>
  <si>
    <t>evidence-based interventions, health professionals, mental health services, health outcomes, cultural differences, Aboriginal Mental Health First Aid programme</t>
  </si>
  <si>
    <t>*Cross Cultural Differences
*Evidence Based Practice
*Indigenous Populations
*Mental Health Services
*Treatment Outcomes
Educational Programs
Intervention
Mental Health
Sociocultural Factors
Psychological First Aid
Cultural Characteristics
Cultural Diversity
Culturally Competent Care
Evidence-Based Nursing
Humans
Inservice Training
Nursing Research
Oceanic Ancestry Group
Outcome and Process Assessment, Health Care
Psychiatric Nursing
Transcultural Nursing</t>
  </si>
  <si>
    <t>20150622 (PsycINFO)</t>
  </si>
  <si>
    <t>739-744</t>
  </si>
  <si>
    <t>Hungerford, Catherine: Disciplines of Nursing and Midwifery, Faculty of Health, University of Canberra, Canberra, ACT, Australia, 2600, catherine.hungerford@canberra.edu.au</t>
  </si>
  <si>
    <t>HOLDER: Informa Healthcare USA, Inc.
YEAR: 2014</t>
  </si>
  <si>
    <t>Hungerford, Catherine; ORCID: https://orcid.org/0000-0003-3106-2100</t>
  </si>
  <si>
    <t>Hungerford, Catherine: catherine.hungerford@canberra.edu.au</t>
  </si>
  <si>
    <t>Issues Ment Health Nurs</t>
  </si>
  <si>
    <t>0161-2840</t>
  </si>
  <si>
    <t>1096-4673</t>
  </si>
  <si>
    <t>Taylor &amp; Francis, United Kingdom</t>
  </si>
  <si>
    <t>Issues in Mental Health Nursing</t>
  </si>
  <si>
    <t>2014-16246-001</t>
  </si>
  <si>
    <t>Providing culturally appropriate mental health first aid to an Aboriginal or Torres Strait Islander adolescent: Development of expert consensus guidelines. [References].</t>
  </si>
  <si>
    <t>Jan 28, 2014</t>
  </si>
  <si>
    <t>Chalmers, Kathryn J
Bond, Kathy S
Jorm, Anthony F
Kelly, Claire M
Kitchener, Betty A
Williams-Tchen, A. J</t>
  </si>
  <si>
    <t>Chalmers, Kathryn J.: Mental Health First Aid Australia, Parkville, VIC, Australia
Bond, Kathy S.: Mental Health First Aid Australia, Parkville, VIC, Australia
Jorm, Anthony F.: Melbourne School of Population and Global Health, University of Melbourne, Parkville, VIC, Australia
Kelly, Claire M.: Mental Health First Aid Australia, Parkville, VIC, Australia
Kitchener, Betty A.: Mental Health First Aid Australia, Parkville, VIC, Australia
Williams-Tchen, A. J.: Mental Health First Aid Australia, Parkville, VIC, Australia</t>
  </si>
  <si>
    <t>International Journal of Mental Health Systems. Vol.8 2014, ArtID 6.</t>
  </si>
  <si>
    <t>Background: It is estimated that the prevalence of mental illness is higher in Aboriginal and Torres Strait Islander adolescents compared to non-Aboriginal adolescents. Despite this, only a small proportion of Aboriginal youth have contact with mental health services, possibly due to factors such as remoteness, language barriers, affordability and cultural sensitivity issues. This research aimed to develop culturally appropriate guidelines for anyone who is providing first aid to an Australian Aboriginal or Torres Strait Islander adolescent who is experiencing a mental health crisis or developing a mental illness. Methods: A panel of Australian Aboriginal people who are experts in Aboriginal youth mental health, participated in a Delphi study investigating how members of the public can be culturally appropriate when helping an Aboriginal or Torres Strait Islander adolescent with mental health problems. The panel varied in size across the three sequential rounds, from 37-41 participants. Panellists were presented with statements about cultural considerations and communication strategies via online questionnaires and were encouraged to suggest additional content. All statements endorsed as either Essential or Important by &gt;= 90% of panel members were written into a guideline document. To assess the panel members' satisfaction with the research method, participants were invited to provide their feedback after the final survey. Results: From a total of 304 statements shown to the panel of experts, 194 statements were endorsed. The methodology was found to be useful and appropriate by the panellists. Conclusion: Aboriginal and Torres Strait Islander Youth mental health experts were able to reach consensus about what the appropriate communication strategies for providing mental health first aid to an Aboriginal and Torres Strait Islander adolescent. These outcomes will help ensure that the community provides the best possible support to Aboriginal adolescents who are developing mental illnesses or are in a mental health crisis. (PsycInfo Database Record (c) 2021 APA, all rights reserved)</t>
  </si>
  <si>
    <t>mental health first aid, expert consensus, aboriginal adolescent, cultural sensitivity, mental illnesses, treatment guidelines</t>
  </si>
  <si>
    <t>*Crisis Intervention Services
*Cultural Sensitivity
*Indigenous Populations
*Mental Disorders
*Treatment Guidelines
Pediatrics
Psychological First Aid</t>
  </si>
  <si>
    <t>Community &amp; Social Services [3373].</t>
  </si>
  <si>
    <t>Human
Male
Female. Adolescence (13-17 yrs)</t>
  </si>
  <si>
    <t>20140623 (PsycINFO)</t>
  </si>
  <si>
    <t>Kelly, Claire M.: Mental Health First Aid Australia, Parkville, VIC, Australia, clairek@mhfa.com.au</t>
  </si>
  <si>
    <t>STATEMENT: This is an Open Access article distributed under the terms of the Creative Commons Attribution License (http://creativecommons.org/licenses/by/2.0), which permits unrestricted use, distribution, and reproduction in any medium, provided the original work is properly cited. The Creative Commons Public Domain Dedication waiver (http://creativecommons.org/publicdomain/zero/1.0/) applies to the data made available in this article, unless otherwise stated.
HOLDER: Chalmers et al.; licensee BioMed Central Ltd.
YEAR: 2014</t>
  </si>
  <si>
    <t>First Posting: Jan 2014
Accepted: Dec 2013
First Submitted: Dec 2013.</t>
  </si>
  <si>
    <t>Bond, Kathy S.; ORCID: https://orcid.org/0000-0001-5577-2292</t>
  </si>
  <si>
    <t>Kelly, Claire M.: clairek@mhfa.com.au</t>
  </si>
  <si>
    <t>Empirical Study; Qualitative Study</t>
  </si>
  <si>
    <t>National Mental Health and Wellbeing Survey
National Aboriginal and Torres Strait Islander Social Survey
Western Australian Aboriginal Child Health Survey
Youth Communication Questionnaire
Interviews-Psychological Distress
Strengths and Difficulties Questionnaire</t>
  </si>
  <si>
    <t>Sponsor: Australian Government. Department of Health and Ageing (DoHA). Australia Recipient: Chalmers, Kathryn J. Recipient: Bond, Kathy S. Recipient: Kelly, Claire M. Recipient: Williams-Tchen, A. J.
Sponsor: DoHA. Australia Recipient: Jorm, Anthony F. Recipient: Bond, Kathy S. Recipient: Kelly, Claire M. Recipient: Kitchener, Betty A. Recipient: Williams-Tchen, A. J.
Sponsor: National Health and Medical Research Council. Australia Grant: 566652 Other Details: Australia Fellowship Recipient: Jorm, Anthony F.</t>
  </si>
  <si>
    <t>2013-01893-011</t>
  </si>
  <si>
    <t>Evaluation of mental health first aid training in a diverse community setting. [References].</t>
  </si>
  <si>
    <t>Feb 2013</t>
  </si>
  <si>
    <t>Morawska, Alina
Fletcher, Renee
Pope, Susan
Heathwood, Ellen
Anderson, Emily
McAuliffe, Christine</t>
  </si>
  <si>
    <t>Morawska, Alina: Parenting and Family Support Centre, School of Psychology, University of Queensland, Brisbane, QLD, Australia
Fletcher, Renee: Parenting and Family Support Centre, School of Psychology, University of Queensland, Brisbane, QLD, Australia
Pope, Susan: Brisbane South Division, Brisbane, QLD, Australia
Heathwood, Ellen: Brisbane South Division, Brisbane, QLD, Australia
Anderson, Emily: Brisbane South Division, Brisbane, QLD, Australia
McAuliffe, Christine: Brisbane South Division, Brisbane, QLD, Australia</t>
  </si>
  <si>
    <t>International Journal of Mental Health Nursing. Vol.22(1), 2013, pp. 85-92.</t>
  </si>
  <si>
    <t>Mental health first aid (MHFA) training has been disseminated in the community and has yielded positive outcomes in terms of increasing help-seeking behaviour and mental health literacy. However, there has been limited research investigating the effectiveness of this programme in multicultural communities. Given the increasing levels of multiculturalism in many countries, as well as the large number of barriers presented to these groups when trying to seek help for mental illnesses, the present study aimed to investigate the effectiveness of MHFA in these settings. A total of 458 participants, who were recruited from multicultural organizations, participated in a series of MHFA training courses. Participants completed questionnaires pre and post the training course, and 6-month follow-up interviews were conducted with a subsample of participants. Findings suggested that MHFA training increased participant recognition of mental illnesses, concordance with primary care physicians about treatments, confidence in providing first aid, actual help provided to others, and a reduction in stigmatizing attitudes. A 6-month follow up also yielded positive long-term effects of MHFA. The results have implications for further dissemination and the use of MHFA in diverse communities. In addition, the results highlight the need for mental health training in health-care service providers. (PsycInfo Database Record (c) 2021 APA, all rights reserved)</t>
  </si>
  <si>
    <t>mental health first aid training, diverse community settings, help seeking behavior, mental health literacy, multicultural communities, mental illness</t>
  </si>
  <si>
    <t>*Crisis Intervention
*Mental Disorders
*Mental Health
*Training
*Health Literacy
Communities
Help Seeking Behavior
Multiculturalism
Mental Health Literacy
Psychological First Aid
Adult
Clinical Competence
Cooperative Behavior
Cultural Diversity
Curriculum
Emergency Services, Psychiatric
Female
First Aid
Follow-Up Studies
Health Literacy
Humans
Interprofessional Relations
Male
Mental Disorders
Middle Aged
Nursing Education Research
Patient Acceptance of Health Care
Primary Health Care
Psychiatric Nursing
Queensland
Social Stigma
Surveys and Questionnaires
Transcultural Nursing</t>
  </si>
  <si>
    <t>Psychological Disorders [3210]; Promotion &amp; Maintenance of Health &amp; Wellness [3365].</t>
  </si>
  <si>
    <t>20130506 (PsycINFO)</t>
  </si>
  <si>
    <t>85-92</t>
  </si>
  <si>
    <t>HOLDER: The Authors. International Journal of Mental Health Nursing-Australian College of Mental Health Nurses Inc
YEAR: 2012</t>
  </si>
  <si>
    <t>Morawska, Alina; ORCID: https://orcid.org/0000-0002-9404-5423</t>
  </si>
  <si>
    <t>Int J Ment Health Nurs</t>
  </si>
  <si>
    <t>1445-8330</t>
  </si>
  <si>
    <t>1447-0349</t>
  </si>
  <si>
    <t>International Journal of Mental Health Nursing</t>
  </si>
  <si>
    <t>Kessler Psychological Distress-10
Personal and Perceived Stigma Scale
Social Distance Scale</t>
  </si>
  <si>
    <t>Australian &amp; New Zealand Journal of Mental Health Nursing</t>
  </si>
  <si>
    <t>2013-37133-013</t>
  </si>
  <si>
    <t>"Editorial": Erratum.</t>
  </si>
  <si>
    <t>Aug 2013</t>
  </si>
  <si>
    <t>Moir-Bussy, Ann</t>
  </si>
  <si>
    <t>Moir-Bussy, Ann: University of Sunshine Coast, QLD, Australia</t>
  </si>
  <si>
    <t>Asia Pacific Journal of Counselling and Psychotherapy. Vol.4(2), 2013, pp. 214.</t>
  </si>
  <si>
    <t>Erratum/Correction</t>
  </si>
  <si>
    <t>Reports an error in "Editorial" by Ann Moir-Bussy (Asia Pacific Journal of Counselling and Psychotherapy, 2013[Mar], Vol 4[1], 1-2). In the original article, due to an oversight on the part of Taylor &amp; Francis, three of the papers mentioned in this editorial did not appear in issue 1 of volume 4 as they were supposed to. All papers will now appear in volume 4, issue 2 of the Journal. (The following abstract of the original article appeared in record 2013-12998-001). In the Southern hemisphere, we are coming towards the end of a long hot summer, and in different parts of Australia, there have been opposite extremes with severe bush fires and loss of homes in the south and floods and loss of homes in the north. In many cases, families and neighbors have been left devastated and grieving. Many members of the Australian Counseling Association have taken time to go out and be with the groups of people most in need. It highlights for us the important place that counseling and psychological first aid can play in the community and the ongoing need for transformative counselor education to prepare practitioners for the breadth of their work and commitment to service in the community. The articles in this issue demonstrate this pluralistic approach by bringing in perspectives from around the world, including Japan, Malaysia, Taiwan, Australia and Singapore, and it is exciting to see the ways in which issues are being tackled and individuals' needs met. This array of manuscripts presents a rich diversity of reflections, research and case studies, some of which may challenge our pre-existing constructs and cultural beliefs. However, they point to the important task we have of embracing a multiplicity of beliefs and ideas that do exist in regard to healing and change (PsycInfo Database Record (c) 2021 APA, all rights reserved)</t>
  </si>
  <si>
    <t>counseling, psychotherapy, communities</t>
  </si>
  <si>
    <t>*Communities
*Counseling
*Psychotherapy</t>
  </si>
  <si>
    <t>Psychotherapy &amp; Psychotherapeutic Counseling [3310].</t>
  </si>
  <si>
    <t>20140630 (PsycINFO)</t>
  </si>
  <si>
    <t>Moir-Bussy, Ann, AMoirbussy@usc.edu.au</t>
  </si>
  <si>
    <t>Moir-Bussy, Ann: AMoirbussy@usc.edu.au</t>
  </si>
  <si>
    <t>Asia Pac J Couns Psychother</t>
  </si>
  <si>
    <t>2150-7686</t>
  </si>
  <si>
    <t>2150-7708</t>
  </si>
  <si>
    <t>Asia Pacific Journal of Counselling and Psychotherapy</t>
  </si>
  <si>
    <t>2013-29963-008</t>
  </si>
  <si>
    <t>The Great East Japan Earthquake, Tsunami, and Fukushima Daiichi Nuclear Power Plant accident: A triple disaster affecting the mental health of the country. [References].</t>
  </si>
  <si>
    <t>Sep 2013</t>
  </si>
  <si>
    <t>Yamashita, Jun
Shigemura, Jun</t>
  </si>
  <si>
    <t>Yamashita, Jun: Faculty of Letters, Department of Humanities and Social Sciences, Keio University, Tokyo, Japan
Shigemura, Jun: Department of Psychiatry, National Defense Medical College, Tokorozawa, Japan</t>
  </si>
  <si>
    <t>Psychiatric Clinics of North America. Vol.36(3), 2013, pp. 351-370.</t>
  </si>
  <si>
    <t>The Great East Japan Earthquake in 2011 caused 2 other serious disasters: a tsunami and a nuclear power plant accident. A chronic shortage of mental health resources had been previously reported in the Tohoku region, and the triple disaster worsened the situation. Eventually a public health approach was implemented by providing a common room in temporary housing developments to build a sense of community and to approach evacuees so that they could be triaged and referred to mental health teams. Japan now advocates using psychological first aid to educate first responders. This article extracts key lessons from relevant literature. (PsycInfo Database Record (c) 2021 APA, all rights reserved)</t>
  </si>
  <si>
    <t>Japan earthquake, tsunami, nuclear power plant accident, mental health resources, psychological first aid, triple disaster, multiple disasters, public health approach, first responder training</t>
  </si>
  <si>
    <t>*Community Psychiatry
*Disasters
*Industrial Accidents
*Mental Health
*Public Health
Health Care Delivery
Japanese Cultural Groups
Nuclear Technology
Psychological Assessment
First Responders
Rescue Workers
Aged
Aged, 80 and over
Caregivers
Disaster Planning
Disasters
Earthquakes
Emergency Services, Psychiatric
Environmental Pollution
Female
Fukushima Nuclear Accident
Guidelines as Topic
Health Services Accessibility
Health Services Needs and Demand
Humans
Japan
Mental Disorders
Psychotherapy
Public Health Practice
Rural Population
Social Discrimination
Social Stigma
Socioeconomic Factors
Stress, Psychological
Suicide
Survivors
Tsunamis</t>
  </si>
  <si>
    <t>20131209 (PsycINFO)</t>
  </si>
  <si>
    <t>351-370</t>
  </si>
  <si>
    <t>Yamashita, Jun: Department of Drug Informatics, Graduate School of Pharmaceutical Sciences, Chiba University, 1-8-1 InoHana, Chuo-ku, Chiba, Japan, 260-8675, yamajun@chiba-u.jp</t>
  </si>
  <si>
    <t>Japan</t>
  </si>
  <si>
    <t>STATEMENT: All rights reserved.
HOLDER: Elsevier Inc.
YEAR: 2013</t>
  </si>
  <si>
    <t>Shigemura, Jun; ORCID: https://orcid.org/0000-0002-7907-5034</t>
  </si>
  <si>
    <t>Yamashita, Jun: yamajun37@gmail.com</t>
  </si>
  <si>
    <t>Psychiatr Clin North Am</t>
  </si>
  <si>
    <t>0193-953X</t>
  </si>
  <si>
    <t>1558-3147</t>
  </si>
  <si>
    <t>Psychiatric Clinics of North America</t>
  </si>
  <si>
    <t>20170403 (PsycINFO)</t>
  </si>
  <si>
    <t>2013-12998-001</t>
  </si>
  <si>
    <t>Editorial. [References].</t>
  </si>
  <si>
    <t>Mar 2013</t>
  </si>
  <si>
    <t>Asia Pacific Journal of Counselling and Psychotherapy. Vol.4(1), 2013, pp. 1-2.</t>
  </si>
  <si>
    <t>Editorial</t>
  </si>
  <si>
    <t>[Correction Notice: An Erratum for this article was reported in Vol 4(2) of Asia Pacific Journal of Counselling and Psychotherapy (see record 2013-37133-013). In the original article, due to an oversight on the part of Taylor &amp; Francis, three of the papers mentioned in this editorial did not appear in issue 1 of volume 4 as they were supposed to. All papers will now appear in volume 4, issue 2 of the Journal.] In the Southern hemisphere, we are coming towards the end of a long hot summer, and in different parts of Australia, there have been opposite extremes with severe bush fires and loss of homes in the south and floods and loss of homes in the north. In many cases, families and neighbors have been left devastated and grieving. Many members of the Australian Counseling Association have taken time to go out and be with the groups of people most in need. It highlights for us the important place that counseling and psychological first aid can play in the community and the ongoing need for transformative counselor education to prepare practitioners for the breadth of their work and commitment to service in the community. The articles in this issue demonstrate this pluralistic approach by bringing in perspectives from around the world, including Japan, Malaysia, Taiwan, Australia and Singapore, and it is exciting to see the ways in which issues are being tackled and individuals' needs met. This array of manuscripts presents a rich diversity of reflections, research and case studies, some of which may challenge our pre-existing constructs and cultural beliefs. However, they point to the important task we have of embracing a multiplicity of beliefs and ideas that do exist in regard to healing and change (PsycInfo Database Record (c) 2021 APA, all rights reserved)</t>
  </si>
  <si>
    <t>Cooper, M., &amp; McLeod, J. (2011). Pluralistic Counselling. London: Sage Publications.
Keeney, H., &amp; Keeney, B. (2012). Circular Therapeutics - Giving Therapy a Healing Heart. Phoenix, AZ: Xeig, Tucker &amp; Theisen.</t>
  </si>
  <si>
    <t>20130617 (PsycINFO)</t>
  </si>
  <si>
    <t>1-2</t>
  </si>
  <si>
    <t>HOLDER: Taylor &amp; Francis
YEAR: 2013</t>
  </si>
  <si>
    <t>2012-05639-001</t>
  </si>
  <si>
    <t>Young people's mental health first aid intentions and beliefs prospectively predict their actions: Findings from an Australian National Survey of youth. [References].</t>
  </si>
  <si>
    <t>Apr 30, 2012</t>
  </si>
  <si>
    <t>Yap, Marie Bee Hui
Jorm, Anthony Francis</t>
  </si>
  <si>
    <t>Yap, Marie Bee Hui: Orygen Youth Health Research Centre, Centre for Youth Mental Health, University of Melbourne, Parkville, VIC, Australia
Jorm, Anthony Francis: Orygen Youth Health Research Centre, Centre for Youth Mental Health, University of Melbourne, Parkville, VIC, Australia</t>
  </si>
  <si>
    <t>Psychiatry Research. Vol.196(2-3), 2012, pp. 315-319.</t>
  </si>
  <si>
    <t>Little is known about whether mental health first aid knowledge and beliefs of young people actually translate into actual behavior. This study examined whether young people's first aid intentions and beliefs predicted the actions they later took to help a close friend or family member with a mental health problem. Participants in a 2006 national survey of Australian youth (aged 12-25 years) reported on their first aid intentions and beliefs based on one of four vignettes: depression, depression with alcohol misuse, psychosis, and social phobia. At a two-year follow-up interview, they reported on actions they had taken to help any family member or close friend with a problem similar to the vignette character since the initial interview. Of the 2005 participants interviewed at follow-up, 608 reported knowing someone with a similar problem. Overall, young people's first aid intentions and beliefs about the helpfulness of particular first aid actions predicted the actions they actually took to assist a close other. However, the belief in and intention to encourage professional help did not predict subsequent action. Findings suggest that young people's mental health first aid intentions and beliefs may be valid indicators of their subsequent actions. (PsycInfo Database Record (c) 2021 APA, all rights reserved)</t>
  </si>
  <si>
    <t>mental health, first aid intention, young people, beliefs, Australian youth</t>
  </si>
  <si>
    <t>*Adult Attitudes
*Intention
*Mental Health
*Physical Treatment Methods
Psychological First Aid
Adolescent
Adult
Age Factors
Australia
Child
Culture
Female
First Aid
Follow-Up Studies
Health Surveys
Humans
Intention
Interview, Psychological
Logistic Models
Male
Mental Disorders
Mental Health
Predictive Value of Tests
Young Adult</t>
  </si>
  <si>
    <t>Medical Treatment of Physical Illness [3363].</t>
  </si>
  <si>
    <t>Human
Male
Female. Childhood (birth-12 yrs)
School Age (6-12 yrs)
Adolescence (13-17 yrs)
Adulthood (18 yrs &amp; older)
Young Adulthood (18-29 yrs)</t>
  </si>
  <si>
    <t>20120305 (PsycINFO)</t>
  </si>
  <si>
    <t>315-319</t>
  </si>
  <si>
    <t>Yap, Marie Bee Hui: Orygen Youth Health Research Centre, Locked Bag 10, Parkville, VIC, Australia, 3052, mbhy@unimelb.edu.au</t>
  </si>
  <si>
    <t>STATEMENT: All rights reserved.
HOLDER: Elsevier Ireland Ltd.
YEAR: 2012</t>
  </si>
  <si>
    <t>Accepted: Oct 2011
Revised: Sep 2011
First Submitted: Apr 2011.</t>
  </si>
  <si>
    <t>Yap, Marie Bee Hui; ORCID: https://orcid.org/0000-0002-8387-0188
Jorm, Anthony Francis; ORCID: https://orcid.org/0000-0002-1424-4116</t>
  </si>
  <si>
    <t>Yap, Marie Bee Hui: mbhy@unimelb.edu.au</t>
  </si>
  <si>
    <t>Empirical Study; Followup Study; Interview; Quantitative Study</t>
  </si>
  <si>
    <t>K-6 Questionnaire</t>
  </si>
  <si>
    <t>Sponsor: National Health and Medical Research Council Program Recipient: No recipient indicated
Sponsor: Beyondblue Recipient: No recipient indicated</t>
  </si>
  <si>
    <t>2-3</t>
  </si>
  <si>
    <t>2013-27032-007</t>
  </si>
  <si>
    <t>Introducing Embedded Indigenous Psychological Support Teams: A suggested addition to psychological first aid in an international context. [References].</t>
  </si>
  <si>
    <t>Edwards-Stewart, Amanda
Ahmad, Zeba S
Thoburn, John W
Furman, Rich
Lambert, Ashly J
Shelly, Lauren
Gunn, Ginger</t>
  </si>
  <si>
    <t>Edwards-Stewart, Amanda: University of Washington, Tacoma, WA, US
Ahmad, Zeba S.: Department of Clinical Psychology, Seattle Pacific Univeristy, Seattle, WA, US
Thoburn, John W.: Department of Clinical Psychology, Seattle Pacific Univeristy, Seattle, WA, US
Furman, Rich: Department of Social Work, University of Washington, Tacoma, WA, US
Lambert, Ashly J.: Department of Clinical Psychology, Seattle Pacific Univeristy, Seattle, WA, US
Shelly, Lauren: Department of Clinical Psychology, Seattle Pacific Univeristy, Seattle, WA, US
Gunn, Ginger: Department of Clinical Psychology, Seattle Pacific Univeristy, Seattle, WA, US</t>
  </si>
  <si>
    <t>International Journal of Emergency Mental Health. Vol.14(4), 2012, pp. 289-296.</t>
  </si>
  <si>
    <t>Chevron Publishing; US</t>
  </si>
  <si>
    <t>Print</t>
  </si>
  <si>
    <t>The current article introduces Embedded Indigenous Psychological Support Teams (IPST) as a possible addition to current disaster relief efforts. This article highlights psychological first aid in an international context by drawing on mainstream disaster relief models such as The American Red Cross, Critical Incident Stress Management, and Flexible Psychological First Aid. IPST are explained as teams utilizing techniques from both CISM and FPFA with a focus on resiliency. It is currently theorized that in utilizing IPST, existing disaster relief models may be more effective in mitigating negative physical or mental health consequences post-disaster. (PsycInfo Database Record (c) 2021 APA, all rights reserved)</t>
  </si>
  <si>
    <t>Indigenous Psychological Support Teams, disaster relief efforts, psychological first aid, resiliency</t>
  </si>
  <si>
    <t>*Community Services
*Emergency Preparedness
*Mental Health
*Stress Management
*Teams
Disasters
Psychological First Aid
Crisis Intervention
Cultural Competency
Disaster Planning
Humans
Inservice Training
Internationality
Organizational Objectives
Population Groups
Red Cross
Resilience, Psychological
Social Support
Stress Disorders, Post-Traumatic
Survivors
Volunteers</t>
  </si>
  <si>
    <t>20130812 (PsycINFO)</t>
  </si>
  <si>
    <t>289-296</t>
  </si>
  <si>
    <t>Edwards-Stewart, Amanda, amanda.stewart@northwestu.edu</t>
  </si>
  <si>
    <t>HOLDER: Chevron Publishing
YEAR: 2012</t>
  </si>
  <si>
    <t>Edwards-Stewart, Amanda: amanda.stewart@northwestu.edu</t>
  </si>
  <si>
    <t>Int J Emerg Ment Health</t>
  </si>
  <si>
    <t>1522-4821</t>
  </si>
  <si>
    <t>OMICS Group, US</t>
  </si>
  <si>
    <t>International Journal of Emergency Mental Health</t>
  </si>
  <si>
    <t>International Journal of Emergency Mental Health and Human Resilience</t>
  </si>
  <si>
    <t>2011-12924-001</t>
  </si>
  <si>
    <t>Mental Health First Aid guidelines for helping a suicidal person: A Delphi consensus study in Japan. [References].</t>
  </si>
  <si>
    <t>May 19, 2011</t>
  </si>
  <si>
    <t>Colucci, Erminia
Kelly, Claire M
Minas, Harry
Jorm, Anthony F
Suzuki, Yuriko</t>
  </si>
  <si>
    <t>Colucci, Erminia: Centre for International Mental Health, Melbourne School of Population Health, University of Melbourne, Parkville, VIC, Australia
Kelly, Claire M.: Mental Health First Aid Training and Research Program, Orygen Youth Health Research Centre, Centre for Youth Mental Health, University of Melbourne, Parkville, VIC, Australia
Minas, Harry: Centre for International Mental Health, Melbourne School of Population Health, University of Melbourne, Parkville, VIC, Australia
Jorm, Anthony F.: Mental Health First Aid Training and Research Program, Orygen Youth Health Research Centre, Centre for Youth Mental Health, University of Melbourne, Parkville, VIC, Australia
Suzuki, Yuriko: Department of Adult Mental Health, National Institute of Mental Health, NCNP, Tokyo, Japan</t>
  </si>
  <si>
    <t>International Journal of Mental Health Systems. Vol.5 2011, ArtID 12.</t>
  </si>
  <si>
    <t>Background: This study aimed to develop guidelines for how a member of the Japanese public should provide mental health first aid to a person who is suicidal. Methods: The guidelines were produced by developing a questionnaire containing possible first aid actions and asking an expert panel of 32 Japanese mental health professionals to rate whether each action should be included in the guidelines. The content of the questionnaire was based on a systematic search of the relevant evidence and claims made by authors of consumer and carer guides and websites. The panel members were asked to complete the questionnaire by web survey. Three rounds of the rating were carried and, at the end of each round, items that reached the consensus criterion were selected for inclusion in the guidelines. During the first round, panel members were also asked to suggest any additional actions that were not covered in the original questionnaire (to include items that are relevant to local cultural circumstances, values, and social norms). Responses to these open-ended questions were used to generate new items. Results: The output from the Delphi process was a set of agreed upon action statements. The Delphi process started with 138 statements, 38 new items were written based on suggestions from panel members and, of these 176 items, 56 met the consensus criterion. These statements were used to develop the guidelines appended to this article. Conclusions: There are a number of actions that are considered to be useful for members of the Japanese public when they encounter someone who is experiencing suicidal thoughts or engaging in suicidal behaviour. Although the guidelines are designed for members of the public, they may also be helpful to health professionals working in health and welfare settings who do not have clinical mental health training. (PsycInfo Database Record (c) 2021 APA, all rights reserved)</t>
  </si>
  <si>
    <t>mental health first aid, suicide, health personnel, personnel training, cross cultural differences</t>
  </si>
  <si>
    <t>*Mental Health
*Personnel Training
*Suicide
*Health Personnel
*Psychological First Aid
Cross Cultural Differences</t>
  </si>
  <si>
    <t>Behavior Disorders &amp; Antisocial Behavior [3230]; Health &amp; Mental Health Services [3370].</t>
  </si>
  <si>
    <t>20110822 (PsycINFO)</t>
  </si>
  <si>
    <t>Colucci, Erminia: Centre for International Mental Health, Melbourne School of Population Health, University of Melbourne, Parkville, VIC, Australia, 3010, ecolucci@unimelb.edu.au</t>
  </si>
  <si>
    <t>HOLDER: Colucci et al; licensee BioMed Central Ltd.
YEAR: 2011</t>
  </si>
  <si>
    <t>First Posting: May 2011
Accepted: May 2011
First Submitted: Mar 2011.</t>
  </si>
  <si>
    <t>Colucci, Erminia; ORCID: https://orcid.org/0000-0001-9714-477X
Jorm, Anthony F.; ORCID: https://orcid.org/0000-0002-1424-4116</t>
  </si>
  <si>
    <t>Colucci, Erminia: ecolucci@unimelb.edu.au</t>
  </si>
  <si>
    <t>May</t>
  </si>
  <si>
    <t>Sponsor: American Foundation for Suicide Prevention Recipient: No recipient indicated
Sponsor: University of Melbourne. Centre for International Mental Health. Australia Recipient: No recipient indicated
Sponsor: National Health and Medical Research Council. Australia Recipient: No recipient indicated
Sponsor: Australian Rotary Health. Australia Recipient: No recipient indicated</t>
  </si>
  <si>
    <t>2011-01350-001</t>
  </si>
  <si>
    <t>Mental health first aid guidelines for helping a suicidal person: A Delphi consensus study in the Philippines. [References].</t>
  </si>
  <si>
    <t>Dec 20, 2010</t>
  </si>
  <si>
    <t>Colucci, Erminia
Kelly, Claire M
Minas, Harry
Jorm, Anthony F
Nadera, Dinah</t>
  </si>
  <si>
    <t>Colucci, Erminia: Centre for International Mental Health, Melbourne School of Population Health, University of Melbourne, Parkville, VIC, Australia
Kelly, Claire M.: Mental Health First Aid Training and Research Program, Orygen Youth Health Research Centre, Centre for Youth Mental Health, University of Melbourne, Parkville, VIC, Australia
Minas, Harry: Centre for International Mental Health, Melbourne School of Population Health, University of Melbourne, Parkville, VIC, Australia
Jorm, Anthony F.: Mental Health First Aid Training and Research Program, Orygen Youth Health Research Centre, Centre for Youth Mental Health, University of Melbourne, Parkville, VIC, Australia
Nadera, Dinah: Faculty of Management and Development Studies, UP Open University, Laguna, Philippines</t>
  </si>
  <si>
    <t>International Journal of Mental Health Systems. Vol.4 2010, ArtID 32.</t>
  </si>
  <si>
    <t>Background: This study aimed to develop guidelines for how a member of the Filipino public should provide mental health first aid to a person who is suicidal. Methods: The guidelines were produced by developing a questionnaire containing possible first aid actions and asking an expert panel of 34 Filipino mental health clinicians to rate whether each action should be included in the guidelines. The content of the questionnaire was based on a systematic search of the relevant evidence and claims made by authors of consumer and carer guides and websites. The panel members were asked to complete the questionnaire by web survey. Three rounds of the rating were carried and, at the end of each round, items that reached the consensus criterion were selected for inclusion in the guidelines. During the first round, panel members were also asked to suggest any additional actions that were not covered in the original questionnaire (to include items that are relevant to local cultural circumstances, values, and social norms). Responses to these open-ended questions were used to generate new items. Results: The output from the Delphi process was a set of agreed upon action statements. The Delphi process started with 138 statements, 48 new items were written based on suggestions from panel members and, of these 186 items, 102 met the consensus criterion. These statements were used to develop the guidelines appended to this paper. The guidelines are currently being translated into local languages. Conclusions: There are a number of actions that are considered to be useful for members of the public when they encounter someone who is experiencing suicidal thoughts or engaging in suicidal behaviour. Although the guidelines are designed for members of the public, they may also be helpful to non-mental health professionals working in health and welfare settings. (PsycInfo Database Record (c) 2021 APA, all rights reserved)</t>
  </si>
  <si>
    <t>mental health first aid guidelines, possible first aid actions, public, suicidal persons, Philippines</t>
  </si>
  <si>
    <t>*Public Sector
*Suicide
*Suicide Prevention
*Treatment Guidelines
*Psychological First Aid
Mental Health</t>
  </si>
  <si>
    <t>20110207 (PsycINFO)</t>
  </si>
  <si>
    <t>Colucci, Erminia: Centre for International Mental Health, Melbourne School of Population Health, University of Melbourne, Parkville, VIC, Australia, 3010</t>
  </si>
  <si>
    <t>Philippines</t>
  </si>
  <si>
    <t>HOLDER: Colucci et al.
YEAR: 2010</t>
  </si>
  <si>
    <t>First Posting: Dec 2010
Accepted: Dec 2010
First Submitted: Sep 2010.</t>
  </si>
  <si>
    <t>Sponsor: American Foundation for Suicide Prevention. US Recipient: No recipient indicated
Sponsor: University of Melbourne. Centre for International Mental Health. Australia Recipient: No recipient indicated
Sponsor: National Health and Medical Research Council. Australia Recipient: Kelly, Claire M. Recipient: Jorm, Anthony F.
Sponsor: Australian Rotary Health. Australia Recipient: Kelly, Claire M. Recipient: Jorm, Anthony F.</t>
  </si>
  <si>
    <t>2011-01348-001</t>
  </si>
  <si>
    <t>Where there is no evidence: Use of expert consensus methods to fill the evidence gap in low-income countries and cultural minorities. [References].</t>
  </si>
  <si>
    <t>Dec 21, 2010</t>
  </si>
  <si>
    <t>Minas, Harry
Jorm, Anthony F</t>
  </si>
  <si>
    <t>Minas, Harry: Centre for International Mental Health, Melbourne School of Population Health, University of Melbourne, Parkville, VIC, Australia
Jorm, Anthony F.: Orygen Youth Health Research Centre, Centre for Youth Mental Health, University of Melbourne, Parkville, VIC, Australia</t>
  </si>
  <si>
    <t>International Journal of Mental Health Systems. Vol.4 2010, ArtID 33.</t>
  </si>
  <si>
    <t>Background: In both developing countries and in relation to cultural minorities there have been calls to scale up mental health services and for evidence-informed policy and practice. Evidence based medicine: The evidence based medicine movement has had a major influence in improving practice. However, implementation of this approach has some major difficulties. One that has been neglected is the situation where there is no relevant evidence. This situation is more likely to occur for healthcare decisions in developing countries or for cultural minorities within developed countries, because resources do not exist for expensive research studies. Consensus methods: Consensus methods, such as the Delphi process, can be useful in providing an evidence base in situations where there is insufficient evidence. They provide a way of systematically tapping the expertise of people working in the area and give evidence that is readily applicable for a particular country and culture. Although consensus methods are often thought of as low in the hierarchy of evidence, consensus is central to the scientific process. We present four examples where the Delphi method was used to assess expert consensus in situations where no other evidence existed: estimating the prevalence of dementia in developing countries, developing mental health first aid guidelines in Asian countries, mental health first aid guidelines for Australian Aboriginal people, and modification of the concept of 'recovery' for Australian immigrant communities. Conclusion: Consensus methods can provide a basis for decision-making and considered action when there is no evidence or when there are doubts about the applicability of evidence that has been generated from other populations or health system settings. (PsycInfo Database Record (c) 2021 APA, all rights reserved)</t>
  </si>
  <si>
    <t>mental health services, evidence-informed policy, evidence based medicine, healthcare decisions, consensus methods, developing countries, mental health first aid guidelines</t>
  </si>
  <si>
    <t>*Decision Making
*Developing Countries
*Evidence Based Practice
*Mental Health Services
*Treatment Guidelines
Methodology
Psychological First Aid</t>
  </si>
  <si>
    <t>Minas, Harry: Centre for International Mental Health, Melbourne School of Population Health, University of Melbourne, Parkville, VIC, Australia, 3010, h.minas@unimelb.edu.au</t>
  </si>
  <si>
    <t>HOLDER: Minas and Jorm
YEAR: 2010</t>
  </si>
  <si>
    <t>First Posting: Dec 2010
Accepted: Dec 2010
First Submitted: Aug 2010.</t>
  </si>
  <si>
    <t>Jorm, Anthony F.; ORCID: https://orcid.org/0000-0002-1424-4116</t>
  </si>
  <si>
    <t>Minas, Harry: h.minas@unimelb.edu.au</t>
  </si>
  <si>
    <t>2010-16589-001</t>
  </si>
  <si>
    <t>Mental health first aid training for the Chinese community in Melbourne, Australia: Effects on knowledge about and attitudes toward people with mental illness. [References].</t>
  </si>
  <si>
    <t>Jun 24, 2010</t>
  </si>
  <si>
    <t>Lam, Angus Y. K
Jorm, Anthony F
Wong, Daniel F. K</t>
  </si>
  <si>
    <t>Lam, Angus Y. K.: Centre for Cognitive Behavioural Therapy Education and Training for Chinese People, Department of Social Work and Social Administration, Faculty of Social Science, University of Hong Kong, Pokfulam, Hong Kong
Jorm, Anthony F.: Orygen Youth Health Research Centre, University of Melbourne, Parkville, VIC, Australia
Wong, Daniel F. K.: Department of Social Work and Social Administration, Faculty of Social Science, University of Hong Kong, Pokfulam, Hong Kong</t>
  </si>
  <si>
    <t>International Journal of Mental Health Systems. Vol.4 2010, ArtID 18.</t>
  </si>
  <si>
    <t>Background: The aim of this study was to investigate in members of the Chinese community in Melbourne the impact of Mental Health First Aid (MHFA) training on knowledge about mental disorders and on attitudes to people with mental illness. The hypotheses were that at the end of the training participants would have increased knowledge of mental disorders and related treatments, and decreased negative attitudes towards people with mental disorders. Methods: Respondents were 108 participants of three MHFA training workshops for the Chinese community in Melbourne conducted by a qualified MHFA trainer. Participants completed the research questionnaire prior to the commencement of the training (pre-test) and at its completion (post-test). The questionnaires assessed participants' ability to recognize a mental disorder (depression and schizophrenia) described in the vignettes, knowledge about the professional help and treatment, and negative attitudes towards people with mental illness. Results: Between pre- and post-test there was significant improvement in the recognition of mental disorders, beliefs about treatment became more concordant with health professionals, and negative attitudes reduced. Conclusion: The MHFA training course for general members of the Chinese community in Melbourne produced significant positive change in the level of mental health literacy and reductions in stigmatizing attitudes. The evidence from this study, together with the accumulated evidence of the benefits of MHFA training in the general Australian community, suggests that this approach should be scaled up to a level where it can have an impact on the whole of the Chinese community in Australia. (PsycInfo Database Record (c) 2021 APA, all rights reserved)</t>
  </si>
  <si>
    <t>Melbourne, mental health first aid training, Chinese communities, mental illness</t>
  </si>
  <si>
    <t>*Community Mental Health Training
*Psychological First Aid
Chinese Cultural Groups</t>
  </si>
  <si>
    <t>Human
Male
Female. Adolescence (13-17 yrs)
Adulthood (18 yrs &amp; older)
Young Adulthood (18-29 yrs)
Thirties (30-39 yrs)
Middle Age (40-64 yrs)</t>
  </si>
  <si>
    <t>20101011 (PsycINFO)</t>
  </si>
  <si>
    <t>Lam, Angus Y. K.: Centre for Cognitive Behavioural Therapy Education and Training for Chinese People, Department of Social Work and Social Administration, Faculty of Social Science, University of Hong Kong, Pokfulam, Hong Kong, anguslyk@hku.hk</t>
  </si>
  <si>
    <t>HOLDER: Lam et al; licensee BioMed Central Ltd.
YEAR: 2010</t>
  </si>
  <si>
    <t>First Posting: Jun 2010
Accepted: Jun 2010
First Submitted: May 2010.</t>
  </si>
  <si>
    <t>Lam, Angus Y. K.: anguslyk@hku.hk</t>
  </si>
  <si>
    <t>2010-08133-001</t>
  </si>
  <si>
    <t>Mental health first aid guidelines for helping a suicidal person: A Delphi consensus study in India. [References].</t>
  </si>
  <si>
    <t>Feb 19, 2010</t>
  </si>
  <si>
    <t>Colucci, Erminia
Kelly, Claire M
Minas, Harry
Jorm, Anthony F
Chatterjee, Sudipto</t>
  </si>
  <si>
    <t>Colucci, Erminia: Centre for International Mental Health, Melbourne School of Population Health, The University of Melbourne, Parkville, VIC, Australia
Kelly, Claire M.: Mental Health First Aid Training and Research Program, ORYGEN Youth Health Research Centre, The University of Melbourne, Parkville, VIC, Australia
Minas, Harry: Centre for International Mental Health, Melbourne School of Population Health, The University of Melbourne, Parkville, VIC, Australia
Jorm, Anthony F.: Mental Health First Aid Training and Research Program, ORYGEN Youth Health Research Centre, The University of Melbourne, Parkville, VIC, Australia
Chatterjee, Sudipto: Sangath Centre, 841/1 Alto-Porvorim, Goa, India</t>
  </si>
  <si>
    <t>International Journal of Mental Health Systems. Vol.4 2010, ArtID 4.</t>
  </si>
  <si>
    <t>Background: This study aimed to develop guidelines for how a member of the Indian public should provide mental health first aid to a person who is suicidal. Methods: The guidelines were produced by developing a questionnaire containing possible first aid actions and asking an expert panel of Indian mental health clinicians to rate whether each action should be included in the guidelines. The content of the questionnaire was based on a systematic search of the relevant evidence and claims made by authors of consumer and carer guides and websites. Experts were recruited by SC, EC and HM. The panel members were asked to complete the questionnaire by web survey. Three rounds of the rating were carried and, at the end of each round, items that reached the consensus criterion were selected for inclusion in the guidelines. During the first round, panel members were also asked to suggest any additional actions that were not covered in the original questionnaire (to include items that are relevant to local cultural circumstances, values, and social norms.). Responses to the open-ended questions were used to generate new items. Results: The output from the Delphi process was a set of agreed upon action statements. The Delphi process started with 138 statements, 30 new items were written based on suggestions from panel members and, of these 168 items, 71 met the consensus criterion. These statements were used to develop the guidelines appended to this paper. Translated versions of the guidelines will be produced and used for training. Conclusions: There are a number of actions that are considered to be useful for members of the public when they encounter someone who is experiencing suicidal thoughts or engaging in suicidal behaviour. Although the guidelines are designed for members of the public, they may also be helpful to non-mental health professionals working in health and welfare settings. (PsycInfo Database Record (c) 2021 APA, all rights reserved)</t>
  </si>
  <si>
    <t>Mental Health First Aid guidelines, helping a suicidal person, Delphi consensus study in India, panel members, Delphi process, members of public</t>
  </si>
  <si>
    <t>*Mental Health
*Suicidal Ideation
*Suicide
*Psychological First Aid
Emergency Services
Public Health</t>
  </si>
  <si>
    <t>20100531 (PsycINFO)</t>
  </si>
  <si>
    <t>Colucci, Erminia: Centre for International Mental Health, Melbourne School of Population Health, The University of Melbourne, Parkville, VIC, Australia, 3010, ecolucci@unimelb.edu.au</t>
  </si>
  <si>
    <t>India</t>
  </si>
  <si>
    <t>STATEMENT: This is an Open Access article distributed under the terms of the Creative Commons Attribution License (http://creativecommons.org/licenses/by/2.0), which permits unrestricted use, distribution, and reproduction in any medium, provided the original work is properly cited.
HOLDER: Colucci et al; licensee BioMed Central Ltd
YEAR: 2010</t>
  </si>
  <si>
    <t>First Posting: Feb 2010
Accepted: Feb 2010
First Submitted: Nov 2009.</t>
  </si>
  <si>
    <t>Empirical Study; Interview; Qualitative Study</t>
  </si>
  <si>
    <t>Sponsor: American Foundation for Suicide Prevention. US Recipient: No recipient indicated
Sponsor: University of Melbourne. Centre for International Mental Health. Australia Recipient: No recipient indicated
Sponsor: National Health and Medical Research Council. Australia Recipient: Kelly, Claire M. Recipient: Jorm, Anthony F.</t>
  </si>
  <si>
    <t>2010-22545-001</t>
  </si>
  <si>
    <t>Development of mental health first aid guidelines for Aboriginal and Torres Strait Islander people experiencing problems with substance use: A Delphi study. [References].</t>
  </si>
  <si>
    <t>Oct 8, 2010</t>
  </si>
  <si>
    <t>Hart, Laura M
Bourchier, Sarah J
Jorm, Anthony F
Kanowski, Leonard G
Kingston, Anna H
Stanley, Donna
Lubman, Dan I</t>
  </si>
  <si>
    <t>Hart, Laura M.: Orygen Youth Health Research Centre, University of Melbourne, Parkville, VIC, Australia
Bourchier, Sarah J.: Orygen Youth Health Research Centre, University of Melbourne, Parkville, VIC, Australia
Jorm, Anthony F.: Orygen Youth Health Research Centre, University of Melbourne, Parkville, VIC, Australia
Kanowski, Leonard G.: Aboriginal Mental Health and Drug &amp; Alcohol, Greater Western Area Health Service, New South Wales Department of Health, Orange, NSW, Australia
Kingston, Anna H.: Orygen Youth Health Research Centre, University of Melbourne, Parkville, VIC, Australia
Stanley, Donna: Aboriginal Mental Health and Drug &amp; Alcohol, Greater Western Area Health Service, New South Wales Department of Health, Orange, NSW, Australia
Lubman, Dan I.: Orygen Youth Health Research Centre, University of Melbourne, Parkville, VIC, Australia</t>
  </si>
  <si>
    <t>BMC Psychiatry. Vol.10 2010, ArtID 78.</t>
  </si>
  <si>
    <t>Background: Problems with substance use are common in some Aboriginal communities. Although problems with substance use are associated with significant mortality and morbidity, many people who experience them do not seek help. Training in mental health first aid has been shown to be effective in increasing knowledge of symptoms and behaviours associated with seeking help. The current study aimed to develop culturally appropriate guidelines for providing mental health first aid to an Aboriginal or Torres Strait Islander person who is experiencing problem drinking or problem drug use (e.g. abuse or dependence). Methods: Twenty-eight Aboriginal health experts participated in two independent Delphi studies (n = 22 problem drinking study, n = 21 problem drug use; 15 participated in both). Panellists were presented with statements about possible first aid actions via online questionnaires and were encouraged to suggest additional actions not covered by the content. Statements were accepted for inclusion in the guidelines if they were endorsed by &gt;= 90% of panellists as either 'Essential' or 'Important'. At the end of the two Delphi studies, participants were asked to give feedback on the value of the project and their participation experience. Results: From a total of 735 statements presented over two studies, 429 were endorsed (223 problem drinking, 206 problem drug use). Statements were grouped into sections based on common themes (n = 7 problem drinking, n = 8 problem drug use), then written into guideline documents. Participants evaluated the Delphi method employed, and the guidelines developed, as useful and appropriate for Aboriginal and Torres Strait Islander people. Conclusions: Aboriginal health experts were able to reach consensus about culturally appropriate first aid for problems with substance use. Many first aid actions endorsed in the current studies were not endorsed in previous international Delphi studies, conducted on problem drinking and problem drug use in non-Indigenous people, highlighting the need for culturally specific first aid strategies to be employed when assisting Aboriginal or Torres Strait Islander people. (PsycInfo Database Record (c) 2021 APA, all rights reserved)</t>
  </si>
  <si>
    <t>mental health first aid guidelines, Aboriginal people, Torres Strait Islander people, substance use problems, training</t>
  </si>
  <si>
    <t>*Alcohol Abuse
*Drug Abuse
*Indigenous Populations
*Mental Health
*Treatment Guidelines
At Risk Populations
Training
Psychological First Aid
Alcohol-Related Disorders
Australasia
Consensus
Delphi Technique
First Aid
Guidelines as Topic
Health Services, Indigenous
Humans
Oceanic Ancestry Group
Substance-Related Disorders
Surveys and Questionnaires</t>
  </si>
  <si>
    <t>Drug &amp; Alcohol Rehabilitation [3383]; Professional Education &amp; Training [3410].</t>
  </si>
  <si>
    <t>20101122 (PsycINFO)</t>
  </si>
  <si>
    <t>Lubman, Dan I.: Orygen Youth Health Research Centre, University of Melbourne, Parkville, VIC, Australia, dan.lubman@med.monash.edu</t>
  </si>
  <si>
    <t>HOLDER: Hart et al.
YEAR: 2010</t>
  </si>
  <si>
    <t>First Posting: Oct 2010
Accepted: Oct 2010
First Submitted: Jun 2010.</t>
  </si>
  <si>
    <t>Hart, Laura M.; ORCID: https://orcid.org/0000-0001-5894-4520
Jorm, Anthony F.; ORCID: https://orcid.org/0000-0002-1424-4116
Lubman, Dan I.; ORCID: https://orcid.org/0000-0002-6747-1937</t>
  </si>
  <si>
    <t>Lubman, Dan I.: dan.lubman@med.monash.edu</t>
  </si>
  <si>
    <t>Sponsor: beyondblue. Victorian Centre of Excellence in Depression and Related Disorders (bbVCoE) Recipient: No recipient indicated</t>
  </si>
  <si>
    <t>2010-06961-014</t>
  </si>
  <si>
    <t>Review of Intervention and resilience after mass trauma. [References].</t>
  </si>
  <si>
    <t>Sep 2009</t>
  </si>
  <si>
    <t>McCarroll, James E</t>
  </si>
  <si>
    <t>McCarroll, James E.: Department of Psychiatry, Center for the Study of Traumatic Stress, Uniformed Services University of the Health Sciences, Bethesda, MD, US</t>
  </si>
  <si>
    <t>Journal of Nervous and Mental Disease. Vol.197(9), 2009, pp. 711-713.</t>
  </si>
  <si>
    <t>Review-Book</t>
  </si>
  <si>
    <t>Reviews the book, Intervention and Resilience After Mass Trauma edited by M. Blumenfeld R. J. Ursano (2008). This small, but tightly packed book is based on presentations given at the first Sidney E. Frank conference at New York Medical College in 2006 on providing interventions following mass trauma. Although post-traumatic stress disorder (PTSD) still is and will remain a serious outcome for some, the book focuses on resilience, seen as an ally for interventions at both the community and individual level. The topics covered are early intervention, community resilience, psychological first aid, acute stress disorder, the role of culture in early intervention, and resilience in relation to the acute responses to traumatic events. (PsycInfo Database Record (c) 2022 APA, all rights reserved)</t>
  </si>
  <si>
    <t>intervention, resilience, trauma, posttraumatic stress disorder</t>
  </si>
  <si>
    <t>*Intervention
*Posttraumatic Stress Disorder
Trauma</t>
  </si>
  <si>
    <t>Anxiety Disorders [3215]; Health &amp; Mental Health Treatment &amp; Prevention [3300].</t>
  </si>
  <si>
    <t>711-713</t>
  </si>
  <si>
    <t>HOLDER: Lippincott Williams &amp; Wilkins
YEAR: 2009</t>
  </si>
  <si>
    <t>J Nerv Ment Dis</t>
  </si>
  <si>
    <t>0022-3018</t>
  </si>
  <si>
    <t>1539-736X</t>
  </si>
  <si>
    <t>Journal of Nervous and Mental Disease</t>
  </si>
  <si>
    <t>Authors: Blumenfeld, Michael [Ed]; Ursano, Robert J [Ed]
Title: Intervention and resilience after mass trauma
Year: 2008
Other Info: New York (NY): Cambridge University Press. xviii+186 pp. $80.00</t>
  </si>
  <si>
    <t>2009-12830-001</t>
  </si>
  <si>
    <t>Mental health first aid for Indigenous Australians: Using Delphi consensus studies to develop guidelines for culturally appropriate responses to mental health problems. [References].</t>
  </si>
  <si>
    <t>Aug 3, 2009</t>
  </si>
  <si>
    <t>Hart, Laura M
Jorm, Anthony F
Kanowski, Leonard G
Kelly, Claire M
Langlands, Robyn L</t>
  </si>
  <si>
    <t>Hart, Laura M.: Orygen Youth Health Research Centre, Centre for Youth Mental Health, University of Melbourne, Parkville, VIC, Australia
Jorm, Anthony F.: Orygen Youth Health Research Centre, Centre for Youth Mental Health, University of Melbourne, Parkville, VIC, Australia
Kanowski, Leonard G.: Orygen Youth Health Research Centre, Centre for Youth Mental Health, University of Melbourne, Parkville, VIC, Australia
Kelly, Claire M.: Orygen Youth Health Research Centre, Centre for Youth Mental Health, University of Melbourne, Parkville, VIC, Australia
Langlands, Robyn L.: School of Psychology, Victoria University of Wellington, Wellington, New Zealand</t>
  </si>
  <si>
    <t>BMC Psychiatry. Vol.9 2009, ArtID 47.</t>
  </si>
  <si>
    <t>Background: Ethnic minority groups are under-represented in mental health care services because of barriers such as poor mental health literacy. In 2007, the Mental Health First Aid (MHFA) program implemented a cultural adaptation of its first aid course to improve the capacity of Indigenous Australians to recognize and respond to mental health issues within their own communities. It became apparent that the content of this training would be improved by the development of best practice guidelines. This research aimed to develop culturally appropriate guidelines for providing first aid to an Australian Aboriginal or Torres Strait Islander person who is experiencing a mental health crisis or developing a mental illness. Methods: A panel of Australian Aboriginal people who are experts in Aboriginal mental health, participated in six independent Delphi studies investigating depression, psychosis, suicidal thoughts and behaviors, deliberate self-injury, trauma and loss, and cultural considerations. The panel varied in size across the studies, from 2024 participants. Panelists were presented with statements about possible first aid actions via online questionnaires and were encouraged to suggest additional actions not covered by the survey content. Statements were accepted for inclusion in a guideline if they were endorsed by &gt;=90% of panelists as essential or important. Each study developed one guideline from the outcomes of three Delphi questionnaire rounds. At the end of the six Delphi studies, participants were asked to give feedback on the value of the project and their participation experience. Results: From a total of 1,016 statements shown to the panel of experts, 536 statements were endorsed (94 for depression, 151 for psychosis, 52 for suicidal thoughts and behaviors, 53 for deliberate self-injury, 155 for trauma and loss, and 31 for cultural considerations). The methodology and the guidelines themselves were found to be useful and appropriate by the panelist. Conclusion: Aboriginal mental health experts were able to reach consensus about culturally appropriate first aid for mental illness. The Delphi consensus method could be useful more generally for consulting Indigenous peoples about culturally appropriate best practice in mental health services. (PsycInfo Database Record (c) 2021 APA, all rights reserved)</t>
  </si>
  <si>
    <t>mental health first aid, Australia, mental health problems, mental health care services, mental health literacy, first aid courses, mental illness</t>
  </si>
  <si>
    <t>*Health Care Services
*Mental Disorders
*Mental Health Programs
*Health Literacy
*Mental Health Literacy
Psychological First Aid
Adult
Australia
Consensus
Cross-Cultural Comparison
Cultural Diversity
Delphi Technique
Female
First Aid
Guidelines as Topic
Health Education
Health Planning Guidelines
Health Services Research
Health Services, Indigenous
Humans
Male
Mental Disorders
Middle Aged
Minority Groups
Oceanic Ancestry Group
Surveys and Questionnaires</t>
  </si>
  <si>
    <t>Human
Male
Female. Adulthood (18 yrs &amp; older)
Thirties (30-39 yrs)
Middle Age (40-64 yrs)</t>
  </si>
  <si>
    <t>20091026 (PsycINFO)</t>
  </si>
  <si>
    <t>Hart, Laura M., lhart@unimelb.edu.au</t>
  </si>
  <si>
    <t>HOLDER: Hart et al; licensee BioMed Central Ltd.
YEAR: 2009</t>
  </si>
  <si>
    <t>First Posting: Aug 2009
Accepted: Aug 2009
First Submitted: Mar 2009.</t>
  </si>
  <si>
    <t>Hart, Laura M.; ORCID: https://orcid.org/0000-0001-5894-4520
Jorm, Anthony F.; ORCID: https://orcid.org/0000-0002-1424-4116</t>
  </si>
  <si>
    <t>Hart, Laura M.: lhart@unimelb.edu.au; Jorm, Anthony F.: ajorm@unimelb.edu.au; Kanowski, Leonard G.: len.kanowski@mh.org.au; Kelly, Claire M.: ckel@unimelb.edu.au; Langlands, Robyn L.: robyn.langlands@vuw.ac.nz</t>
  </si>
  <si>
    <t>Sponsor: Beyondblue Victorian Centre of Excellence in Depression and Related Disorders (bbVCoE) Recipient: No recipient indicated</t>
  </si>
  <si>
    <t>2009-16909-001</t>
  </si>
  <si>
    <t>Evaluation of Mental Health First Aid training with members of the Vietnamese community in Melbourne, Australia. [References].</t>
  </si>
  <si>
    <t>Sep 7, 2009</t>
  </si>
  <si>
    <t>Minas, Harry
Colucci, Erminia
Jorm, Anthony F</t>
  </si>
  <si>
    <t>Minas, Harry: Centre for International Mental Health, Melbourne School of Population Health, University of Melbourne, Parkville, VIC, Australia
Colucci, Erminia: Centre for International Mental Health, Melbourne School of Population Health, University of Melbourne, Parkville, VIC, Australia
Jorm, Anthony F.: Mental Health First Aid Training and Research Program, ORYGEN Youth Health Research Centre, University of Melbourne, Parkville, VIC, Australia</t>
  </si>
  <si>
    <t>International Journal of Mental Health Systems. Vol.3 2009, ArtID 19.</t>
  </si>
  <si>
    <t>Background: The aim of this project was to investigate in members of the Vietnamese community in Melbourne the impact of Mental Health First Aid (MHFA) training on attitudes to people with mental illness and on knowledge about mental disorders. Our hypotheses were that at the end of the training participants would have increased knowledge of mental disorders and their treatments, and decreased negative attitudes towards people with mental disorders. Methods: Respondents were 114 participants in two-day MHFA training workshops for the Vietnamese community in Melbourne conducted by two qualified MHFA trainers. Participants completed the research questionnaire prior to the commencement of the training (pre-test) and at its completion (post-test). The questionnaires assessed negative attitudes towards people with mental illness (as described in four vignettes), ability to recognise the mental disorders described in the vignettes, and knowledge about how to assist someone with one of these disorders. Responses to open-ended questions were content analysed and coded. To evaluate the effect of the training, answers to the structured questions and to the coded open-ended questions given at pre- and post-test were compared using McNemar tests for dichotomous values and Wilcoxon tests for other scores. Results: Between pre- and post-test there was significant improvement in recognition of mental disorders; more targeted and appropriate mental health first aid responses, and reduction in inappropriate first aid responses; and negative attitudes to the people described in the vignettes declined significantly on many items of the stigma scale. Conclusion: A two-day, MHFA training course for general members of the Vietnamese community in Melbourne demonstrated significant reductions in stigmatising attitudes, improved knowledge of mental disorders and improved knowledge about appropriate forms of assistance to give to people in the community with mental disorder. There is sufficient evidence to scale up to a population level program for the Vietnamese community, and a need for longitudinal evaluation of such a scaled up program. (PsycInfo Database Record (c) 2021 APA, all rights reserved)</t>
  </si>
  <si>
    <t>Mental Health First Aid training, Vietnamese community, Australia, mental disorders</t>
  </si>
  <si>
    <t>*Mental Disorders
*Mental Health Program Evaluation
*Vietnamese Cultural Groups
*Psychological First Aid</t>
  </si>
  <si>
    <t>20100104 (PsycINFO)</t>
  </si>
  <si>
    <t>HOLDER: BioMed Central Ltd.
YEAR: 2009</t>
  </si>
  <si>
    <t>First Posting: Sep 2009
Accepted: Sep 2009
First Submitted: May 2009.</t>
  </si>
  <si>
    <t>Minas, Harry: h.minas@unimelb.edu.au; Colucci, Erminia: ecolucci@unimelb.edu.au; Jorm, Anthony F.: ajorm@unimelb.edu.au</t>
  </si>
  <si>
    <t>Sponsor: Centre for International Mental Health Other Details: Contributed to enabling the training for members of the Vietnamese community free of charge Recipient: No recipient indicated</t>
  </si>
  <si>
    <t>2009-09817-001</t>
  </si>
  <si>
    <t>A mental health first aid training program for Australian Aboriginal and Torres Strait Islander peoples: Description and initial evaluation. [References].</t>
  </si>
  <si>
    <t>Jun 3, 2009</t>
  </si>
  <si>
    <t>Kanowski, Len G
Jorm, Anthony F
Hart, Laura M</t>
  </si>
  <si>
    <t>Kanowski, Len G.: Mental Health First Aid Training and Research Program, ORYGEN Youth Health Research Centre, University of Melbourne, Parkville, VIC, Australia
Jorm, Anthony F.: Mental Health First Aid Training and Research Program, ORYGEN Youth Health Research Centre, University of Melbourne, Parkville, VIC, Australia
Hart, Laura M.: Mental Health First Aid Training and Research Program, ORYGEN Youth Health Research Centre, University of Melbourne, Parkville, VIC, Australia</t>
  </si>
  <si>
    <t>International Journal of Mental Health Systems. Vol.3 2009, ArtID 10.</t>
  </si>
  <si>
    <t>Background: Mental Health First Aid (MHFA) training was developed in Australia to teach members of the public how to give initial help to someone developing a mental health problem or in a mental health crisis situation. However, this type of training requires adaptation for specific cultural groups in the community. This paper describes the adaptation of the program to create an Australian Aboriginal and Torres Strait Islander Mental Health First Aid (AMHFA) course and presents an initial evaluation of its uptake and acceptability. Methods: To evaluate the program, two types of data were collected: (1) quantitative data on uptake of the course (number of Instructors trained and courses subsequently run by these Instructors); (2) qualitative data on strengths, weaknesses and recommendations for the future derived from interviews with program staff and focus groups with Instructors and community participants. Results: 199 Aboriginal people were trained as Instructors in a five day Instructor Training Course. With sufficient time following training, the majority of these Instructors subsequently ran 14-hour AMHFA courses for Aboriginal people in their community. Instructors were more likely to run courses if they had prior teaching experience and if there was post-course contact with one of the Trainers of Instructors. Analysis of qualitative data indicated that the Instructor Training Course and the AMHFA course are culturally appropriate, empowering for Aboriginal people, and provided information that was seen as highly relevant and important in assisting Aboriginal people with a mental illness. There were a number of recommendations for improvements. Conclusion: The AMHFA program is culturally appropriate and acceptable to Aboriginal people. Further work is needed to refine the course and to evaluate its impact on help provided to Aboriginal people with mental health problems. (PsycInfo Database Record (c) 2021 APA, all rights reserved)</t>
  </si>
  <si>
    <t>mental health first aid training program, Australian Aboriginal, Torres Strait Islander</t>
  </si>
  <si>
    <t>*Community Mental Health Training
*Indigenous Populations
*Psychological First Aid</t>
  </si>
  <si>
    <t>20090907 (PsycINFO)</t>
  </si>
  <si>
    <t>Jorm, Anthony F.: Mental Health First Aid Training and Research Program, ORYGEN Youth Health Research Centre, University of Melbourne, Parkville, VIC, Australia, 3052, ajorm@unimelb.edu.au</t>
  </si>
  <si>
    <t>Jorm, Anthony F.; ORCID: https://orcid.org/0000-0002-1424-4116
Hart, Laura M.; ORCID: https://orcid.org/0000-0001-5894-4520</t>
  </si>
  <si>
    <t>Kanowski, Len G.: len.kanowski@mh.org.au; Jorm, Anthony F.: ajorm@unimelb.edu.au; Hart, Laura M.: lhart@unimelb.edu.au</t>
  </si>
  <si>
    <t>Sponsor: Australian Government Department Health &amp; Ageing. Office for Aboriginal and Torres Strait Islander Health (OATSIH). Australia Recipient: No recipient indicated
Sponsor: University of Sydney. Australia Other Details: Rowan Nicks Russell Drysdale Fellowship Recipient: No recipient indicated
Sponsor: Colonial Foundation Recipient: No recipient indicated
Sponsor: University of Melbourne. Australia Recipient: No recipient indicated</t>
  </si>
  <si>
    <t>2009-03493-010</t>
  </si>
  <si>
    <t>China-Australia training on psychosocial crisis intervention: Response to the earthquake disaster in Sichuan. [References].</t>
  </si>
  <si>
    <t>Feb 2009</t>
  </si>
  <si>
    <t>Ng, Chee
Ma, Hong
Raphael, Beverley
Yu, Xin
Fraser, Julia
Tang, Denghua</t>
  </si>
  <si>
    <t>Ng, Chee: International Unit, Department of Psychiatry, University of Melbourne, Melbourne, VIC, Australia
Ma, Hong: Public Mental Health Department, Peking University, Institute of Mental Health, Beijing, China
Raphael, Beverley: Medical School, University of Western Sydney, Sydney, NSW, Australia
Yu, Xin: Peking University, Institute of Mental Health, Beijing, China
Fraser, Julia: Leadership and Community Health Programs, Asialink Centre, University of Melbourne, Melbourne, VIC, Australia
Tang, Denghua: Department of Clinical Psychology, Peking University, Beijing, China</t>
  </si>
  <si>
    <t>Australasian Psychiatry. Vol.17(1), 2009, pp. 51-55.</t>
  </si>
  <si>
    <t>Objective: This paper describes the AusAID-funded psychosocial training program conducted jointly by Chinese and Australian mental health facilitators in the wake of the devastating earthquake disaster in Sichuan. Conclusions: A total of 280 professional and volunteer leaders in disaster mental health response from across China took part in the national disaster mental health training program. A comprehensive, evidence-based and practical program was collaboratively developed and delivered to meet the needs of the medical professionals and volunteer mental health workers working in the field. Results of the training evaluation indicated high levels of uptake and usefulness for the participants. Further outcome assessments will be utilized at the service delivery and community levels. The training program has contributed significantly to the building of national and local capacity to deliver psychological first-aid and psychosocial response management to assist the populations who have been affected by disaster. (PsycInfo Database Record (c) 2021 APA, all rights reserved)</t>
  </si>
  <si>
    <t>China Australia psychosocial training program, psychosocial crisis intervention, earthquake disaster, mental health facilitators, Sichuan</t>
  </si>
  <si>
    <t>*Crisis Intervention
*Mental Health Services
*Natural Disasters
*Training
Adult
Australia
China
Crisis Intervention
Cross-Cultural Comparison
Curriculum
Earthquakes
Evidence-Based Medicine
Female
Humans
Inservice Training
International Cooperation
Male
Mental Disorders
Psychiatry
Relief Work
Risk Factors
Volunteers
Young Adult</t>
  </si>
  <si>
    <t>20090706 (PsycINFO)</t>
  </si>
  <si>
    <t>51-55</t>
  </si>
  <si>
    <t>Ng, Chee: Department of Psychiatry, St Vincent's Mental Health, Fitzroy, VIC, Australia, 3065, cng@unimelb.edu.au</t>
  </si>
  <si>
    <t>Australia, China</t>
  </si>
  <si>
    <t>HOLDER: The Royal Australian and New Zealand College of Psychiatrists
YEAR: 2009</t>
  </si>
  <si>
    <t>Ng, Chee: cng@unimelb.edu.au</t>
  </si>
  <si>
    <t>Australas Psychiatry</t>
  </si>
  <si>
    <t>1039-8562</t>
  </si>
  <si>
    <t>1440-1665</t>
  </si>
  <si>
    <t>Blackwell Publishing, United Kingdom; Sage Publications, US</t>
  </si>
  <si>
    <t>Australasian Psychiatry</t>
  </si>
  <si>
    <t>Sponsor: Australian Government. AusAID. Humanitarian Section. Australia Recipient: No recipient indicated</t>
  </si>
  <si>
    <t>20120116 (PsycINFO)</t>
  </si>
  <si>
    <t>2009-02774-008</t>
  </si>
  <si>
    <t>Crisis counseling: An overview. [References].</t>
  </si>
  <si>
    <t>Mar 2009</t>
  </si>
  <si>
    <t>Sandoval, Jonathan
Scott, Amy Nicole
Padilla, Irene</t>
  </si>
  <si>
    <t>Sandoval, Jonathan: University of the Pacific, Stockton, CA, US
Scott, Amy Nicole: University of the Pacific, Stockton, CA, US
Padilla, Irene: University of the Pacific, Stockton, CA, US</t>
  </si>
  <si>
    <t>Psychology in the Schools. Vol.46(3), 2009, pp. 246-256.</t>
  </si>
  <si>
    <t>John Wiley &amp; Sons; US</t>
  </si>
  <si>
    <t>Psychologists working in schools are often the first contacts for children experiencing a potentially traumatizing event or change in status. This article reviews basic concepts in crisis counseling and describes the components of psychological first aid. This form of counseling must be developmentally and culturally appropriate as well as individualized. Effective intervention can prevent post-traumatic stress syndrome and facilitate normal mourning processes associated with any losses experienced. These prevention activities are also discussed. Some children may need resources beyond those that the school can provide, and appropriate referrals can link children and adults to a variety of treatments such as psychotherapy and medication, also briefly outlined. (PsycInfo Database Record (c) 2021 APA, all rights reserved)</t>
  </si>
  <si>
    <t>crisis counseling, posttraumatic stress syndrome, psychotherapy, school based intervention, school psychology, school psychologists</t>
  </si>
  <si>
    <t>*Counseling
*School Based Intervention
*School Psychologists
*School Psychology
Posttraumatic Stress Disorder
Psychotherapy</t>
  </si>
  <si>
    <t>246-256</t>
  </si>
  <si>
    <t>Sandoval, Jonathan: Department of Educational and School Psychology, Benerd School of Education, 3601 Pacific Avenue, Stockton, CA, US, 95211, jsandoval@pacific.edu</t>
  </si>
  <si>
    <t>HOLDER: Wiley Periodicals, Inc.
YEAR: 2009</t>
  </si>
  <si>
    <t>Sandoval, Jonathan: jsandoval@pacific.edu</t>
  </si>
  <si>
    <t>Psychol Sch</t>
  </si>
  <si>
    <t>0033-3085</t>
  </si>
  <si>
    <t>1520-6807</t>
  </si>
  <si>
    <t>Psychology in the Schools</t>
  </si>
  <si>
    <t>Special Issue: Individual and group counseling in the practice of school psychology.</t>
  </si>
  <si>
    <t>2009-00769-020</t>
  </si>
  <si>
    <t>Expulsion of Burundian refugees from Tanzania: Experiences with the use of the IASC Guidelines on Mental Health and Psychosocial Support in Emergency Settings. [References].</t>
  </si>
  <si>
    <t>Nov 2008</t>
  </si>
  <si>
    <t>Nyamukeba, Nathalie
Ndayisaba, Herman</t>
  </si>
  <si>
    <t>Nyamukeba, Nathalie: HealthNet TPO Burundi, Burundi
Ndayisaba, Herman: HealthNet TPO, Burundi</t>
  </si>
  <si>
    <t>Intervention: International Journal of Mental Health, Psychosocial Work &amp; Counselling in Areas of Armed Conflict. Vol.6(3-4), 2008, pp. 304-306.</t>
  </si>
  <si>
    <t>War Trauma Foundation; Netherlands</t>
  </si>
  <si>
    <t>The IASC Guidelines on Mental Health and Psychosocial Support in Emergency Settings were helpful in organizing mental health and psychosocial support services for Burundians who were expelled from Tanzania. Key aspects of the guidelines were the restoration of social support for people in acute distress, the use of Psychological First Aid, and the provision of care for those with pre-existing mental health problems. (PsycInfo Database Record (c) 2021 APA, all rights reserved)</t>
  </si>
  <si>
    <t>Burundian refugees, Tanzania, guidelines, mental health, psychosocial support, emergency settings</t>
  </si>
  <si>
    <t>*Emergency Services
*Psychosocial Rehabilitation
*Refugees
*Social Support
*Treatment Guidelines
African Cultural Groups
Mental Health</t>
  </si>
  <si>
    <t>deJong, J. (ed.). (2002). Trauma, war, and violence: Public mental health in socio-cultural context. New York: Plcnum/Kluwer.
UNHCR. (2008). Burundi Fact Sheet, 31 July 2008 ( www. reliefweb. org).
Wheaton, W., Alumai, F., &amp; Onyango, G. (2008). Training with guidelines in Africa. Report of a training in Nairobi. Intervention 6: 3/4.</t>
  </si>
  <si>
    <t>20090302 (PsycINFO)</t>
  </si>
  <si>
    <t>304-306</t>
  </si>
  <si>
    <t>Ndayisaba, Herman, her_ndayisaba@yahoo.fr</t>
  </si>
  <si>
    <t>Tanzania</t>
  </si>
  <si>
    <t>Ndayisaba, Herman: her_ndayisaba@yahoo.fr</t>
  </si>
  <si>
    <t>Lippincott Williams &amp; Wilkins, US</t>
  </si>
  <si>
    <t>Clinical Case Study</t>
  </si>
  <si>
    <t>20160526 (PsycINFO)</t>
  </si>
  <si>
    <t>2008-19286-002</t>
  </si>
  <si>
    <t>Early intervention for trauma: Where are we and where do we need to go? A commentary. [References].</t>
  </si>
  <si>
    <t>Dec 2008</t>
  </si>
  <si>
    <t>Litz, Brett T</t>
  </si>
  <si>
    <t>Litz, Brett T.: VA Boston Healthcare System, National Center for PTSD, Massachusetts Veterans Epidemiological Research and Information Center, Boston, MA, US</t>
  </si>
  <si>
    <t>Journal of Traumatic Stress. Vol.21(6), 2008, pp. 503-506.</t>
  </si>
  <si>
    <t>In this commentary, the author underscores the importance of early intervention for trauma and describes the challenges that lie ahead for researchers, decision makers, and care providers. The author also provides a review of where things stand, briefly reviews psychological first aid strategies, and underscores where we need to go from here. Although the field has advanced considerably in the last decade or so, and there are compelling trials underway, there is much work that needs to be done, especially in terms of effectiveness and the task of integrating early intervention into various work cultures, such as the military. (PsycInfo Database Record (c) 2021 APA, all rights reserved)</t>
  </si>
  <si>
    <t>early intervention, trauma, decision makers, care providers</t>
  </si>
  <si>
    <t>*Decision Making
*Early Intervention
*Health Care Delivery
*Trauma
Health Personnel
Critical Care
Humans
Stress Disorders, Traumatic</t>
  </si>
  <si>
    <t>20090223 (PsycINFO)</t>
  </si>
  <si>
    <t>503-506</t>
  </si>
  <si>
    <t>Litz, Brett T.: NCPTSD, (116B-4), 150 S. Huntington Avenue, Boston, MA, US, 02130, brett.litz@va.gov</t>
  </si>
  <si>
    <t>Litz, Brett T.: brett.litz@va.gov</t>
  </si>
  <si>
    <t>J Trauma Stress</t>
  </si>
  <si>
    <t>0894-9867</t>
  </si>
  <si>
    <t>1573-6598</t>
  </si>
  <si>
    <t>Journal of Traumatic Stress</t>
  </si>
  <si>
    <t>2007-01174-010</t>
  </si>
  <si>
    <t>Mental health first aid training for members of the public. [References].</t>
  </si>
  <si>
    <t>Jan 2007</t>
  </si>
  <si>
    <t>Jorm, Anthony F
Kitchener, Betty A
Kanowski, Leonard G
Kelly, Claire M</t>
  </si>
  <si>
    <t>Jorm, Anthony F.: University of Melbourne, Parkville, VIC, Australia
Kitchener, Betty A.: University of Melbourne, Parkville, VIC, Australia
Kanowski, Leonard G.: University of Melbourne, Parkville, VIC, Australia
Kelly, Claire M.: University of Melbourne, Parkville, VIC, Australia</t>
  </si>
  <si>
    <t>International Journal of Clinical and Health Psychology. Vol.7(1), 2007, pp. 141-151.</t>
  </si>
  <si>
    <t>AEPC/ABA Colombia; Spain</t>
  </si>
  <si>
    <t>The prevalence of mental disorders is so high that members of the public will frequently have contact with someone experiencing a disorder. How they respond to that person may affect help-seeking and outcome of the disorder. However, community surveys show that many members of the public lack knowledge and skills in this area. To overcome this lack, a mental health first aid training course has been developed in Australia and widely disseminated. It has also been adapted for different national and cultural groups. A number of trials have been carried out to evaluate the course, showing improvements in recognition of mental disorders, concordance with professionals about treatments, confidence in providing first aid, actual help provided to others, and reduction in stigmatizing attitudes. The course is continually being extended and improved. Work is currently underway to develop a version for supporters of adolescents, and to develop best practice standards for first aid, both for developing disorders and in crisis situations. (PsycInfo Database Record (c) 2021 APA, all rights reserved)</t>
  </si>
  <si>
    <t>mental health literacy, mental health first aid training, public, health education, mental disorders</t>
  </si>
  <si>
    <t>*Health Education
*Literacy
*Mental Disorders
*Mental Health
*Training
Health Literacy
Mental Health Literacy
Psychological First Aid</t>
  </si>
  <si>
    <t>20070430 (PsycINFO)</t>
  </si>
  <si>
    <t>141-151</t>
  </si>
  <si>
    <t>Jorm, Anthony F.: ORYGEN Research Centre, Department of Psychiatry, University of Melbourne, Locked Bag 10, Parkville, VIC, Australia, 3052, ajorm@unimelb.edu.au</t>
  </si>
  <si>
    <t>Jorm, Anthony F.: ajorm@unimelb.edu.au</t>
  </si>
  <si>
    <t>Int J Clin Health Psychol</t>
  </si>
  <si>
    <t>1697-2600</t>
  </si>
  <si>
    <t>2174-0852</t>
  </si>
  <si>
    <t>Elsevier Science, Netherlands</t>
  </si>
  <si>
    <t>International Journal of Clinical and Health Psychology</t>
  </si>
  <si>
    <t>2008-02547-001</t>
  </si>
  <si>
    <t>The tower of ivory meets the house of worship: Psychological first aid training for the faith community. [References].</t>
  </si>
  <si>
    <t>Sum, 2007</t>
  </si>
  <si>
    <t>McCabe, O. Lee
Mosley, Adrian M
Gwon, Howard S
Everly, George S Jr.
Lating, Jeffrey M
Links, Jonathan M
Kaminsky, Michael J</t>
  </si>
  <si>
    <t>McCabe, O. Lee: Department of Mental Health, Johns Hopkins Bloomberg School of Public Health, MD, US
Mosley, Adrian M.: Johns Hopkins Health System, MD, US
Gwon, Howard S.: 0ffice of Emergency Management, Johns Hopkins Hospital, MD, US
Everly, George S.: Center for Public Health Preparedness, Johns Hopkins Bloomberg School of Public Health, MD, US
Lating, Jeffrey M.: Loyola College, Baltimore, MD, US
Links, Jonathan M .: Center for Public Health Preparedness, Johns Hopkins Bloomberg School of Public Health, MD, US
Kaminsky, Michael J.: Department of Psychiatry and Behavioral Sciences, Johns Hopkins School of Medicine, Baltimore, MD, US</t>
  </si>
  <si>
    <t>International Journal of Emergency Mental Health. Vol.9(3), 2007, pp. 171-180.</t>
  </si>
  <si>
    <t>Clergy and laity have been a traditional source of support for people striving to cope with everyday tragedies, but not all faith leaders have the specialized knowledge required for the challenges of mental health ministry in the aftermath of widespread trauma and mass casualty events. On the other hand, some mental health professionals have acquired high levels of expertise in the field of disaster mental health but, because of their limited numbers, cannot be of direct help to large numbers of disaster survivors when such events are broad in scale. The authors have addressed the problem of scalability of post-disaster crisis mental health services by establishing an academic/faith partnership for psychological first aid training. The curriculum was piloted with 500 members of the faith community in Baltimore City and other areas of Maryland. The training program is seen as a prototype of specialized first-responder training that can be built upon to enhance and extend the roles of spiritual communities in public health emergencies, and thereby augment the continuum of deployable resources available to local and state health departments. (PsycInfo Database Record (c) 2021 APA, all rights reserved)</t>
  </si>
  <si>
    <t>clergy, psychological first aid training, faith community, trauma, mass casualty events</t>
  </si>
  <si>
    <t>*Clergy
*Crises
*Curriculum
*Disasters
*Mental Health Services
Trauma
Faith
Psychological First Aid
Baltimore
Clergy
Community Mental Health Services
Cooperative Behavior
Crisis Intervention
Cultural Competency
Curriculum
Disaster Planning
Feasibility Studies
Humans
Interprofessional Relations
Maryland
Outcome and Process Assessment (Health Care)
Pastoral Care
Patient Care Team
Psychiatry
Religion and Psychology</t>
  </si>
  <si>
    <t>20080609 (PsycINFO)</t>
  </si>
  <si>
    <t>171-180</t>
  </si>
  <si>
    <t>McCabe, O. Lee: Department of Mental Health, Johns Hopkins Bloomberg School of Public Health, Hampton House, Room 896, 624 North Broadway, Baltimore, MD, US, 21205, lmccabe@jhsph.edu</t>
  </si>
  <si>
    <t>McCabe, O. Lee: lmccabe@jhsph.edu</t>
  </si>
  <si>
    <t>Sum</t>
  </si>
  <si>
    <t>Sponsor: Health Resources and Services Administration. National Bioterrorism Hospital Preparedness Program. US Other Details: Special Projects Recipient: No recipient indicated</t>
  </si>
  <si>
    <t>2006-23217-009</t>
  </si>
  <si>
    <t>Lessons learnt in mental health and psychosocial care in India after disasters. [References].</t>
  </si>
  <si>
    <t>Dec 2006</t>
  </si>
  <si>
    <t>Rao, Kiran</t>
  </si>
  <si>
    <t>Rao, Kiran: Department of Mental Health &amp; Social Psychology, National Institute of Mental Health &amp; Neuro Sciences (NIMHANS), Bangalore, India</t>
  </si>
  <si>
    <t>International Review of Psychiatry. Vol.18(6), 2006, pp. 547-552.</t>
  </si>
  <si>
    <t>Different phases of intervention after any disaster bring with them specific issues that policy-makers as well as healthcare deliverers must take into account. There are some specific issues related to aid with dignity and dead-body identification that need to be taken into account. The human and material resources are important in planning and delivering mental healthcare. In India, with each successive disaster, the immediate response in the rescue and relief phase has improved and the administration is able to mobilize a large amount of resources from different sectors quickly, efficiently and in a co-ordinated manner in the immediate and short-term periods after a disaster. That psychological first aid will reduce psychiatric morbidity is now generally accepted as a key principle in interventions immediately after a disaster. In the recent events, large numbers of community-level volunteers have received short-term training and been able to provide effective psychosocial care and support. The paper presents the author's observations and provides an overview of some of the lessons learnt in mental health and psychosocial support care across the several natural and human-made disasters that have taken place in India. While significant progress has been made with respect to the rescue and relief response, there is still a lot to be achieved in the rehabilitation and rebuilding phases that follow a disaster. Disaster prevention and mitigation need global vision combined with local action. Building capacity through careful planning and training potential workers is an important step. The stakeholders must take into account local cultural and social needs. (PsycInfo Database Record (c) 2021 APA, all rights reserved)</t>
  </si>
  <si>
    <t>mental health, psychosocial care, India, disasters, lessons learnt, psychosocial rehabilitation, sociocultural factors</t>
  </si>
  <si>
    <t>*Disasters
*Health Care Services
*Mental Health
*Psychosocial Rehabilitation
Culture
Disaster Planning
Disasters
Health Services Needs and Demand
Humans
India
Mental Disorders
Mental Health Services
Psychology
Social Work
Time Factors</t>
  </si>
  <si>
    <t>Rehabilitation [3380].</t>
  </si>
  <si>
    <t>547-552</t>
  </si>
  <si>
    <t>Rao, Kiran: Department of Mental Health &amp; Social Psychology, National Institute of Mental Health &amp; Neuro Sciences (NIMHANS), Hosur Road, Karnataka, Bangalore, India, 560 029, kiranrao.nimhans@gmail.com</t>
  </si>
  <si>
    <t>Rao, Kiran: kiranrao.nimhans@gmail.com</t>
  </si>
  <si>
    <t>20150921 (PsycINFO)</t>
  </si>
  <si>
    <t>2006-12690-015</t>
  </si>
  <si>
    <t>Trauma-response teams: Inherent challenges and practical strategies in interdisciplinary fieldwork. [References].</t>
  </si>
  <si>
    <t>Fal, 2006</t>
  </si>
  <si>
    <t>Mendenhall, Tai J</t>
  </si>
  <si>
    <t>Mendenhall, Tai J.: Department of Family Medicine and Community Health, University of Minnesota Medical School, Minneapolis, MN, US</t>
  </si>
  <si>
    <t>Families, Systems, &amp; Health. Vol.24(3), 2006, pp. 357-362.</t>
  </si>
  <si>
    <t>Conducting fieldwork in response to natural or manmade disasters is considerably different than conducting therapy or providing medical care in everyday practice. The intensity, pace, long hours, and chaotic structure of this work are such that specialized training--regardless of one's professional background--is requisite, and vigilant attention to a variety of challenges inherent in this work is indicated. In this article, challenges in fieldwork related to professionals' scope of practice, interdisciplinary turf battles, interpersonal boundaries and dual relationships, compassion fatigue, and cultural competence are highlighted. Strategies to address these challenges are described. (PsycInfo Database Record (c) 2021 APA, all rights reserved)</t>
  </si>
  <si>
    <t>trauma teams, psychological first aid, trauma care, psychotraumatology, disaster preparedness</t>
  </si>
  <si>
    <t>*Competence
*Disasters
*Emergency Preparedness
*Mental Health Services
*Trauma
Dual Relationships</t>
  </si>
  <si>
    <t>20061002 (PsycINFO); 20061215 (PsycARTICLES)</t>
  </si>
  <si>
    <t>357-362</t>
  </si>
  <si>
    <t>Mendenhall, Tai J.: Department of Family Medicine and Community Health, University of Minnesota Medical School, 925 Delaware Street, Suite 220, Minneapolis, MN, US, 55414, mend0009@umn.edu</t>
  </si>
  <si>
    <t>HOLDER: American Psychological Association
YEAR: 2006</t>
  </si>
  <si>
    <t>Mendenhall, Tai J.: mend0009@umn.edu</t>
  </si>
  <si>
    <t>Fal</t>
  </si>
  <si>
    <t>Fam Syst Health</t>
  </si>
  <si>
    <t>1091-7527</t>
  </si>
  <si>
    <t>1939-0602</t>
  </si>
  <si>
    <t>Brunner/Mazel Publishers, Inc., US; Families, Systems &amp; Health, Inc., US; Family Process, Inc., US; Family Systems Medicine, Inc., US</t>
  </si>
  <si>
    <t>Families, Systems, &amp; Health</t>
  </si>
  <si>
    <t>Family Systems Medicine</t>
  </si>
  <si>
    <t>20140616 (PsycINFO)
20140616 (PsycARTICLES)</t>
  </si>
  <si>
    <t>Title</t>
  </si>
  <si>
    <t>DOI</t>
  </si>
  <si>
    <t>Source</t>
  </si>
  <si>
    <t>Authors</t>
  </si>
  <si>
    <t>Author full names</t>
  </si>
  <si>
    <t>Author(s) ID</t>
  </si>
  <si>
    <t>Year</t>
  </si>
  <si>
    <t>Source title</t>
  </si>
  <si>
    <t>Volume</t>
  </si>
  <si>
    <t>Issue</t>
  </si>
  <si>
    <t>Art. No.</t>
  </si>
  <si>
    <t>Page start</t>
  </si>
  <si>
    <t>Page end</t>
  </si>
  <si>
    <t>Page count</t>
  </si>
  <si>
    <t>Link</t>
  </si>
  <si>
    <t>Abstract</t>
  </si>
  <si>
    <t>Author Keywords</t>
  </si>
  <si>
    <t>Index Keywords</t>
  </si>
  <si>
    <t>Editors</t>
  </si>
  <si>
    <t>Publisher</t>
  </si>
  <si>
    <t>Language of Original Document</t>
  </si>
  <si>
    <t>Abbreviated Source Title</t>
  </si>
  <si>
    <t>Document Type</t>
  </si>
  <si>
    <t>Publication Stage</t>
  </si>
  <si>
    <t>Open Access</t>
  </si>
  <si>
    <t>Validation of the Chinese version of the Walsh Family Resilience Questionnaire</t>
  </si>
  <si>
    <t>10.1111/famp.12751</t>
  </si>
  <si>
    <t>Scopus</t>
  </si>
  <si>
    <t>Wang A.; Lu J.</t>
  </si>
  <si>
    <t>Wang, Anni (57215886061); Lu, Jun (56945850000)</t>
  </si>
  <si>
    <t>57215886061; 56945850000</t>
  </si>
  <si>
    <t>Family Process</t>
  </si>
  <si>
    <t>https://www.scopus.com/inward/record.uri?eid=2-s2.0-85125037855&amp;doi=10.1111%2ffamp.12751&amp;partnerID=40&amp;md5=fac8970cd616096b5c43136112c241ad</t>
  </si>
  <si>
    <t>The Walsh Family Resilience Questionnaire (WFRQ) is one of the most widely used and strong theory-based measurement tools of family resilience. This study aimed to develop and psychometrically test the Chinese version of the WFRQ (WFRQ-C). The WFRQ was translated following Brislin's translation model. Psychometric testing, combining classical theory test and item response theory, was conducted with a sample of 800 community adult residents. The Connor-Davidson resilience scale-10 (CD-RISC-10), Self-reported Family Happiness Scale (SFHS-1), and Family APGAR (Adaption, Partnership, Growth, Affection, Resolve) Scale (Family APGAR-5) were applied for convergent validity. Six items were deleted at the item analysis level. The minimum average partial test and a parallel analysis supported a three-factor structure, which was validated by confirmatory factor analysis. The three factors were named “Family belief system,” “Organization, communication and problem solving,” and “Utilization of external resources.” The WFRQ-C was significantly correlated with CD-RISC-10, SFHS-1, and Family APGAR-5, with r values ranged from 0.51 to 0.56. The Cronbach's α was 0.97 for the scale and 0.93, 0.95, and 0.72 for the three factors, respectively. The ICCs of 0.96 for the whole scale, and 0.95, 0.75, and 0.95 for the three factors, respectively. The mean score for the WFRQ-C was 97.00 ± 17.94, of which per capita monthly income and education level were predictors. The 26-item WFRQ-C is a stable, concise, and validated tool to measure family resilience. It is applicable for Chinese community adults in nonspecific stressful settings and has potential utility in the health care domain. © 2022 Family Process Institute.</t>
  </si>
  <si>
    <t>classical theory test; family care; family resilience; instrument development; item response theory; validity</t>
  </si>
  <si>
    <t>Adult; Factor Analysis, Statistical; Family Health; Humans; Psychometrics; Reproducibility of Results; Resilience, Psychological; Surveys and Questionnaires; adult; factor analysis; family health; human; psychological resilience; psychometry; questionnaire; reproducibility</t>
  </si>
  <si>
    <t>John Wiley and Sons Inc</t>
  </si>
  <si>
    <t>Fam. Process</t>
  </si>
  <si>
    <t>Article</t>
  </si>
  <si>
    <t>Final</t>
  </si>
  <si>
    <t>Suspension of social welfare services and mental health outcomes for women during the COVID-19 pandemic in a peripheral neighborhood in São Paulo, Brazil</t>
  </si>
  <si>
    <t>10.3389/fpsyt.2022.897276</t>
  </si>
  <si>
    <t>Bruhn L.; Szabzon F.; Abarca Brown C.; Ravelli Cabrini D.; Miranda E.; Andrade L.H.</t>
  </si>
  <si>
    <t>Bruhn, Lenora (57480072400); Szabzon, Felipe (56520384800); Abarca Brown, Cristobal (57479790900); Ravelli Cabrini, Daniela (57479934400); Miranda, Elisangela (57480348800); Andrade, Laura Helena (35352526200)</t>
  </si>
  <si>
    <t>57480072400; 56520384800; 57479790900; 57479934400; 57480348800; 35352526200</t>
  </si>
  <si>
    <t>https://www.scopus.com/inward/record.uri?eid=2-s2.0-85139045969&amp;doi=10.3389%2ffpsyt.2022.897276&amp;partnerID=40&amp;md5=1712d4fa33e4d3c7e50935493a6a8e6b</t>
  </si>
  <si>
    <t>During the COVID-19 pandemic, Brazilian urban peripheries have been severely affected both by the spread of the virus and by social, political, and economical dynamics, raising concerns about the psychological wellbeing and mental health of the population living in these areas. The pandemic broke out in a context of reduced public spending in social and health policies as well as in a process of erosion of social rights, fostering processes of exclusion and highlighting the association between austerity, the increase in poverty and inequality as well as in health and mental health problems indicators. This article presents the results of a qualitative participatory research that investigated subjective experiences in a peripheral neighborhood of São Paulo, Brazil, aiming to understand how contextual dynamics played a role in shaping mental health experiences during the COVID-19 pandemic. A multidisciplinary team of researchers worked closely with local volunteers trained to provide emotional support calls to neighbors of the community who signed up for the project. This article presents three ethnographic cases of women who had their routines strongly affected by the suspension of public and social protection services for the containment of the SARS-CoV-2 pandemic, leading to psychological suffering due to the increased demand of “domestic circuits of care”. We argue that within a context of austerity, the pandemic was remarkably harsh in urban peripheries and, specifically, for women with caring responsibilities. In addition to highlighting the pervasive “social protection gap”, the cases presented in this paper also reveals the unequal dynamics of the social reproduction work in several layers, which falls mainly on women's shoulders. The “crisis of care”, proposed by gender and feminist scholars, can contribute to understanding the psychological outcomes of the COVID-19 pandemic for these women. Copyright © 2022 Bruhn, Szabzon, Abarca Brown, Ravelli Cabrini, Miranda and Andrade.</t>
  </si>
  <si>
    <t>Brazil; coronavirus; gender equity/inequality; global health; mental health; social support; vulnerable populations</t>
  </si>
  <si>
    <t>Article; Brazil; clinical outcome; coronavirus disease 2019; emotional stress; ethnography; female; feminism; gender equity; global health; human; mental health; neighborhood; nonhuman; pandemic; psychological well-being; Severe acute respiratory syndrome coronavirus 2; social support; social welfare; social work; vulnerable population</t>
  </si>
  <si>
    <t>Frontiers Media S.A.</t>
  </si>
  <si>
    <t>Front. Psychiatry</t>
  </si>
  <si>
    <t>All Open Access; Gold Open Access; Green Open Access</t>
  </si>
  <si>
    <t>Research on the Sustainable Development of Big Health Industry in Binhai New Area, Tianjin</t>
  </si>
  <si>
    <t>10.3390/su15021501</t>
  </si>
  <si>
    <t>Zhang J.</t>
  </si>
  <si>
    <t>Zhang, Jian (58072516500)</t>
  </si>
  <si>
    <t>Sustainability (Switzerland)</t>
  </si>
  <si>
    <t>https://www.scopus.com/inward/record.uri?eid=2-s2.0-85146618159&amp;doi=10.3390%2fsu15021501&amp;partnerID=40&amp;md5=dffa57d690ddc719c44365ec24be0a54</t>
  </si>
  <si>
    <t>The big-health industry is an emerging industry with huge market potential, which plays an important role in economic growth and industrial structure adjustment. After years of development, the big-health industry in the Binhai New Area has begun to take shape and become an important force to promote the high-quality development of regional economy. This paper tries to use the SWOT and gray correlation degree analysis method to explore the correlation degree between the big-health industry and its sub-industries, so as to provide a reference for the Binhai New Area to create deep health resources, release the development potential of the big-health industry, and promote the sustainable development of the regional economy and its people. It is estimated that in the next five years, the per-capita GDP of Beijing and Tianjin will exceed USD 15,000, and the life expectancy of the population will exceed 80 years. The Beijing–Tianjin–Hebei region will enter the high level of human development (human development index greater than 0.8). With the improvement of living standards, people’s demand for health will rise sharply, and the market prospects are broad. The Binhai New Area should seize this opportunity to accelerate the development of the big-health industry, to create momentum for regional sustainable development, and to create happiness for its people. The main objective of this study is to ascertain the sustainable development status of the big-health industry in the Tianjin Binhai New Area, as well as the direct relationship between the level of economic development and the development of the big-health industry, to lay a good economic foundation for the vigorous development of the big-health industry. © 2023 by the author.</t>
  </si>
  <si>
    <t>big-health industry; gray correlation analysis; regional development; SWOT analysis; the sustainable development</t>
  </si>
  <si>
    <t>Beijing [China]; Binhai New Area; China; Tianjin; economic development; economic growth; Gross Domestic Product; industrial structure; life expectancy; regional development; regional economy; sustainable development</t>
  </si>
  <si>
    <t>MDPI</t>
  </si>
  <si>
    <t>Sustainability</t>
  </si>
  <si>
    <t>All Open Access; Gold Open Access</t>
  </si>
  <si>
    <t>Team Care for the Care Team: A Scoping Review of the Relational Dimensions of Collaboration in Healthcare Contexts</t>
  </si>
  <si>
    <t>10.1080/10410236.2023.2198673</t>
  </si>
  <si>
    <t>Fox S.; McAllum K.; Ginoux L.</t>
  </si>
  <si>
    <t>Fox, Stephanie (9044432700); McAllum, Kirstie (36176246000); Ginoux, Laura (58195384500)</t>
  </si>
  <si>
    <t>9044432700; 36176246000; 58195384500</t>
  </si>
  <si>
    <t>Health Communication</t>
  </si>
  <si>
    <t>https://www.scopus.com/inward/record.uri?eid=2-s2.0-85153512962&amp;doi=10.1080%2f10410236.2023.2198673&amp;partnerID=40&amp;md5=3207b5592e666ee0dcd87ab23b9e7696</t>
  </si>
  <si>
    <t>Examining team care for the care team, this scoping literature review highlights the relational and compassionate dimensions of collaboration and teamwork that can alleviate healthcare worker suffering and promote well-being in challenging contexts of care. Its goal is to provide greater conceptual clarity about team care and examine the contextual dimensions regarding the needs and facilitators of team care. Analysis of the 48 retained texts identified three broad types of communicative practice that constitute team care: sharing; supporting; and leading with compassion. The environmental conditions facilitating team care included a caring team culture and specific and accessible organizational supports. These results are crystallized into a conceptual model of team care that situates team care within a system of team and organizational needs and anticipated outcomes. Gaps in the literature are noted and avenues for future research are suggested. © 2023 Taylor &amp; Francis Group, LLC.</t>
  </si>
  <si>
    <t>Routledge</t>
  </si>
  <si>
    <t>Health Commun.</t>
  </si>
  <si>
    <t>Article in press</t>
  </si>
  <si>
    <t>How do Australians use social media during natural hazards? A survey</t>
  </si>
  <si>
    <t>10.1016/j.ijdrr.2022.103207</t>
  </si>
  <si>
    <t>Zander K.K.; Sibarani R.; Lassa J.; Nguyen D.; Dimmock A.</t>
  </si>
  <si>
    <t>Zander, Kerstin K. (57205449913); Sibarani, Rifka (57855686300); Lassa, Jonatan (25825179800); Nguyen, Duy (57856519200); Dimmock, April (57856101800)</t>
  </si>
  <si>
    <t>57205449913; 57855686300; 25825179800; 57856519200; 57856101800</t>
  </si>
  <si>
    <t>International Journal of Disaster Risk Reduction</t>
  </si>
  <si>
    <t>https://www.scopus.com/inward/record.uri?eid=2-s2.0-85136468199&amp;doi=10.1016%2fj.ijdrr.2022.103207&amp;partnerID=40&amp;md5=fbd251b8661e088533ba506273265a80</t>
  </si>
  <si>
    <t>People living in Australia are highly exposed to risks from extreme weather events including floods, bushfires and tropical cyclones. Communication is crucial in emergencies, to prepare for risks, warn people, reduce impacts, save lives and increase resilience. Social media has become increasingly important for both sourcing and disseminating information during natural hazards. The vast amount of data generated by social media users can be analysed for situational awareness, impacts and community sentiments during natural hazards. The full potential for social media to fulfil these roles in Australia is not yet well understood. In this study, we provide a literature review about the use of social media during natural hazards in Australia. We then assess public preferences for the use of social media during natural hazards using data collected through an online survey (n = 1665). Results suggest that social media is still largely underutilised for emergency communication. However, those with a high capacity to prepare for emergencies were more likely to use social media during natural hazards than those who relied on decisions being made by local authorities. Respondents’ age did not explain the use of social media during natural hazards, but gender did with women more likely to do so than men. The presence of children in a household increased the use of social media during natural hazards, suggesting that the family structure plays a role in disaster communication. Finally, the main barriers to using social media during natural hazards were the spread of conflicting information and rumours on social media. © 2022 The Authors</t>
  </si>
  <si>
    <t>bushfires; Disaster communication; Floods; Preparedness; Social network; Trust</t>
  </si>
  <si>
    <t>Elsevier Ltd</t>
  </si>
  <si>
    <t>Int. J. Disaster Risk Reduct.</t>
  </si>
  <si>
    <t>Resilience among health care workers while working during a pandemic: A systematic review and meta synthesis of qualitative studies</t>
  </si>
  <si>
    <t>10.1016/j.cpr.2022.102173</t>
  </si>
  <si>
    <t>Curtin M.; Richards H.L.; Fortune D.G.</t>
  </si>
  <si>
    <t>Curtin, Mariah (57712548000); Richards, Helen L. (7102337919); Fortune, Donal G. (7006530529)</t>
  </si>
  <si>
    <t>57712548000; 7102337919; 7006530529</t>
  </si>
  <si>
    <t>Clinical Psychology Review</t>
  </si>
  <si>
    <t>https://www.scopus.com/inward/record.uri?eid=2-s2.0-85130791165&amp;doi=10.1016%2fj.cpr.2022.102173&amp;partnerID=40&amp;md5=f220419287a84d960b4173077000b0f2</t>
  </si>
  <si>
    <t>Background: The COVID-19 pandemic has reinforced the need to attend to Health Care Workers (HCWs) mental health. What promotes resilience in HCWs during pandemics is largely unknown. Aim: To appraise and synthesize studies investigating resilience among HCWs during COVID-19, H1N1, MERS, EBOLA and SARS pandemics. Method: A systematic review of studies from 2002 to 11th March 2022 was conducted. PsychInfo, CINAHL, Medline, Embase, Web of Science, Scopus and the Cochrane Library databases were searched for qualitative and mixed-methods studies investigating the well-being of HCWs working in hospital settings during a pandemic. Data was extracted, imported into NVivo and analyzed by means of thematic synthesis. Reporting followed PRISMA and ENTREQ guidelines. Results: One hundred and twenty-one eligible studies (N = 11,907) were identified. The results revealed six main themes underpinning HCWs resilience: moral purpose and duty, connections, collaboration, organizational culture, character and potential for growth. Conclusion: The studies reviewed indicated that HCWs resilience is mainly born out of their professional identity, collegial support, effective communication from supportive leaders along with flexibility to engage in self-care and experiences of growth. © 2022</t>
  </si>
  <si>
    <t>COVID-19; Health care workers; Mental health; Pandemic; Resilience</t>
  </si>
  <si>
    <t>COVID-19; Health Personnel; Humans; Influenza A Virus, H1N1 Subtype; Mental Health; Pandemics; care behavior; catalyst; character; Cinahl; Cochrane Library; compassion; coping behavior; coronavirus disease 2019; Ebola hemorrhagic fever; Embase; emotion; emotional support; encouragement; family relation; health behavior; health care personnel; human; influenza A (H1N1); learning; Medline; mental health; Middle East respiratory syndrome; motivation; organizational culture; pandemic; personal experience; psychological resilience; PsycINFO; qualitative research; Review; Scopus; severe acute respiratory syndrome; social distancing; social interaction; social media; social support; systematic review; Web of Science; work environment; health care personnel; Influenza A virus (H1N1); mental health; pandemic</t>
  </si>
  <si>
    <t>Elsevier Inc.</t>
  </si>
  <si>
    <t>Clin. Psychol. Rev.</t>
  </si>
  <si>
    <t>Review</t>
  </si>
  <si>
    <t>All Open Access; Green Open Access</t>
  </si>
  <si>
    <t>Understanding the teachers' disaster preparedness beliefs</t>
  </si>
  <si>
    <t>10.1016/j.ijdrr.2022.103511</t>
  </si>
  <si>
    <t>Dasci Sonmez E.; Gokmenoglu T.</t>
  </si>
  <si>
    <t>Dasci Sonmez, Elif (57563181400); Gokmenoglu, Tuba (36543781000)</t>
  </si>
  <si>
    <t>57563181400; 36543781000</t>
  </si>
  <si>
    <t>https://www.scopus.com/inward/record.uri?eid=2-s2.0-85145062492&amp;doi=10.1016%2fj.ijdrr.2022.103511&amp;partnerID=40&amp;md5=dea050860a9ea6ed210e6667de61977d</t>
  </si>
  <si>
    <t>This study investigated the extent of teachers' disaster preparedness beliefs regarding perceived susceptibility, perceived severity, perceived benefits, perceived barriers, cues to action, and self-efficacy and how their beliefs change concerning their demographic characteristics. The sample included 19,723 respondents who participated in the School-Based Disaster Education-Teacher Training Program of the Turkish Ministry of National Education. The results showed that teachers' preparatory beliefs, especially those associated with their perceived benefits, susceptibility, barriers, and self-efficacy, were high, whereas their beliefs were found as moderate and low levels in cues to action and perceived severity dimensions. Age, disaster education experience, and gender were found to be significant variables related to teachers' disaster preparation beliefs. However, respondents' residential areas do not show different beliefs since all regions of Turkiye are prone to short lead-time disasters. These findings can guide policymaking and interventions to promote national disaster preparedness and develop a more effective and tailor-made teacher training program. © 2022 Elsevier Ltd</t>
  </si>
  <si>
    <t>Disaster education; Disaster preparedness; Professional development; Social-cognitive research; Teacher education</t>
  </si>
  <si>
    <t>Predictors of Mental Health Literacy among Parents, Guardians, and Teachers of Adolescents in West Malaysia</t>
  </si>
  <si>
    <t>10.3390/ijerph20010825</t>
  </si>
  <si>
    <t>Phoa P.K.A.; Ab Razak A.; Kuay H.S.; Ghazali A.K.; Ab Rahman A.; Husain M.; Bakar R.S.; Abdul Gani F.</t>
  </si>
  <si>
    <t>Phoa, Picholas Kian Ann (57850446300); Ab Razak, Asrenee (57213267541); Kuay, Hue San (57190065589); Ghazali, Anis Kausar (40361146400); Ab Rahman, Azriani (56624414600); Husain, Maruzairi (56661780400); Bakar, Raishan Shafini (57201101916); Abdul Gani, Firdaus (58054761900)</t>
  </si>
  <si>
    <t>57850446300; 57213267541; 57190065589; 40361146400; 56624414600; 56661780400; 57201101916; 58054761900</t>
  </si>
  <si>
    <t>International Journal of Environmental Research and Public Health</t>
  </si>
  <si>
    <t>https://www.scopus.com/inward/record.uri?eid=2-s2.0-85145967921&amp;doi=10.3390%2fijerph20010825&amp;partnerID=40&amp;md5=6ac77d69a0c483087629f9f54e285bc4</t>
  </si>
  <si>
    <t>Parents, guardians, and teachers are the informal sources of mental health support that adolescents rely on. Nevertheless, limited mental health knowledge limits their ability and confidence in providing appropriate assistance. This study aims to (1) evaluate the relationship between the roles of parents/guardians and teachers and their responses to discover the common misconceptions on mental health among those providing informal support to adolescents and (2) determine which demographic factors would act as the strongest predictor influencing their mental health literacy (MHL) status. The cross-sectional study recruited 867 parents, guardians, and teachers of adolescents from 24 government secondary schools’ parent–teacher associations via multistage stratified random sampling. Parents, guardians, and teachers’ MHL were evaluated using the Mental Health Knowledge Schedule—Malay Version (MAKS-M). The collected data were analyzed using Pearson’s Chi-squared test to investigate the association between the respondents’ roles and responses. Multiple Regression analysis was used to determine the predictors of MHL. The score of MAKS-M for the current study sample is 73.03% (M = 43.82, SD = 4.07). Most respondents responded incorrectly on Items 1 (employment), 6 (help-seeking), 8 (stress), and 12 (grief). Teachers provided more favorable responses on several items than parents and guardians. Finally, younger age, higher income, knowing someone with mental disorders, and having experience of attending formal training on mental health first aid were the significant predictors of MHL. MHL interventions in Malaysia should cater to older adults of lower socioeconomic status and lesser experience in mental health, specifically highlighting the stigmas on mental health help-seeking behaviors, treatment, and employment concerns, plus the recognition of various mental health diagnoses. © 2023 by the authors.</t>
  </si>
  <si>
    <t>adolescent mental health; Malaysia; mental disorders; mental health literacy; social stigma</t>
  </si>
  <si>
    <t>Adolescent; Aged; Cross-Sectional Studies; Health Literacy; Humans; Malaysia; Mental Disorders; Mental Health; Malaysia; adolescence; mental disorder; mental health; parental care; public health; teacher training; adolescent; adult; Article; clinical article; clinical evaluation; controlled study; cross-sectional study; demographics; employment; female; grief; groups by age; health literacy; help seeking behavior; highest income group; human; Malaysia; male; medical education; mental disease; mental health; parent; patient referral; personal experience; physiological stress; prediction; psychological first aid; sample size; social psychology; social status; social support; teacher; therapeutic misconception; aged; mental disease; mental health; psychology</t>
  </si>
  <si>
    <t>Int. J. Environ. Res. Public Health</t>
  </si>
  <si>
    <t>The effects of adherence to professional identity, workplace aggression, and felt accountability on child protection workers' professional quality of life</t>
  </si>
  <si>
    <t>10.1016/j.chiabu.2022.105950</t>
  </si>
  <si>
    <t>Geoffrion S.; Lamothe J.; Giguère C.-É.; Collin-Vézina D.</t>
  </si>
  <si>
    <t>Geoffrion, Steve (56045946500); Lamothe, Josianne (57193646680); Giguère, Charles-Édouard (57191057530); Collin-Vézina, Delphine (6507415292)</t>
  </si>
  <si>
    <t>56045946500; 57193646680; 57191057530; 6507415292</t>
  </si>
  <si>
    <t>Child Abuse and Neglect</t>
  </si>
  <si>
    <t>https://www.scopus.com/inward/record.uri?eid=2-s2.0-85142154807&amp;doi=10.1016%2fj.chiabu.2022.105950&amp;partnerID=40&amp;md5=c5ed55251a6cf16b5b3b2cac271a4068</t>
  </si>
  <si>
    <t>Background: Child protection workers (CPWs) are exposed to physical and psychological violence initiated by clients. The consequences associated with exposure to this type of trauma and others are compounded by the anxiety generated by the feelings of being accountable and the constant scrutiny and monitoring CPWs are under. Previous research suggests that acting according to one's professional values can help protect against the effects of trauma exposure and the anxiety associated with being held accountable when situations devolve into crises. Methods and objectives: Using path analysis, this study sought to investigate how this complex intersection between client aggression, felt accountability, and professional identity among 310 CPWs is related to their professional quality of life (ProQol). Results: Results show that adherence to professional identity was strongly and positively associated with ProQoL scores (β = −0.42, p &lt; .001). Felt accountability and exposure to psychological violence (but no other forms of violence) were consistently and negatively related to ProQoL scores (β = −0.42, p &lt; .001/β = −0.20, p &lt; .001). The impact of felt accountability on ProQoL scores can be partially explained by lowered adherence to professional identity. This suggests that the current way CPWs are held accountable and evaluated comes at odds with their professional values. Conclusion: The article ends with a discussion on how organizational changes surrounding accountability can be anxiety-inducing for some CPWs who increasingly feel overwhelmed by the complexity of their cases. Organizations must therefore reflect on how they can better embody the values of their clinicians. © 2022</t>
  </si>
  <si>
    <t>Child protection workers; Client violence; Compassion fatigue; Felt accountability; Professional identity</t>
  </si>
  <si>
    <t>Aggression; Child; Emotions; Humans; Quality of Life; Surveys and Questionnaires; Violence; Workplace; adult; aggression; Article; child protection; clinician; criminology; data analysis; female; health care organization; human; identity; job stress; male; middle aged; organization; prevalence; psychoeducation; psychology; quality of life; questionnaire; research; scientist; social responsibility; social status; social work; violence; work environment; workplace; aggression; child; emotion</t>
  </si>
  <si>
    <t>Child Abuse Negl.</t>
  </si>
  <si>
    <t>The Use of Digital Media and Modes of Communication of Affected People: A Case Study of Earthquakes in East Java, Indonesia</t>
  </si>
  <si>
    <t>10.20965/jdr.2022.p1037</t>
  </si>
  <si>
    <t>Ida R.; Widiyantoro S.; Gunawan E.; Sunarti E.; Marliyani G.I.; Saud M.</t>
  </si>
  <si>
    <t>Ida, Rachmah (56445174500); Widiyantoro, Sri (55941229400); Gunawan, Endra (55292946300); Sunarti, Euis (57204943515); Marliyani, Gayatri Indah (55584232900); Saud, Muhammad (57204564159)</t>
  </si>
  <si>
    <t>56445174500; 55941229400; 55292946300; 57204943515; 55584232900; 57204564159</t>
  </si>
  <si>
    <t>Journal of Disaster Research</t>
  </si>
  <si>
    <t>https://www.scopus.com/inward/record.uri?eid=2-s2.0-85139433887&amp;doi=10.20965%2fjdr.2022.p1037&amp;partnerID=40&amp;md5=7bf75300373cd49829a9ac88a264822a</t>
  </si>
  <si>
    <t>Several earthquake incidents in the East Java province have resulted in numerous disadvantages such as damaged buildings and victims that were physically and emotionally wounded. The problem that has arisen in these situations is how victims of natural disasters often receive late responses and little to no information about relief efforts from authorities. Local governments and disaster relief organizations have not initiated the right method of communication to give important information toward disaster victims when information technologies have developed rapidly. The present study opt for a qualitative research design to conduct the interviews from the victims of disaster living nearby Malang and Blitar regencies of Indonesia. It examines how people living in earthquake-prone regions are communicating during the disaster using smartphones and social networking services. The findings of the research show that people living in the disaster-risk areas use mobile phones, smart-phones, and social networking services in their daily life; yet, not many of them using these devices and services to look for information about earthquakes. Although authorities have created digital channels as a source of information, it does not receive significant attention and interest of the people at risk. The problems with uneven digital media literacy and lack of resources remain unresolved. Cooperation between authorities and people is expected, to ensure that the use of existing communication technologies becomes more effective and efficient in earthquake relief efforts and countermeasures. © Fuji Technology Press Ltd.</t>
  </si>
  <si>
    <t>development communication; digital media; disaster relief; disaster response; social media use</t>
  </si>
  <si>
    <t>Disaster prevention; Earthquakes; Emergency services; Smartphones; Social networking (online); Development communication; Disaster relief; Disaster-response; Indonesia; Media use; Relief efforts; Smart phones; Social media; Social medium use; Social networking services; Digital storage</t>
  </si>
  <si>
    <t>Fuji Technology Press</t>
  </si>
  <si>
    <t>J. Disaster Res.</t>
  </si>
  <si>
    <t>Being a parent, emotional stability, and adjustment disorder symptoms in the face of COVID-19</t>
  </si>
  <si>
    <t>10.1111/fare.12745</t>
  </si>
  <si>
    <t>Kestler-Peleg M.; Pitcho-Prelorentzos S.; Mahat-Shamir M.; Kagan M.; Lavenda O.</t>
  </si>
  <si>
    <t>Kestler-Peleg, Miri (56830488300); Pitcho-Prelorentzos, Shani (57191827789); Mahat-Shamir, Michal (56820250800); Kagan, Maya (57189046547); Lavenda, Osnat (36806056300)</t>
  </si>
  <si>
    <t>56830488300; 57191827789; 56820250800; 57189046547; 36806056300</t>
  </si>
  <si>
    <t>Family Relations</t>
  </si>
  <si>
    <t>https://www.scopus.com/inward/record.uri?eid=2-s2.0-85134600959&amp;doi=10.1111%2ffare.12745&amp;partnerID=40&amp;md5=d56f33a5792a8a2326ca50df27a49687</t>
  </si>
  <si>
    <t>Objective: The current study examines the correlation between emotional stability and symptoms related to adjustment to the stresses related to the pandemic for parents and nonparents at the initial stage of the COVID-19 outbreak in Israel. Background: At the early stage of the COVID-19 outbreak, governments prohibited public gatherings and demanded social distancing. These challenges may be especially difficult for individuals with low levels of emotional stability as adaptation difficulties may lead to stress-related outcomes, such as adjustment disorder symptoms. Additionally, in the face of a significant external threat and the demand for intensive joint familial time at home, the parental role becomes especially salient. Methods: Two hundred forty-four Israeli adults filled in self-reported e-version questionnaires regarding emotional stability, adjustment disorder symptoms, and background variables. A cross-sectional design was used to examine the association between emotional stability and adjustment disorder symptoms, as well as the potential moderation by parenting status. Results: The findings revealed that the levels of emotional stability were negatively correlated with adjustment disorder symptoms, while being a parent mitigated this correlation. This correlation was nonsignificant among parents. Conclusion and Implications: It appears that the identity salience of parental role in the current stressful situation and its associated strain may have overcome the advantage of emotional stability. The identity of being a parent has the potential to dismiss it. Here, the social role emerges as more forcible than the personality trait. Recommendations for practice are discussed. © 2022 National Council on Family Relations.</t>
  </si>
  <si>
    <t>coronavirus; identity theory; Israel; neuroticism; pandemic; parenthood; personality traits</t>
  </si>
  <si>
    <t>Fam. Relat.</t>
  </si>
  <si>
    <t>All Open Access; Bronze Open Access; Green Open Access</t>
  </si>
  <si>
    <t>Typologies of Mutual Aid in Climate Resilience: Variation in Reciprocity, Solidarity, Self-Determination, and Resistance</t>
  </si>
  <si>
    <t>10.1089/env.2021.0046</t>
  </si>
  <si>
    <t>Harrington E.; Cole A.</t>
  </si>
  <si>
    <t>Harrington, Elise (57202779752); Cole, Aileen (57543538100)</t>
  </si>
  <si>
    <t>57202779752; 57543538100</t>
  </si>
  <si>
    <t>Environmental Justice</t>
  </si>
  <si>
    <t>https://www.scopus.com/inward/record.uri?eid=2-s2.0-85131837631&amp;doi=10.1089%2fenv.2021.0046&amp;partnerID=40&amp;md5=129dda85725147e476fa1c635b03011a</t>
  </si>
  <si>
    <t>Objectives: We provide a conceptual review of mutual aid to operationalize a more just notion of resilience at individual, community, and group levels. We link scholarship across disciplines to examine how mutual aid contributes to adaptive capacity to support climate resilience. Mutual aid has the potential to support responses to climate change that do not return to the status quo, but instead address systemic burdens and vulnerabilities to support existing community strengths and assets. Data Sources: Prior scholarship on mutual aid from multiple disciplines: Engineering, social work, law, sociology, political science, and international development. Review Methods: We develop a conceptual review of literature from multiple disciplines to propose mutual aid typologies that provide more nuance and understanding of the variation of mutual aid. Results: We identify three types of mutual aid (institutional networks, group-based self-help, and social movement networks) and demonstrate their variation across reciprocity, solidarity, self-determination, and resistance. Conclusions: The variation in mutual aid suggests that scholarly disciplines and practitioners use the term to suggest different organizational forms and different outcomes associated with mutual aid. Mutual aid offered by group-based models and social movement networks provides routes to community resilience that support community-led responses to climate change focused on collective advocacy and care. This review centers on building adaptive capacity to address injustice and inequities in short- A nd long-term responses to climate change.  © 2022 Mary Ann Liebert, Inc., publishers.</t>
  </si>
  <si>
    <t>climate change; community resilience; mutual aid; resilience</t>
  </si>
  <si>
    <t>adaptive management; climate change; community development; reciprocity; typology</t>
  </si>
  <si>
    <t>Mary Ann Liebert Inc.</t>
  </si>
  <si>
    <t>Environ. Justice</t>
  </si>
  <si>
    <t>The Role and Value of Chaplains in the Ambulance Service: Paramedic Perspectives</t>
  </si>
  <si>
    <t>10.1007/s10943-021-01446-9</t>
  </si>
  <si>
    <t>Tunks Leach K.; Simpson P.; Lewis J.; Levett-Jones T.</t>
  </si>
  <si>
    <t>Tunks Leach, Katie (57310441100); Simpson, Paul (7201907361); Lewis, Joanne (55484048300); Levett-Jones, Tracy (15073003500)</t>
  </si>
  <si>
    <t>57310441100; 7201907361; 55484048300; 15073003500</t>
  </si>
  <si>
    <t>Journal of Religion and Health</t>
  </si>
  <si>
    <t>https://www.scopus.com/inward/record.uri?eid=2-s2.0-85117818127&amp;doi=10.1007%2fs10943-021-01446-9&amp;partnerID=40&amp;md5=944dcf9542f4f901d97933b0876e4847</t>
  </si>
  <si>
    <t>Chaplains are employed by ambulance services in many states across Australia as one element in a suite of initiatives to support the health and wellness of paramedics. The aim of this paper is to present key findings from a study that explored paramedic perspectives on the role and value of chaplains in the ambulance service. Seventeen paramedics participated in semi-structured interviews. Data were analysed using framework analysis. Two themes were identified: scope of the chaplain’s role and organisational factors influencing the chaplain’s role. Paramedics highly valued what they believed to be proactive and reactive support provided by ambulance chaplains, regardless of paramedics’ personal spiritual or religious beliefs. © 2021, The Author(s).</t>
  </si>
  <si>
    <t>Chaplaincy; Emergency medical services; Paramedic; Spiritual care; Well-being</t>
  </si>
  <si>
    <t>Allied Health Personnel; Ambulances; Australia; Clergy; Emergency Medical Technicians; Humans; ambulance; article; clergy; emergency health service; human; religion; semi structured interview; spiritual care; wellbeing; ambulance; Australia; paramedical personnel; rescue personnel</t>
  </si>
  <si>
    <t>Springer</t>
  </si>
  <si>
    <t>J. Relig. Health</t>
  </si>
  <si>
    <t>All Open Access; Green Open Access; Hybrid Gold Open Access</t>
  </si>
  <si>
    <t>Mental Health Risks in Cultural Heritage First Responders After Disasters: A Review and Suggestions for Future Research</t>
  </si>
  <si>
    <t>10.13129/2282-1619/mjcp-3603</t>
  </si>
  <si>
    <t>Pajardi D.; D’Agostino A.; Gagliardini G.; Pepi R.; Colli A.</t>
  </si>
  <si>
    <t>Pajardi, Daniela (13608492200); D’Agostino, Alessandra (57202022491); Gagliardini, Giulia (57205148254); Pepi, Raffaele (57205329665); Colli, Antonello (36134252900)</t>
  </si>
  <si>
    <t>13608492200; 57202022491; 57205148254; 57205329665; 36134252900</t>
  </si>
  <si>
    <t>Mediterranean Journal of Clinical Psychology</t>
  </si>
  <si>
    <t>https://www.scopus.com/inward/record.uri?eid=2-s2.0-85154590682&amp;doi=10.13129%2f2282-1619%2fmjcp-3603&amp;partnerID=40&amp;md5=27423d60d982740ea60776426e338ebd</t>
  </si>
  <si>
    <t>Background: Disasters are severely impactful events with the potential to provide injuries or death, destroy properties, and put in danger the mental health of people exposed to them. People who are particularly involved in disasters are first responders. In this work, we will focus on a specific type of first responder, i.e., cultural heritage clinicians who have the responsibility to preserve, protect, and recover cultural heritage from damage. Aims: This review aims to discuss the mental health risks for first responders after disasters, with a specific focus on cultural heritage first responders. Methods: Studies had to be: 1) in English; 2) on adults; 3) original studies or clinical trials; 4) related to the mental health of participants; 5) published in peer-reviewed journals. Exclusion criteria were: 1) being written in languages different from English; 2) being conducted on adolescents/children; 3) not being related to the mental health of participants; 4) being a book/report/summary; 5) not being a clinical trial; 6) not being peer-reviewed. The search was run throughout PsycInfo, PsycArticles, and Medline on the 1st of April 2022 on articles published between 2012 and 2022 by using these keywords: natural disasters or tsunamis or floods or drought or wildfire or earthquake or tornado or hurricane or snowstorm AND first responders or firefighters or paramedics or police or emergency services or emergency medical services AND mental health or mental illness or mental disorder or psychiatric illness. Results: First responders are at risk of depression, anxiety, sleep disturbances, alcohol/substance abuse, and suicide ideation. Currently, there are no studies on mental health risks for cultural heritage first responders. There are some training programs designed for first responders in emergencies. Recent results seem to confirm their usefulness for first responders, leading us to suggest their application also for cultural heritage first responders. Conclusion: Further studies should explore the psychological impact of cultural heritage first responders, as well as the effect that psychological training can have on them © 2023 by the Author(s); licensee Mediterranean Journal of Clinical Psychology, Messina, Italy. This article is an open access article, licensed under a Creative Commons Attribution 4.0 Unported License</t>
  </si>
  <si>
    <t>Community identity; Cultural heritage; Depression; Disasters; First responders; PTSD</t>
  </si>
  <si>
    <t>University of Messina</t>
  </si>
  <si>
    <t>Mediterr. J. Clin. Psychol.</t>
  </si>
  <si>
    <t>‘You’re Not Alone for China’: The First Song in Times of COVID‐19 to Keep the Faith in a World Crying in Silence</t>
  </si>
  <si>
    <t>10.3390/bs12040088</t>
  </si>
  <si>
    <t>Giménez‐llort L.</t>
  </si>
  <si>
    <t>Giménez‐llort, Lydia (6701506831)</t>
  </si>
  <si>
    <t>Behavioral Sciences</t>
  </si>
  <si>
    <t>https://www.scopus.com/inward/record.uri?eid=2-s2.0-85128020461&amp;doi=10.3390%2fbs12040088&amp;partnerID=40&amp;md5=7d77dfa6f43da12cdbce72a41300f47f</t>
  </si>
  <si>
    <t>Collective mourning is an expression of societal maturity, cohesion, and respect. The world is in grief, but in early January 2020, before nobody could even imagine that SAR‐Cov2 would turn into the COVID‐19 pandemic, a music video version of a pop ballad about love and isolation was spread across a Chinese social network. The song ‘You Are Not Alone’ was adapted as a cover by young foreigners living in China to express their support to bereaved families and frontline workers and encourage the people of China, their second home. At that time, the rest of the world looked to distant China but could hardly expect to face the same adversity months later. The authors reported that the music video was a spontaneous artistic expression copying such traumatic events and the mourning process. The present work analyses how the music was blended with lyrics and images describing the outbreak in Wuhan to reach their goal. The original song and this shortened version for China were compared regarding musical and lyric structures and main characteristics. Additionally, an analysis of the two videos was done regarding cinemetric variables and non‐verbal communication that emphasized the power of songs to express deep sorrow and sympathy but also to give hope. Psychological first aid, the five stages of the mourning process by Kübler‐Ross, the dual‐process model by Stroebe and Schut, and Taylor’s tend‐to‐befriend provided a better understanding of the translation from interpersonal to societal mourning. Finally, other memorable songs that society spontaneously chose to be performed alone or together to cope with sudden and dra-matic situations, mitigate physical distancing, and alleviate human suffering are discussed. Music, lyrics, and artistic performance are playing a key role in building social and emotional ties during this pandemic, hampering individual and social pain and sorrow despite cultural barriers. © 2022 by the author. Licensee MDPI, Basel, Switzerland.</t>
  </si>
  <si>
    <t>bereavement; collective mourning; COVID‐19; grief; group music therapy; resilient interventions; socio‐ecologic model; songwriting analysis</t>
  </si>
  <si>
    <t>Protocols and strategies to use emergency psychology in the face of an emergency: A systematic review</t>
  </si>
  <si>
    <t>10.1016/j.actpsy.2022.103697</t>
  </si>
  <si>
    <t>Limone P.; Toto G.A.</t>
  </si>
  <si>
    <t>Limone, Pierpaolo (57190212449); Toto, Giusi Antonia (57200033184)</t>
  </si>
  <si>
    <t>57190212449; 57200033184</t>
  </si>
  <si>
    <t>Acta Psychologica</t>
  </si>
  <si>
    <t>https://www.scopus.com/inward/record.uri?eid=2-s2.0-85136595079&amp;doi=10.1016%2fj.actpsy.2022.103697&amp;partnerID=40&amp;md5=bfc46d236bd2d49d22396b42e3407576</t>
  </si>
  <si>
    <t>Background: Trauma survivors are at a high risk of developing mental health problems. Hence, mental help in the form of emergency psychology has to be availed in the aftermath of a traumatizing event. When studied in-depth, emergency psychology comprises protocols, strategies, and techniques that establish it as an interventional activity. Objective: The main of this review is to analyze how emergency psychology services are provided to people, to verify to what extent these interventions are homogeneous in the delivery methods and consequently, facilitate the creation of relevant measures. Consequently, the general view of emergency psychology is reviewed and analyzed to identify the protocols, guidelines, and strategies used. Methods: A search was done on the ScienceDirect, APA PsycINFO, Emerald, and Scopus databases for articles published from 1st January 2017 to 1st April 2022. The reference lists of the identified studies were also screened. Results: After the non-duplicate articles were removed and after filtering the articles according to inclusion criteria, 20 articles were included for the thematic analysis: nine research articles, 10 case study reports, and one randomized controlled trial (RCT). During the analysis, different aspects of emergency psychology were categorized: Responders, Crisis Management and Structure, and types of psychological interventions. This categorization led to the identification of protocols, guidelines, and strategies that can be placed in a sequence to give a general direction of how an emergency psychology intervention is supposed to be carried out. Conclusions: The adopted protocols, guidelines and strategies may vary from one disaster management to another but the main goal will always remain the same. © 2022 The Authors</t>
  </si>
  <si>
    <t>Crisis; Crisis management; Emergency psychology; Emergency psychology interventions</t>
  </si>
  <si>
    <t>Humans; Systematic Reviews as Topic; human</t>
  </si>
  <si>
    <t>Elsevier B.V.</t>
  </si>
  <si>
    <t>Acta Psychol.</t>
  </si>
  <si>
    <t>Cultural adaptation of the guidelines for offering mental health first aid to a person after a potentially traumatic event: a delphi expert consensus study in Brazil</t>
  </si>
  <si>
    <t>10.1186/s12888-022-04269-4</t>
  </si>
  <si>
    <t>Mendes K.N.; Peres C.H.M.; Cerqueira A.V.; Assumpção T.A.; Loch A.A.; Reavley N.J.</t>
  </si>
  <si>
    <t>Mendes, Kathlen Nataly (57946626400); Peres, Carlos Henrique Mesquita (57225218671); Cerqueira, Amanda Vidotto (57222376794); Assumpção, Thais Alves (57481259000); Loch, Alexandre Andrade (55883215800); Reavley, Nicola J (6507792925)</t>
  </si>
  <si>
    <t>57946626400; 57225218671; 57222376794; 57481259000; 55883215800; 6507792925</t>
  </si>
  <si>
    <t>https://www.scopus.com/inward/record.uri?eid=2-s2.0-85140865394&amp;doi=10.1186%2fs12888-022-04269-4&amp;partnerID=40&amp;md5=ce76e4b14a5fedd574d24f8cdd6a51f5</t>
  </si>
  <si>
    <t>Background:: Traumatic events increase the risk of mental disorders. In a country with relatively under-developed mental health support systems, services to assist people who have experienced potentially traumatic events may be unavailable. In such situations, people in the community become key sources of support. However, they do not always have the knowledge and skills to offer effective help. This study reports on the cultural adaptation for Brazil of the English-language mental health first aid guidelines for helping someone who has experienced a potentially traumatic event. Methods:: A Delphi expert consensus study with two expert panels, one comprising health professionals with experience in the treatment of trauma (n = 33) and the other comprising people with lived experience, (n = 29) was conducted. A questionnaire containing 131 statements from the English language guidelines was translated into Brazilian Portuguese. Participants were asked to rate the importance of actions to be taken to help a person who has experienced a potentially traumatic event and to suggest new items where appropriate. Results:: Data were collected over two survey rounds. A total of 149 items were included in the final guidelines (110 items from the English-language guidelines and 39 new items created from expert panel comments, in the second round). Immediate action items were endorsed by both panels, while items related to encouraging victims were rejected by the professional panel. The suggested statements mostly related to providing psychological support and attending to the person’s subjective experience rather than providing material or structural support. Conclusion:: While there were many similarities with the English-language guidelines for high-income countries, the guidelines also incorporate actions of importance for Brazil, including the emphasis on the first aider’s management of the person’s subjective experiences. These guidelines may inform Mental Health First Aid training for Brazil and may also be used as standalone resources. © 2022, The Author(s).</t>
  </si>
  <si>
    <t>Brazil; Consensus; Delphi Technique; First Aid; Humans; Mental Health; Surveys and Questionnaires; adult; Article; Brazil; controlled study; cultural factor; English (language); female; health care personnel; health care planning; health survey; high income country; human; major clinical study; male; middle aged; patient participation; personal experience; posttraumatic stress disorder; practice guideline; psychological care; psychological first aid; social adaptation; structured questionnaire; consensus; Delphi study; first aid; mental health; questionnaire</t>
  </si>
  <si>
    <t>BioMed Central Ltd</t>
  </si>
  <si>
    <t>Association between post-traumatic stress symptoms and functional health among internally displaced people in Myanmar</t>
  </si>
  <si>
    <t>10.1111/jpm.12837</t>
  </si>
  <si>
    <t>Kim G.-U.; Jung E.; Shim M.-S.; Kim G.S.</t>
  </si>
  <si>
    <t>Kim, Go-Un (57210944906); Jung, Eunyoung (57668345800); Shim, Mi-So (57204185461); Kim, Gwang Suk (7403064625)</t>
  </si>
  <si>
    <t>57210944906; 57668345800; 57204185461; 7403064625</t>
  </si>
  <si>
    <t>https://www.scopus.com/inward/record.uri?eid=2-s2.0-85129535684&amp;doi=10.1111%2fjpm.12837&amp;partnerID=40&amp;md5=91f85126f948015a2a72aeba89350f01</t>
  </si>
  <si>
    <t>What is known on the subject?: Internally displaced persons (IDPs) in Myanmar have been exposed to conflict and violence for a long time and experience physical, psychological and social problems. Post-traumatic stress symptoms (PTSS) are more prevalent among IDPs than among general populations and refugees, and limited research is available on this topic among IDPs in Myanmar. What the paper adds to existing knowledge?: More than one-third of the IDPs in our sample from Myanmar camps had a high PTSS score. More than two-thirds experienced traumatic events and left home after age 18. The overall functional health of IDPs was poor, and the presence or absence of PTSS led to differences in the factors associated with functional health in each group. Resilience and PTSS were associated with the functional health of IDPs in Myanmar. Further, functional health was positively correlated with levels of resilience among those relatively low in PTSS. What are the implications for practice?: Mental health nurses need to assess IDPs’ health status and PTSS by first performing health screening at camps in Myanmar. Subsequently, tailored interventions can be provided according to individual health conditions and PTSS severity. IDPs in Myanmar need psychological first aid to cope with the ongoing conflict and violence, and further mental health nurse training is necessary to implement this aid and tailored interventions for PTSS. Abstract: Introduction: Internally displaced persons (IDPs) are individuals forced to leave their homes and move within their country. Post-traumatic stress symptoms (PTSS) are prevalent in this population. Aim: To investigate trauma symptoms and functional health of IDPs in Myanmar and identify the factors associated with their functional health according to the presence/absence of PTSS. Method: This cross-sectional study included 201 IDPs who completed a questionnaire on functional health, PTSS, resilience, social support and hope. The analysis included descriptive statistics, t-tests, Pearson's correlation coefficients and multiple linear regression with interaction analyses. Results: Over one-third of the participants had PTSS, with low functional health scores. The greater the resilience, the better the functional health. The higher participants’ PTSS, the poorer their functional health. There was a significant interaction between resilience and PTSS. Discussion: Tailored resilience-building programs, as well as health policies and services, are needed to enhance IDPs’ functional health and help them overcome PTSS. Implications for practice: Psychological first aid should be provided to minimize PTSS experienced in situations of ongoing conflict and violence. Mental health nurses should be trained to assess IDPs’ health status and tailor interventions accordingly. © 2022 John Wiley &amp; Sons Ltd.</t>
  </si>
  <si>
    <t>health status; hope; post-traumatic stress disorder; resilience</t>
  </si>
  <si>
    <t>Adolescent; Cross-Sectional Studies; Health Status; Humans; Myanmar; Refugees; Stress Disorders, Post-Traumatic; adolescent; cross-sectional study; health status; human; Myanmar; posttraumatic stress disorder; psychology; refugee</t>
  </si>
  <si>
    <t>J. Psychiatr. Ment. Health. Nurs.</t>
  </si>
  <si>
    <t>Experiences of vulnerable households in low-attention disasters: Marshalltown, Iowa (United States) after the EF3 Tornado</t>
  </si>
  <si>
    <t>10.1016/j.gloenvcha.2022.102595</t>
  </si>
  <si>
    <t>Hamideh S.; Sen P.</t>
  </si>
  <si>
    <t>Hamideh, Sara (57195340071); Sen, Payel (57289822700)</t>
  </si>
  <si>
    <t>57195340071; 57289822700</t>
  </si>
  <si>
    <t>Global Environmental Change</t>
  </si>
  <si>
    <t>https://www.scopus.com/inward/record.uri?eid=2-s2.0-85140449346&amp;doi=10.1016%2fj.gloenvcha.2022.102595&amp;partnerID=40&amp;md5=9d0a1669f8520561225cc0698fd0e29a</t>
  </si>
  <si>
    <t>Tornados are among natural hazards that many towns in the Midwest region of the United States (US) experience frequently, sometimes with relatively overwhelming impacts and little attention and resources from media or government entities. Low-attention disasters that affect vulnerable populations create unique recovery challenges that are rarely addressed in the disaster literature. This paper presents a qualitative case study of impacts and recovery of housing in Marshalltown, Iowa, US after an EF3 Tornado in 2018 which affected a large portion of the town, in particular neighborhoods with high concentration of immigrant, low-income households in old and poorly maintained housing. Our analyses highlight the long-term challenges created by delayed and unsuccessful recovery of housing as a result of the intersection of pre-disaster social and physical vulnerability and inadequate housing recovery policy. © 2022 Elsevier Ltd</t>
  </si>
  <si>
    <t>Housing recovery; Immigrants; Low-attention disasters; Renters; Tornado</t>
  </si>
  <si>
    <t>Iowa; Marshalltown; Midwest; United States; disaster management; government; household survey; housing policy; immigrant population; natural hazard; tornado; vulnerability</t>
  </si>
  <si>
    <t>Global Environ. Change</t>
  </si>
  <si>
    <t>A qualitative study exploring barriers and facilitators to establishing nurse-led, multidisciplinary psychological care for trauma patients: experiences from doctors and nurses</t>
  </si>
  <si>
    <t>10.1186/s12912-022-00971-6</t>
  </si>
  <si>
    <t>Leng Y.; Wu Y.; Wang Z.; Zhou X.; Liao J.</t>
  </si>
  <si>
    <t>Leng, Yanan (57748467200); Wu, Ying (57749107000); Wang, Zonghua (55901607900); Zhou, Xiaoping (57749107100); Liao, Jianmei (57220210158)</t>
  </si>
  <si>
    <t>57748467200; 57749107000; 55901607900; 57749107100; 57220210158</t>
  </si>
  <si>
    <t>BMC Nursing</t>
  </si>
  <si>
    <t>https://www.scopus.com/inward/record.uri?eid=2-s2.0-85134423893&amp;doi=10.1186%2fs12912-022-00971-6&amp;partnerID=40&amp;md5=10b8c352d28dcf85f88616098b7f2e3a</t>
  </si>
  <si>
    <t>Background: Trauma patients are often in a state of psychological stress, experiencing helplessness, sadness, frustration, irritation, avoidance, irritability and other adverse emotions. Doctors and nurses are at the forefront of caring trauma patients and they play a crucial role in psychological supports and mental health care. However, few qualitative studies had based on the framework of the Theory of Planned Behavior (TPB) to explore the experiences in providing psychological care for trauma patients. We examined attitudinal, normative, and control beliefs underpinning medical staffs’ decisions to perform psychological care. Method: A qualitative study of in-depth semi-structured interviews was conducted among 14 doctors and nurses engaging in trauma care. The participants came from six tertiary hospitals in Chongqing, China. Data analysis was performed using the approach of Colaizzi. According to the framework of TPB, the researchers identified and summarized the themes. Results: Important advantages (mutual trust, patients' adherence and recovery), disadvantages (workload, short-term ineffective, practice unconfidently), referents (supportive: managers, patients, kinsfolk, nursing culture; unsupportive: some colleagues and patients), barriers (insufficient time or energy, resources situations), and facilitators (access to psychologist, training/education, reminders) were identified. Some demands, such as training diversity, multidisciplinary cooperation and families' support, reflected by doctors and nurses were important for them to carry out psychological care. Conclusion: According to the TPB, this article explored the internal and external promotion and hindrance factors that affecting the intentions and behaviors of doctors and nurses in implementing psychological care for trauma patients. We also focused on the experience and demands of health professionals in conducting psychological care, which could provide references for managers to formulate corresponding psychological care procedures and norms. © 2022, The Author(s).</t>
  </si>
  <si>
    <t>Medical staff; Nurses; Qualitative research; Trauma care</t>
  </si>
  <si>
    <t>BMC Nurs.</t>
  </si>
  <si>
    <t>Cultural adaptations for disaster response for children in Puerto Rico after Hurricane María</t>
  </si>
  <si>
    <t>10.1002/jmcd.12246</t>
  </si>
  <si>
    <t>Baggerly J.; Ceballos P.; Rodríguez M.; Reyes A.G.</t>
  </si>
  <si>
    <t>Baggerly, Jennifer (55911621300); Ceballos, Peggy (36617086600); Rodríguez, Mónica (23996048800); Reyes, Ana G. (57218554110)</t>
  </si>
  <si>
    <t>55911621300; 36617086600; 23996048800; 57218554110</t>
  </si>
  <si>
    <t>Journal of Multicultural Counseling and Development</t>
  </si>
  <si>
    <t>https://www.scopus.com/inward/record.uri?eid=2-s2.0-85128510458&amp;doi=10.1002%2fjmcd.12246&amp;partnerID=40&amp;md5=4a7aada790205baa31bb30be22cde922</t>
  </si>
  <si>
    <t>Adaptations for specific cultural populations are needed to respond to children affected by natural disasters. After Hurricane María, we provided disaster response training to mental health professionals and Disaster Response Play Therapy services to children in Puerto Rico. In this article, we describe culturally specific, field-tested preparation and procedures to promote Puerto Rican children's mental health after disasters. We recommend cultural adaptations for training mental health professionals and providing children's disaster response in Puerto Rico. © 2022 by the American Counseling Association.</t>
  </si>
  <si>
    <t>children; disaster mental health; huracán María; Hurricane María; niños; play therapy; Puerto Rico; Puerto Rico; salud mental tras desastres naturales; terapia de juego</t>
  </si>
  <si>
    <t>article; child; disaster; disaster response; female; human; human experiment; male; mental health; mental health care personnel; play therapy; Puerto Rican; Puerto Rico</t>
  </si>
  <si>
    <t>J. Multicult. Couns. Dev.</t>
  </si>
  <si>
    <t>Supporting adolescent mental health in humanitarian settings: To what extent do interventions consider climate change and its intersectional impacts?</t>
  </si>
  <si>
    <t>10.4103/intv.intv_31_21</t>
  </si>
  <si>
    <t>Devonald M.; Vintges J.; Jones N.</t>
  </si>
  <si>
    <t>Devonald, Megan (57220061510); Vintges, Joost (57665573400); Jones, Nicola (55708036800)</t>
  </si>
  <si>
    <t>57220061510; 57665573400; 55708036800</t>
  </si>
  <si>
    <t>Intervention</t>
  </si>
  <si>
    <t>https://www.scopus.com/inward/record.uri?eid=2-s2.0-85131671998&amp;doi=10.4103%2fintv.intv_31_21&amp;partnerID=40&amp;md5=0573de05b4fbbeede0200adc634e609c</t>
  </si>
  <si>
    <t>Research suggests that adolescents in humanitarian settings are particularly vulnerable to mental health challenges, but there is less attention to how mental health and psychosocial support (MHPSS) in these settings considers climate-related factors. This article aims to bridge this gap by reviewing studies on the impact of MHPSS interventions in humanitarian settings for adolescents in low- and middle-income countries. Our findings indicate there is a lack of attention to climate change; none of the 25 studies identified mentioned climate change or considered it in the intervention design. Given the urgency of the climate crisis, it is vital that MHPSS interventions for adolescents in humanitarian settings are adapted to respond to climate change-related factors. We also found that the data from such studies are rarely disaggregated by sex or disability. This is vital in order to deepen our understanding of the intersectional impacts of MHPSS on adolescents. © 2022 Lippincott Williams and Wilkins. All rights reserved.</t>
  </si>
  <si>
    <t>adolescents; climate change; humanitarian settings; mental health</t>
  </si>
  <si>
    <t>Wolters Kluwer Medknow Publications</t>
  </si>
  <si>
    <t>Using Forum Theatre to mobilise knowledge and improve NHS care: the Enhancing Post-injury Psychological Intervention and Care (EPPIC) study</t>
  </si>
  <si>
    <t>10.1332/174426421X16420902769508</t>
  </si>
  <si>
    <t>Beckett K.; Deave T.; McBride T.; May A.L.; Gabbay J.; Kapoulas U.; Long A.; Warburton G.; Wogan C.; Cox L.; Thompson J.; Spencer F.; Kendrick D.</t>
  </si>
  <si>
    <t>Beckett, Kate (55928549900); Deave, Toity (6506482554); McBride, Tony (57783731000); May, Andrée le (6701464069); Gabbay, John (56978093000); Kapoulas, Urszula (57782916700); Long, Adele (36911456100); Warburton, Georgie (57783243100); Wogan, Celia (57193305762); Cox, Lee (57782916800); Thompson, Julian (55492721500); Spencer, Frank (57783078600); Kendrick, Denise (7006870304)</t>
  </si>
  <si>
    <t>55928549900; 6506482554; 57783731000; 6701464069; 56978093000; 57782916700; 36911456100; 57783243100; 57193305762; 57782916800; 55492721500; 57783078600; 7006870304</t>
  </si>
  <si>
    <t>Evidence and Policy</t>
  </si>
  <si>
    <t>https://www.scopus.com/inward/record.uri?eid=2-s2.0-85133539024&amp;doi=10.1332%2f174426421X16420902769508&amp;partnerID=40&amp;md5=b73bc0aa2c362ed91f2befa0ccbcb936</t>
  </si>
  <si>
    <t>Background: Evidence regarding the impact of psychological problems on recovery from injury has limited influence on practice. Mindlines show effective practice requires diverse knowledge which is generally socially transmitted. Aims and objectives: Develop and test a method blending patient, practitioner, and research evidence and using Forum Theatre to enable key stakeholders to interact with it. Assess this methods; impact on contributing individuals/groups; on behaviour, practice, and research; mechanisms enabling these changes to occur. Methods: Stage-1: captured patient (n=53), practitioner (n=62), and research/expert (n=3) evidence using interviews, focus groups, literature review; combined these strands using framework analysis and conveyed them in a play. Stage-2: patients (n=32), carers (n=3), practitioners (n=31), and researchers (n=16) attended Forum Theatre workshops where they shared experiences, watched the play, re-enacted elements, and co-produced service improvements. Stage-3: used the Social Impact Framework to analyse study outcome data and establish what changed, how and why. Findings: This approach enhanced individuals'/group knowledge of post-injury psychopathology, confidence in their knowledge, mutual understanding, creativity, attitudes towards knowledge mobilisation, and research. These cognitive, attitudinal, and relational impacts led to multilevel changes in behaviour, practice, and research. Four key mechanisms enabled this research to occur and create impact: diverse knowledge, drama/storytelling, social interaction, actively altering outcomes. Discussion and conclusions: Discourse about poor uptake of scientific evidence focuses on methods to aid translation and implementation; this study shows how mindlines can reframe this 'problem' and inform impactful research. EPPIC demonstrated how productive interaction between diverse stakeholders using creative means bridges gaps between evidence, knowledge, and action. © Policy Press 2022</t>
  </si>
  <si>
    <t>co-production; forum theatre; knowledge mobilisation; mindlines</t>
  </si>
  <si>
    <t>Policy Press</t>
  </si>
  <si>
    <t>Evid. Policy</t>
  </si>
  <si>
    <t>Community-based interventions for improving mental health in refugee children and adolescents in high-income countries</t>
  </si>
  <si>
    <t>10.1002/14651858.CD013657.pub2</t>
  </si>
  <si>
    <t>Soltan F.; Cristofalo D.; Marshall D.; Purgato M.; Taddese H.; Vanderbloemen L.; Barbui C.; Uphoff E.</t>
  </si>
  <si>
    <t>Soltan, Fatima (57218212751); Cristofalo, Doriana (25633643300); Marshall, David (57204849483); Purgato, Marianna (6504578819); Taddese, Henock (55587393600); Vanderbloemen, Laura (55569924700); Barbui, Corrado (36886312000); Uphoff, Eleonora (54990474000)</t>
  </si>
  <si>
    <t>57218212751; 25633643300; 57204849483; 6504578819; 55587393600; 55569924700; 36886312000; 54990474000</t>
  </si>
  <si>
    <t>Cochrane Database of Systematic Reviews</t>
  </si>
  <si>
    <t>CD013657</t>
  </si>
  <si>
    <t>https://www.scopus.com/inward/record.uri?eid=2-s2.0-85130038385&amp;doi=10.1002%2f14651858.CD013657.pub2&amp;partnerID=40&amp;md5=2ded3d86518c71bae6e1155399e5ac18</t>
  </si>
  <si>
    <t>Background: An unprecedented number of people around the world are experiencing forced displacement due to natural or man-made events. More than 50% of refugees worldwide are children or adolescents. In addition to the challenges of settling in a new country, many have witnessed or experienced traumatic events. Therefore, refugee children and adolescents are at risk of developing mental health problems such as post-traumatic stress disorder, and require appropriate and effective support within communities. Objectives: To assess the effectiveness and acceptability of community-based interventions (RCTs only) in comparison with controls (no treatment, waiting list, alternative treatment) for preventing and treating mental health problems (major depression, anxiety, post-traumatic stress disorder, psychological distress) and improving mental health in refugee children and adolescents in high-income countries. Search methods: Databases searches included the Cochrane Common Mental Disorders Controlled Trials Register (all available years), CENTRAL/CDSR (2021, Issue 2), Ovid MEDLINE, Embase, six other databases, and two trials registries to 21 February 2021. We checked reference lists of included study reports. Selection criteria: Studies of any design were eligible as long as they included child or adolescent refugees and evaluated a community-based mental health intervention in a high-income country. At a second stage, we selected randomised controlled trials. Data collection and analysis: For randomised controlled trials, we extracted data relating to the study and participant characteristics, and outcome data relating to the results of the trial. For studies using other evaluation methods, we extracted data relating to the study and participant characteristics. W derived evidence on the efficacy and availability of interventions from the randomised controlled trials only. Data were synthesised narratively. Main results: We screened 5005 records and sought full-text manuscripts of 62 relevant records. Three randomised controlled trials were included in this review. Key concerns in the risk of bias assessments included a lack of clarity about the randomisation process, potential for bias is outcome measurement, and risk of bias in the selection of results. Primary outcomes. There was no evidence of an effect of community-based interventions when compared with a waiting list for symptoms of post-traumatic stress (mean difference (MD) −1.46, 95% confidence interval (CI) −6.78 to 3.86: 1 study; low-certainty evidence), symptoms of depression (MD 0.26, 95% CI −2.15 to 2.67: 1 study; low-certainty evidence), and psychological distress (MD −10.5, 95% CI −47.94 to 26.94; 1 study; very low-certainty evidence). There were no data on adverse events. Secondary outcomes. Three trials reported on short-term changes in child behaviour, using different measures, and found no evidence of an effect of the intervention versus a waiting list (low to very low certainty). None of the trials reported on quality of life or well-being, participation and functioning, or participant satisfaction. Authors' conclusions: There is insufficient evidence to determine the efficacy and acceptability of community-based mental health interventions for refugee children and adolescents. Copyright © 2022 The Cochrane Collaboration. Published by John Wiley &amp; Sons, Ltd.</t>
  </si>
  <si>
    <t>adolescent; anxiety disorder; child; child behavior; clinical effectiveness; clinical feature; community mental health service; distress syndrome; evidence based medicine; externalizing disorder; health promotion; high income country; high risk population; human; internalizing disorder; major depression; mental disease; mental health; outcome assessment; patient attitude; patient satisfaction; personalized medicine; posttraumatic stress disorder; refugee; Review; social support; systematic review; transcultural care</t>
  </si>
  <si>
    <t>John Wiley and Sons Ltd</t>
  </si>
  <si>
    <t>Cochrane Database Syst. Rev.</t>
  </si>
  <si>
    <t>Promoting Recovery from Disasters, Pandemics, and Trauma: A Systematic Review of Brief Psychological Interventions to Reduce Distress in Adults, Children, and Adolescents</t>
  </si>
  <si>
    <t>10.3390/ijerph20075339</t>
  </si>
  <si>
    <t>Lotzin A.; Franc de Pommereau A.; Laskowsky I.</t>
  </si>
  <si>
    <t>Lotzin, Annett (53264377900); Franc de Pommereau, Alicia (58180662600); Laskowsky, Isabelle (58180662700)</t>
  </si>
  <si>
    <t>53264377900; 58180662600; 58180662700</t>
  </si>
  <si>
    <t>https://www.scopus.com/inward/record.uri?eid=2-s2.0-85152335962&amp;doi=10.3390%2fijerph20075339&amp;partnerID=40&amp;md5=53eed4745f58be061b7ee2036d74ec29</t>
  </si>
  <si>
    <t>A substantial number of survivors of disasters, pandemics, and other severe stressors develop persistent distress that impairs mental health and well-being. However, only a few brief psychological interventions target distress or subclinical symptoms. This systematic review aimed to identify and describe brief psychological interventions to reduce distress or subclinical symptoms in survivors of disasters, pandemics, and other severe stressors. Based on a systematic literature search (MEDLINE, PsycINFO, PSYNDEX, PTSDpubs, and Web of Science), we reviewed published studies and study protocols on self-help, psychosocial support, or brief psychotherapeutic interventions to reduce distress and/or subclinical symptoms following natural hazards and man-made disasters, pandemics, or other traumatic events. We included 27 published studies or study protocols (n = 15 RCTs, n = 3 controlled pre–post studies, and n = 9 uncontrolled pre–post studies) describing 22 interventions. We found evidence for reducing psychological distress and/or subclinical symptoms in 9 out of 15 RCTs, 2 out of 3 controlled pre–post studies, and 9 out of 9 uncontrolled pre–post studies. One RCT provided evidence of increasing well-being. Innovative brief interventions have been developed to reduce distress and/or subclinical symptoms that have an emerging evidence base. © 2023 by the authors.</t>
  </si>
  <si>
    <t>brief intervention; COVID-19; disaster; indicated prevention; low-intensity intervention; man-made disaster; natural hazard; pandemic; psychological distress; subclinical symptoms; trauma</t>
  </si>
  <si>
    <t>Adolescent; Adult; Child; Crisis Intervention; Disasters; Humans; Pandemics; Psychosocial Intervention; Stress Disorders, Post-Traumatic; COVID-19; disaster management; disease control; epidemic; health care; health geography; health impact; health status; literature review; medical geography; mental health; natural hazard; pandemic; social impact; adolescent; adult; child; crisis intervention; disaster; human; pandemic; posttraumatic stress disorder</t>
  </si>
  <si>
    <t>Reimagining communities of care in the performing arts: A call for a community-based task-sharing approach to address the mental health needs of performing artists</t>
  </si>
  <si>
    <t>10.1016/j.ssmmh.2023.100222</t>
  </si>
  <si>
    <t>Cid-Vega A.; Brown A.D.</t>
  </si>
  <si>
    <t>Cid-Vega, Alejandra (58283690300); Brown, Adam D. (57203514105)</t>
  </si>
  <si>
    <t>58283690300; 57203514105</t>
  </si>
  <si>
    <t>SSM - Mental Health</t>
  </si>
  <si>
    <t>https://www.scopus.com/inward/record.uri?eid=2-s2.0-85159868489&amp;doi=10.1016%2fj.ssmmh.2023.100222&amp;partnerID=40&amp;md5=f49cc2654047f63f2552a00c021b3e25</t>
  </si>
  <si>
    <t>Performing artists are known for playing a critical role in the cultural and intellectual richness and wellbeing of society. Additionally, whereas engaging in art and performance can offer a myriad of mental health benefits, mental health and substance abuse disorders are common in this industry yet significant barriers, such as stigma, financial constraints, and lack of relevant training, appear to negatively impact access to mental healthcare. Moreover, the profound changes and uncertainty in the performing arts sector throughout the COVID-19 pandemic highlighted the need to enhance systems of mental health support in this community. Although changing perceptions around mental health and increasing access to care are complex and multi-faceted, approaches from global mental health may offer novel solutions to promote greater access and equity to mental healthcare for performing artists. In particular, capacity building strategies, such as task-sharing, may help to facilitate both the identification of individuals in need of care, and the delivery of basic forms of support, through training of individuals working in the performing arts community. If adopted, task-sharing approaches in the performing arts, could lead to the introduction of new roles that performers can adopt, which in turn, may lead to new job categories within this industry, while still contributing to the sociocultural fabric of the arts. Efforts to engage performing artists in the co-design and adaptation of materials and intervention strategies will play a critical role in the translation of current evidence-based and evidence-informed interventions to contexts and cultures within the arts. Importantly, while certain aspects of the entertainment industry have long been associated with poor mental health, movements among artists and performers are calling for a change in culture. Integrating scalable mental health strategies into the spaces in which the performing arts take place, may offer a critical framework for reimagining mental health support within the arts community. © 2023 The Authors</t>
  </si>
  <si>
    <t>Capacity building; Mental health; Performing arts; Psychosocial support; Stigma; Task-sharing</t>
  </si>
  <si>
    <t>SSM - Ment. Health</t>
  </si>
  <si>
    <t>The Effectiveness of Mental Health First Aid Training among Undergraduate Students in Switzerland: A Randomized Control Trial</t>
  </si>
  <si>
    <t>10.3390/ijerph20021303</t>
  </si>
  <si>
    <t>Dzemaili S.; Pasquier J.; Oulevey Bachmann A.; Mohler-Kuo M.</t>
  </si>
  <si>
    <t>Dzemaili, Shota (57195323697); Pasquier, Jérôme (57193553114); Oulevey Bachmann, Annie (56866421700); Mohler-Kuo, Meichun (7801549404)</t>
  </si>
  <si>
    <t>57195323697; 57193553114; 56866421700; 7801549404</t>
  </si>
  <si>
    <t>https://www.scopus.com/inward/record.uri?eid=2-s2.0-85146629744&amp;doi=10.3390%2fijerph20021303&amp;partnerID=40&amp;md5=5b9d9f617253fa7f3d7c1196ab59d911</t>
  </si>
  <si>
    <t>Half to three-fourths of mental disorders appear during adolescence or young adulthood, and the treatment gap is mainly due to lack of knowledge, lack of perceived need, and the stigmatization of mental illness. The aims of this study were to implement and evaluate a Mental Health First Aid (MHFA) training program among undergraduates. Participants were second-year students from two universities in the French-speaking region of Switzerland (N = 107), who were randomly assigned to an intervention group (n = 53) or control group (n = 54). The intervention group received a 12-h MHFA course. Online questionnaires were completed before the intervention (T0), and both 3 months (T1) and 12 months (T2) after the intervention in order to evaluate the participants’ mental health knowledge, recognition of schizophrenia, and attitudes and behaviors towards mental illness. We used Generalized Estimating Equations (GEE) to examine the effects of intervention over time. After the MHFA course, the intervention group showed significantly increased basic knowledge and confidence helping others with mental illness and reduced stigmatization at both T1 and T2 compared to their baseline scores and compared to control groups. This suggests that the MHFA training program is effective and has significant short-term and long-term impacts, in terms of enhancing basic knowledge about mental health and improving attitudes towards mental illness among undergraduate students. © 2023 by the authors.</t>
  </si>
  <si>
    <t>attitude; behavior; effectiveness; knowledge; mental health; mental health first aid; RCT; undergraduate students</t>
  </si>
  <si>
    <t>Adolescent; Adult; First Aid; Humans; Mental Disorders; Mental Health; Students; Switzerland; Young Adult; Switzerland; behavioral response; knowledge; mental health; public attitude; student; training; adult; Article; attention deficit hyperactivity disorder; attitude to health; behavior; clinical trial; confidence to help; controlled study; depression stigma scale; female; follow up; Generalized Anxiety Disorder-7; human; intention to help; intervention study; Likert scale; male; medical education; mental disease assessment; mental health; Patient Health Questionnaire 9; Perceived Stress Scale; program effectiveness; psychological first aid; questionnaire; randomized controlled trial; Short Form 12; social distance; social distance scale; social stigma; Switzerland; undergraduate student; young adult; adolescent; first aid; mental disease; psychology; student</t>
  </si>
  <si>
    <t>Acute psychiatric care: approaches to increasing the range of services and improving access and quality of care</t>
  </si>
  <si>
    <t>10.1002/wps.20962</t>
  </si>
  <si>
    <t>Johnson S.; Dalton-Locke C.; Baker J.; Hanlon C.; Salisbury T.T.; Fossey M.; Newbigging K.; Carr S.E.; Hensel J.; Carrà G.; Hepp U.; Caneo C.; Needle J.J.; Lloyd-Evans B.</t>
  </si>
  <si>
    <t>Johnson, Sonia (57951109600); Dalton-Locke, Christian (57196214445); Baker, John (55469103400); Hanlon, Charlotte (35386404300); Salisbury, Tatiana Taylor (57219211496); Fossey, Matt (6603718379); Newbigging, Karen (23474831700); Carr, Sarah E. (57665234800); Hensel, Jennifer (36699621200); Carrà, Giuseppe (7003818736); Hepp, Urs (55968064300); Caneo, Constanza (37000469900); Needle, Justin J. (24076834400); Lloyd-Evans, Brynmor (35311223300)</t>
  </si>
  <si>
    <t>57951109600; 57196214445; 55469103400; 35386404300; 57219211496; 6603718379; 23474831700; 57665234800; 36699621200; 7003818736; 55968064300; 37000469900; 24076834400; 35311223300</t>
  </si>
  <si>
    <t>World Psychiatry</t>
  </si>
  <si>
    <t>https://www.scopus.com/inward/record.uri?eid=2-s2.0-85129376890&amp;doi=10.1002%2fwps.20962&amp;partnerID=40&amp;md5=61272d1221b3e8cd9fc90ee885e5007f</t>
  </si>
  <si>
    <t>Acute services for mental health crises are very important to service users and their supporters, and consume a substantial share of mental health resources in many countries. However, acute care is often unpopular and sometimes coercive, and the evidence on which models are best for patient experience and outcomes remains surprisingly limited, in part reflecting challenges in conducting studies with people in crisis. Evidence on best ap­proaches to initial assessment and immediate management is particularly lacking, but some innovative models involving extended assessment, brief interventions, and diversifying settings and strategies for providing support are potentially helpful. Acute wards continue to be central in the intensive treatment phase following a crisis, but new approaches need to be developed, evaluated and implemented to reducing coercion, addressing trauma, diversifying treatments and the inpatient workforce, and making decision-making and care collaborative. Intensive home treatment services, acute day units, and community crisis services have supporting evidence in diverting some service users from hospital admission: a greater understanding of how best to implement them in a wide range of contexts and what works best for which service users would be valuable. Approaches to crisis management in the voluntary sector are more flexible and informal: such services have potential to complement and provide valuable learning for statutory sector services, especially for groups who tend to be underserved or disengaged. Such approaches often involve staff with personal experience of mental health crises, who have important potential roles in improving quality of acute care across sectors. Large gaps exist in many low- and middle-income countries, fuelled by poor access to quality mental health care. Responses need to build on a foundation of existing community responses and contextually relevant evidence. The necessity of moving outside formal systems in low-resource settings may lead to wider learning from locally embedded strategies. © 2022 World Psychiatric Association.</t>
  </si>
  <si>
    <t>Acute care; acute day units; crisis houses; crisis re­solu­tion and home treatment teams; emergency departments; inpatient psychiatric wards; intensive home treatment; mental health crises</t>
  </si>
  <si>
    <t>anxiety; Article; autism; bipolar disorder; burnout; cognitive behavioral therapy; community care; decision making; emergency ward; family therapy; follow up; health care personnel; health care planning; health care policy; hearing impairment; home care; hospital admission; hospitalization; human; learning; length of stay; mental disease; mental health; mental health care; mental health service; middle income country; personal experience; personality disorder; physical abuse; polypharmacy; premature mortality; psychiatric department; psychiatry; psychoeducation; psychosis; public health; quality of life; refugee; schizophrenia; sexual assault; sexual harassment; suicide attempt; training; transgender; workforce</t>
  </si>
  <si>
    <t>The Well-Being of Peer Supporters in a Pandemic: A Mixed-Methods Study</t>
  </si>
  <si>
    <t>10.1016/j.jcjq.2022.04.005</t>
  </si>
  <si>
    <t>Godfrey K.M.; Kozar B.; Morales C.; Scott S.D.</t>
  </si>
  <si>
    <t>Godfrey, Kathryn M. (57040661200); Kozar, Brandon (57721488600); Morales, Crystal (57211031455); Scott, Susan D. (23092130100)</t>
  </si>
  <si>
    <t>57040661200; 57721488600; 57211031455; 23092130100</t>
  </si>
  <si>
    <t>Joint Commission Journal on Quality and Patient Safety</t>
  </si>
  <si>
    <t>https://www.scopus.com/inward/record.uri?eid=2-s2.0-85131123258&amp;doi=10.1016%2fj.jcjq.2022.04.005&amp;partnerID=40&amp;md5=311b7e1589f945cf697b57a371b84665</t>
  </si>
  <si>
    <t>Background: Peer support is an effective, well-received approach to caring for health care professionals who face stress, challenges, and reduced well-being. Peer supporters may be at risk for emotional exhaustion and secondary traumatic stress due to their primary roles and involvement as peer supporters during the COVID-19 pandemic. Methods: Peer supporters from five well-established peer support programs completed surveys (ProQOL and a five-item emotional exhaustion measure) to assess secondary traumatic stress, compassion satisfaction, and burnout during the pandemic. Analysis of variance models analyzed differences in these well-being outcomes by role, age, years in health care, and working in high-risk areas. Qualitative content analysis was performed for open-response questions about challenges, needs, and successful well-being strategies using Braun and Clarke's six-phase thematic analysis. Results: A total of 375 peer supporters completed the survey between spring and summer 2021 for a response rate of about 38%. Most participants had low secondary traumatic stress and moderate to high compassion satisfaction; nearly 44% had concerning levels of emotional exhaustion. Compassion satisfaction was significantly lower (p = 0.003) and emotional exhaustion significantly higher (p &lt; 0.001) among the youngest cohort, and both compassion satisfaction and emotional exhaustion differed across career stages (p = 0.003 and p = 0.04, respectively). Emotional exhaustion was significantly higher in peer supporters working in COVID units than in non-COVID units (p = 0.021). Peer supporters identified numerous protective and risk factors associated with serving as a peer supporter. Conclusion: Despite having moderate to high levels of compassion satisfaction, peer supporters report high levels of burnout and numerous challenges and needs to sustain their well-being. To maintain effective peer support programs during the ongoing pandemic, health care organizations must study and support the well-being of health care professional peer supporters. © 2022 The Joint Commission</t>
  </si>
  <si>
    <t>Burnout, Professional; Compassion Fatigue; COVID-19; Humans; Job Satisfaction; Pandemics; Peer Group; Surveys and Questionnaires; Article; burnout; compassion satisfaction; content analysis; controlled study; coronavirus disease 2019; demography; emotional stress; human; outcome variable; peer group; posttraumatic stress disorder; Professional Quality of Life Compassion Satisfaction and Fatigue Version 5; qualitative analysis; risk factor; satisfaction; scoring system; thematic analysis; wellbeing; burnout; compassion fatigue; job satisfaction; pandemic; peer group; psychology; questionnaire</t>
  </si>
  <si>
    <t>Joint Commission Resources, Inc.</t>
  </si>
  <si>
    <t>Jt. Comm. J. Qual. Patient Saf.</t>
  </si>
  <si>
    <t>Psychosocial Peer Support to Address Mental Health and Burnout of Health Care Workers Affected by COVID-19: A Qualitative Evaluation</t>
  </si>
  <si>
    <t>10.3390/ijerph20054536</t>
  </si>
  <si>
    <t>Simms L.; Ottman K.E.; Griffith J.L.; Knight M.G.; Norris L.; Karakcheyeva V.; Kohrt B.A.</t>
  </si>
  <si>
    <t>Simms, Lea (58136937300); Ottman, Katherine E. (57212674375); Griffith, James L. (7401497246); Knight, Michael G. (58135648200); Norris, Lorenzo (22635758800); Karakcheyeva, Viktoriya (58136508700); Kohrt, Brandon A. (6506441612)</t>
  </si>
  <si>
    <t>58136937300; 57212674375; 7401497246; 58135648200; 22635758800; 58136508700; 6506441612</t>
  </si>
  <si>
    <t>https://www.scopus.com/inward/record.uri?eid=2-s2.0-85149793156&amp;doi=10.3390%2fijerph20054536&amp;partnerID=40&amp;md5=ee351600e7dbcfcc650f2a3e4523cf54</t>
  </si>
  <si>
    <t>Health care workers in the U.S. are experiencing alarming rates of burnout. Furthermore, the COVID-19 pandemic has worsened this issue. Psychosocial peer-support programs that address general distress and are tailored to health care systems are needed. A Care for Caregivers (CFC) Program was developed at an American metropolitan university hospital and outpatient health care system. The CFC program trains “Peer Caregivers” and managers and has four components: the identification of colleagues in need of support; psychological first aid; linkage to resources; and the promotion of hope among colleagues experiencing demoralization. Qualitative interviews (n = 18) were conducted with Peer Caregivers and Managers participating in the initial piloting of the program. Results suggest that the CFC program shifts the organizational culture, teaches staff skills for recognizing and supporting others in distress, and supports those staff who are already providing these services informally. Findings suggest that staff distress resulted primarily from external factors and secondarily from internal organizational stressors. External stressors were exacerbated by the COVID-19 pandemic. Although the program has promise for addressing staff burnout, other organizational efforts are needed to simultaneously promote staff wellness. Ultimately, psychosocial peer support programs for health care workers are feasible and potentially impactful, but also require other systemic changes within a health care system to improve and sustain staff well-being. © 2023 by the authors.</t>
  </si>
  <si>
    <t>burnout; COVID-19; health care system; health care workers; mental health; peer support; qualitative evaluation; staff wellness</t>
  </si>
  <si>
    <t>Burnout, Professional; COVID-19; Health Personnel; Humans; Mental Health; Pandemics; United States; COVID-19; health care; health worker; mental health; qualitative analysis; burnout; health care personnel; human; mental health; pandemic; psychology</t>
  </si>
  <si>
    <t>Adapting Cognitive Remediation Group Therapy as an Online or Hybrid Intervention for People Aging With HIV and Cognitive Concerns: Focus Group Protocol</t>
  </si>
  <si>
    <t>10.1177/16094069221139014</t>
  </si>
  <si>
    <t>Eaton A.D.; Hui J.; Muchenje M.; Murzin K.; Chan Carusone S.; Ibáñez-Carrasco F.; Novik N.; McCullagh J.W.; Nicolay S.; Walmsley S.L.</t>
  </si>
  <si>
    <t>Eaton, Andrew D. (57201082179); Hui, Jenny (57958632600); Muchenje, Marvelous (35748735600); Murzin, Kate (56847814200); Chan Carusone, Soo (8680898400); Ibáñez-Carrasco, Francisco (36671383800); Novik, Nuelle (55839387100); McCullagh, John W. (57208050719); Nicolay, Susanne (57958847300); Walmsley, Sharon L. (7005495799)</t>
  </si>
  <si>
    <t>57201082179; 57958632600; 35748735600; 56847814200; 8680898400; 36671383800; 55839387100; 57208050719; 57958847300; 7005495799</t>
  </si>
  <si>
    <t>International Journal of Qualitative Methods</t>
  </si>
  <si>
    <t>https://www.scopus.com/inward/record.uri?eid=2-s2.0-85141638442&amp;doi=10.1177%2f16094069221139014&amp;partnerID=40&amp;md5=70ad127ceb85c96c1ea8bb55cf893445</t>
  </si>
  <si>
    <t>Cognitive impairment is a significant health issue for people aging with HIV/AIDS. Cognitive challenges can include forgetfulness, trouble concentrating, and increasing struggles to learn new skills, all of which contribute to poorer mental health and decreased quality of life. Although there is no specific drug therapy that can reverse the brain impairment, group therapies may help people aging with HIV and cognitive challenges to better cope with their symptoms when combined with their usual medical treatment and follow-up. This community-based study will involve peer-led focus groups to discuss cognitive remediation group therapy – a combination of mindfulness-based stress reduction and brain training activities tested in a pilot randomized, controlled trial – as an in-person intervention for people aging with HIV in 2019. Via a brief demographic survey and technology-mediated focus groups (n = 40) in Ontario and Saskatchewan, we will determine how the intervention could be adapted in an online or hybrid format considering the ongoing COVID-19 pandemic. Content analysis will be employed whereby a team of independent coders will code the focus group transcripts in line with the co-design framework and “Double Diamond” model of developing interventions, including intervention structure, content, and mode of delivery. Given the aging of the HIV population in Canada, increasing support will be required in addition to medical care to improve quality of life, and proactively address concerns about cognition. This protocol provides a roadmap for adapting in-person psychosocial interventions using community-based and technology-mediated methods. © The Author(s) 2022.</t>
  </si>
  <si>
    <t>action research; community-based research; focus groups; methods in qualitative inquiry; virtual environments</t>
  </si>
  <si>
    <t>SAGE Publications Inc.</t>
  </si>
  <si>
    <t>Int. J. Qual. Method</t>
  </si>
  <si>
    <t>Economic Impact on Health and Well-Being: Comparative Study of Israeli and Japanese University “Help” Profession Students</t>
  </si>
  <si>
    <t>10.3390/socsci11120561</t>
  </si>
  <si>
    <t>Isralowitz R.; Yehudai M.; Sugawara D.; Masuyama A.; Romem Porat S.-L.; Dagan A.; Reznik A.</t>
  </si>
  <si>
    <t>Isralowitz, Richard (7003792296); Yehudai, Mor (57194739765); Sugawara, Daichi (57204726795); Masuyama, Akihiro (57200325446); Romem Porat, Shai-Li (57998929700); Dagan, Adi (57193002046); Reznik, Alexander (12139851700)</t>
  </si>
  <si>
    <t>7003792296; 57194739765; 57204726795; 57200325446; 57998929700; 57193002046; 12139851700</t>
  </si>
  <si>
    <t>Social Sciences</t>
  </si>
  <si>
    <t>https://www.scopus.com/inward/record.uri?eid=2-s2.0-85144666789&amp;doi=10.3390%2fsocsci11120561&amp;partnerID=40&amp;md5=193e1da53a7bc0e18bb511153e3d8fb0</t>
  </si>
  <si>
    <t>Background: Deteriorating economic conditions caused by rising inflation and living expenses can have negative consequences for university students. This comparative study examined Israeli and Japanese “help” profession (e.g., medicine, nursing, social work, and psychology) students’ fear of such conditions and its impact on their health and well-being. Methods: Data were collected from a cross-sectional sample of 848 university students from Israel and Japan (78.9% female, 20.4% male, and 0.7% other) during a 3-month period of economic decline in 2022. Reliable data-collection instruments and SPSS (version 25) were used for the study. Results: Overall, Japanese students evidenced a higher level of economic well-being than their Israeli counterparts. This finding may have been a result of the lower inflation and living costs in Japan. However, most survey respondents evidenced a fear of deteriorating economic conditions that was significantly associated with psycho-emotional behavior, including increased burnout, substance use, unhealthy food intake, weight gain, and resilience regardless of gender and religiosity. Conclusions: The study findings showed the impact of deteriorating economic conditions on the health and well-being of “help” profession students. These results are preliminary; however, they do serve as an early warning of the key challenges that may need to be considered and addressed for prevention and intervention purposes. Further research should be conducted in other countries and over different time periods to substantiate present findings. © 2022 by the authors.</t>
  </si>
  <si>
    <t>burnout; eating behavior; economic concern; loneliness; stress; substance use; university students; well-being</t>
  </si>
  <si>
    <t>Soc. Sci.</t>
  </si>
  <si>
    <t>“Let me touch him”: Perceptions and experiences of family caregivers of nursing home residents during the COVID-19 outbreak in Israel</t>
  </si>
  <si>
    <t>10.1016/j.jaging.2023.101115</t>
  </si>
  <si>
    <t>Dolberg P.; Lev S.; Even-Zahav R.</t>
  </si>
  <si>
    <t>Dolberg, Pnina (36456911800); Lev, Sagit (56559705800); Even-Zahav, Ronit (58099870400)</t>
  </si>
  <si>
    <t>36456911800; 56559705800; 58099870400</t>
  </si>
  <si>
    <t>Journal of Aging Studies</t>
  </si>
  <si>
    <t>https://www.scopus.com/inward/record.uri?eid=2-s2.0-85147865546&amp;doi=10.1016%2fj.jaging.2023.101115&amp;partnerID=40&amp;md5=617a5dfb950e4637b745093bbbf1e5e1</t>
  </si>
  <si>
    <t>Older adults in nursing homes were particularly vulnerable to COVID-19 morbidity and mortality worldwide. Due to the COVID-19 pandemic, visitations in nursing homes were restricted. The present study examined the perceptions and experiences of family caregivers of nursing home residents during the COVID-19 crisis in Israel and their coping strategies. Online focus group interviews were held with 16 family caregivers of nursing home residents. Three main categories were identified through Grounded Theory techniques: (a) Anger and decreased trust in nursing homes; (b) Perception of the residents as victims of the nursing home policy; (c) Coping strategies at different levels. The outbreak redefined family caregivers' understanding of their role. Practical implications include making the voice of the family caregivers heard, identifying effective coping strategies, and creating a dialogue between family caregivers, nursing home managements, and staff. © 2023 Elsevier Inc.</t>
  </si>
  <si>
    <t>COVID-19; Family caregivers; Focus groups; Nursing homes</t>
  </si>
  <si>
    <t>Aged; Caregivers; COVID-19; Disease Outbreaks; Humans; Israel; Male; Nursing Homes; Pandemics; Touch; aged; caregiver; epidemic; human; Israel; male; nursing home; pandemic; touch</t>
  </si>
  <si>
    <t>J. Aging Stud.</t>
  </si>
  <si>
    <t>Mental health risks for cultural heritage professionals within the framework of disaster risk reduction: An exploratory study on the emotional impact of ruins after the 2016 earthquake in central Italy</t>
  </si>
  <si>
    <t>10.1016/j.ijdrr.2023.103705</t>
  </si>
  <si>
    <t>Daniela P.; Alessandra D.A.; Giulia G.; Raffaele P.; Antonello C.</t>
  </si>
  <si>
    <t>Daniela, Pajardi (58209058100); Alessandra, D'Agostino (58209635400); Giulia, Gagliardini (58209487400); Raffaele, Pepi (58209635500); Antonello, Colli (58209487500)</t>
  </si>
  <si>
    <t>58209058100; 58209635400; 58209487400; 58209635500; 58209487500</t>
  </si>
  <si>
    <t>https://www.scopus.com/inward/record.uri?eid=2-s2.0-85154534303&amp;doi=10.1016%2fj.ijdrr.2023.103705&amp;partnerID=40&amp;md5=123ee2f3ae7540a5d6cd0a45d025b5eb</t>
  </si>
  <si>
    <t>Across the disaster risk reduction (DRR) community, there is a growing recognition that protecting cultural heritage has a key role in strengthening community sense and resilience. Despite this, however, cultural heritage first aiders, that is, heritage professionals managing the activities of securing movable and immovable cultural heritage in emergencies after disasters, are not adequately recognized in the DRR framework with respect to the mental risks they face, working in the field of emergencies. This study aims to explore the specific quality of mental health risks for cultural heritage first aiders, analyzing the emotional impact of the sight of cultural heritage ruins on a sample of cultural heritage first aiders, compared with a sample of emergency psychologists and earthquake victims, together with exploring the possible role of collateral variables, such as personality traits. Participants were 30 Italian adults who have been involved, to different degrees and roles, in the 2016 Central Italy (Marche region) earthquake or immediately after, for post-disaster emergency activities. Results showed an interesting gradient of the emotional impact of heritage ruins, with heritage professionals at the apex of it. Moreover, heritage professionals showed a higher aesthetic-artistic sensitivity together with the presence of post-traumatic stress long after the disaster event, thus highlighting a specific profile of risk for mental health, which should be taken into serious account by the scientific community. A suggestion is finally proposed on the potential usefulness of including pre-disaster psychological training for cultural heritage aiders in the DRR strategies, also in light of the increasing need for a person-centered approach integrating Mental Health and Psychosocial Support (MHPSS) in the DRR framework. © 2023 The Authors</t>
  </si>
  <si>
    <t>Community identity; Cultural heritage ruins; Disasters; First aiders; Mental health; Risk assessment</t>
  </si>
  <si>
    <t>Academic Health Centers and Humanitarian Crises: One Health System’s Response to Unaccompanied Children at the Border</t>
  </si>
  <si>
    <t>10.1097/ACM.0000000000005097</t>
  </si>
  <si>
    <t>Devaskar S.U.; Cunningham C.K.; Steinhorn R.H.; Haq C.; Spisso J.; Dunne W.; Gutierrez J.R.; Kivlahan C.; Bholat M.; Barakat S.; de Leon Siantz M.L.; Romero S.; Lefteris C.T.; Gaffney S.; Deville J.; Lerner C.; Liu J.; Kuelbs C.L.; Kukreja S.; Golden C.; Nelson Z.; Elton K.; Byington C.L.</t>
  </si>
  <si>
    <t>Devaskar, Sherin U. (7006932870); Cunningham, Coleen K. (58114074500); Steinhorn, Robin H. (58114074600); Haq, Cynthia (6603953089); Spisso, Johnese (58113952900); Dunne, William (57221512565); Gutierrez, Juan Raul (57195263713); Kivlahan, Coleen (6602725913); Bholat, Michelle (24450097900); Barakat, Suzanne (56388459500); de Leon Siantz, Mary Lou (57192936565); Romero, Stephanie (58114074800); Lefteris, Chad T. (56155309100); Gaffney, Samantha (58113970900); Deville, Jaime (35278034100); Lerner, Carlos (35621795300); Liu, Jasen (58113998300); Kuelbs, Cynthia L. (6504368726); Kukreja, Sudeep (23019078800); Golden, Charles (58113971000); Nelson, Zoanne (58114024900); Elton, Kristie (57325455700); Byington, Carrie L. (58113942800)</t>
  </si>
  <si>
    <t>7006932870; 58114074500; 58114074600; 6603953089; 58113952900; 57221512565; 57195263713; 6602725913; 24450097900; 56388459500; 57192936565; 58114074800; 56155309100; 58113970900; 35278034100; 35621795300; 58113998300; 6504368726; 23019078800; 58113971000; 58114024900; 57325455700; 58113942800</t>
  </si>
  <si>
    <t>Academic Medicine</t>
  </si>
  <si>
    <t>https://www.scopus.com/inward/record.uri?eid=2-s2.0-85148679347&amp;doi=10.1097%2fACM.0000000000005097&amp;partnerID=40&amp;md5=76eafb6839ee9a59b292ba0c32f3b512</t>
  </si>
  <si>
    <t>University of California Health (UCH) provided a system-wide, rapid response to the humanitarian crisis of unaccompanied children crossing the southern U.S. border in the midst of the COVID-19 pandemic in 2021. In collaboration with multiple federal, state, and local agencies, UCH mobilized a multidisciplinary team to deliver acute general and specialty pediatric care to unaccompanied children at 2 Californian emergency intake sites (EISs). The response, which did not disrupt normal UCH operations, mobilized the capacities of the system and resulted in a safe and developmentally appropriate environment that supported the physical and mental health of migrant children during this traumatic period. The capacities of UCH’s 6 academic health centers ensured access to trauma-informed medical care and culturally sensitive psychological and social support. Child life professionals provided access to exercise, play, and entertainment. Overall, 260 physicians, 42 residents and fellows, 4 nurse practitioners participated as treating clinicians and were supported by hundreds of staff across the 2 EISs. Over 5 months and across both EISs, a total of 4,911 children aged 3 to 17 years were cared for. A total of 782 children had COVID-19, most infected before arrival. Most children (3,931) were reunified with family or sponsors. Continuity of care after reunification or placement in a long-term shelter was enhanced by use of an electronic health record. The effort provided an educational experience for residents and fellows with instruction in immigrant health and trauma-informed care. The effort benefitted from UCH’s recent experience of providing a system-wide response to the COVID-19 pandemic. Lessons learned are reported to encourage the alignment and integration of academic health centers’ capacities with federal, state, and local plans to better prepare for and respond to the accelerating need to care for those in the wake of disasters and humanitarian crises. Copyright © 2022 The Author(s). Published by Wolters Kluwer Health, Inc. on behalf of the Association of American Medical Colleges.</t>
  </si>
  <si>
    <t>Child; COVID-19; Disasters; Humans; One Health; Pandemics; Relief Work; child; disaster; human; One Health; pandemic; relief work</t>
  </si>
  <si>
    <t>Wolters Kluwer Health</t>
  </si>
  <si>
    <t>Acad. Med.</t>
  </si>
  <si>
    <t>Interventions to reduce loneliness among Chinese older adults: A network meta-analysis of randomized controlled trials and quasi-experimental studies</t>
  </si>
  <si>
    <t>10.1111/aphw.12375</t>
  </si>
  <si>
    <t>Li J.; Zhou X.; Wang Q.</t>
  </si>
  <si>
    <t>Li, Jia (57195675688); Zhou, Xiaochen (57209219019); Wang, Qi (57218084005)</t>
  </si>
  <si>
    <t>57195675688; 57209219019; 57218084005</t>
  </si>
  <si>
    <t>Applied Psychology: Health and Well-Being</t>
  </si>
  <si>
    <t>https://www.scopus.com/inward/record.uri?eid=2-s2.0-85130748447&amp;doi=10.1111%2faphw.12375&amp;partnerID=40&amp;md5=bbc5d3bf5c8a4f5500aa223130b320e3</t>
  </si>
  <si>
    <t>This meta-analytic study investigates the effectiveness of different interventions in alleviating loneliness among Chinese older adults aged 50 years and above. We searched eight English databases, four Chinese databases, and grey literature. Thirty-four studies, including four randomized controlled trials (RCTs) and 30 quasi-experimental studies, were eventually included in the meta-analysis (n = 3843). Quality appraisal indicated risks of bias in the included studies. The pooled effect size was large and significant (Hedge's g = 0.84, 95% CI [0.54, 1.15]), indicating the effectiveness of interventions in reducing loneliness. However, the effect size may be overestimated due to publication bias. Moderation analyses showed significant differences in effect sizes by study designs and regions of studies. Network meta-analysis (NMA) indicated that hybrid and psychological interventions appeared to be advantageous over others. In addition, group-based delivery modes can add extra benefits to the interventions. This study adds to the knowledge of the effectiveness of current interventions in reducing Chinese older people's loneliness. However, the findings need to be interpreted with caution due to the relatively low study quality, considerable heterogeneity, and publication bias. Despite the limitations, this study offers valuable insights for future research, practice, and policy-making in reducing older people's loneliness. © 2022 International Association of Applied Psychology.</t>
  </si>
  <si>
    <t>Chinese; interventions; loneliness; network meta-analysis; older adults</t>
  </si>
  <si>
    <t>Aged; East Asian People; Humans; Loneliness; Network Meta-Analysis; Randomized Controlled Trials as Topic; aged; effect size; female; human; loneliness; male; management; meta analysis; network meta-analysis; publication bias; quasi experimental study; randomized controlled trial (topic); review; network meta-analysis</t>
  </si>
  <si>
    <t>Appl. Psychol: Health Well-Being</t>
  </si>
  <si>
    <t>Testing the validity and reliability of the Arabic version of the Disaster Response Self-Efficacy Scale among Saudi nursing students</t>
  </si>
  <si>
    <t>10.1016/j.nepr.2022.103443</t>
  </si>
  <si>
    <t>Cruz J.P.; Balay-odao E.M.; Bajet J.B.; Alsharari A.F.; Tork H.M.M.; Alharbi T.A.F.; Almazan J.U.</t>
  </si>
  <si>
    <t>Cruz, Jonas Preposi (56789504100); Balay-odao, Ejercito Mangawa (57221444545); Bajet, Junel Bryan (57221447082); Alsharari, Abdalkarem F. (57204085161); Tork, Hanan M.M. (16246835800); Alharbi, Talal Ali F. (57875022100); Almazan, Joseph U. (57202002090)</t>
  </si>
  <si>
    <t>56789504100; 57221444545; 57221447082; 57204085161; 16246835800; 57875022100; 57202002090</t>
  </si>
  <si>
    <t>Nurse Education in Practice</t>
  </si>
  <si>
    <t>https://www.scopus.com/inward/record.uri?eid=2-s2.0-85137303471&amp;doi=10.1016%2fj.nepr.2022.103443&amp;partnerID=40&amp;md5=022fa11c63464228c9de90dd3bd2f8e4</t>
  </si>
  <si>
    <t>Aim: The study tested the validity and reliability of the “Disaster Response Self-Efficacy Scale” Arabic version (DRSES-A) among Saudi nursing students. Background: Disaster self-efficacy is one such factor of increasing interest. Little research has explored disaster response self-efficacy despite growing evidence on disaster response preparedness in Saudi Arabia. A systematic, standardized and valid instrument is needed to assess disaster self-efficacy in the Saudi context. The DRSES is one of the tools with excellent psychometric properties that can evaluate the nursing students’ perceived self-efficacy in disaster preparation, mitigation and response. Design: This investigation is a quantitative methodological design testing the validity and reliability of the DRSES-A. Method: In this study, 290 Saudi nursing students were surveyed from May to June 2021 in the three government universities in Saudi Arabia using the convenience sampling technique. The Disaster Response Self-Efficacy Scale underwent a linguistic adaptation following a forward-backward translation method. Construct validity was established using the principal component analysis to extract the components of DRSES-A. Result: The overall mean of the DRSES-A was 3.41 (SD = 0.75). The overall Cronbach alpha was 0.939. The subscales “Onsite rescue” and “Psychological nursing” had a similar alpha of 0.911, while “Role quality and adaptation” had a computed alpha of 0.878. The expert rated all item content validity index as 1 with an average score content validity index of 1. The principal component analysis supported a three-factor DRSES-A. Conclusion: The DRSES-A is a valid and reliable scale that can measure Arabic-speaking baccalaureate nursing students' self-reported disaster response self-efficacy. © 2022 Elsevier Ltd</t>
  </si>
  <si>
    <t>Disaster; Nursing student; Reliability testing; Self-efficacy; Validity testing</t>
  </si>
  <si>
    <t>Disasters; Humans; Psychometrics; Reproducibility of Results; Saudi Arabia; Self Efficacy; Students, Nursing; Surveys and Questionnaires; article; baccalaureate nursing student; construct validity; content validity; controlled study; convenience sample; Cronbach alpha coefficient; disaster; disaster response; government; human; human experiment; major clinical study; mitigation; principal component analysis; quantitative analysis; reliability; Saudi Arabia; self concept; speech; nursing student; procedures; psychology; psychometry; questionnaire; reproducibility; self concept</t>
  </si>
  <si>
    <t>Nurse Educ. Pract.</t>
  </si>
  <si>
    <t>Which training method is more effective in earthquake training: Digital game, drill, or traditional training?</t>
  </si>
  <si>
    <t>10.1186/s40561-022-00202-0</t>
  </si>
  <si>
    <t>Çoban M.; Göktaş Y.</t>
  </si>
  <si>
    <t>Çoban, Murat (56715612100); Göktaş, Yüksel (8303077800)</t>
  </si>
  <si>
    <t>56715612100; 8303077800</t>
  </si>
  <si>
    <t>Smart Learning Environments</t>
  </si>
  <si>
    <t>https://www.scopus.com/inward/record.uri?eid=2-s2.0-85131827961&amp;doi=10.1186%2fs40561-022-00202-0&amp;partnerID=40&amp;md5=66fbeeab7f4240871ff6c08f0a68afd6</t>
  </si>
  <si>
    <t>One of the most important reasons for deaths and injuries caused by earthquakes is that society does not have sufficient knowledge of appropriate protective behaviors during an earthquake. The purpose of this study is to evaluate the effectiveness of different educational practices in providing primary school students with the knowledge of earthquake preparedness and protection from potential hazards of an earthquake. Considering the quasi-experimental research, the pretest–posttest control/comparison group design was used, and a total of 401 students from the fourth grade in four different schools constituted the sampling of the study. Within the study, three types of educational activities were applied: digital games evaluating smart learning environments, earthquake drills, and traditional education. Findings show that the most effective way to teach students what to do during an earthquake is the earthquake drill. This study also indicates that the design elements in the three-dimensional earthquake game developed in the scope of the research played an effective role in earthquake education. This study is of importance as it provides significant results on how to determine the most appropriate educational method for primary school students and how digital games can be used more effectively in the learning process. © 2022, The Author(s).</t>
  </si>
  <si>
    <t>Digital games; Earthquake drill; Earthquake education; Earthquake protective behaviour; Game-based learning</t>
  </si>
  <si>
    <t>Smart Learn. Environ.</t>
  </si>
  <si>
    <t>Barriers and enablers to accessing support services offered by staff wellbeing hubs: A qualitative study</t>
  </si>
  <si>
    <t>10.3389/fpsyg.2022.1008913</t>
  </si>
  <si>
    <t>Keyworth C.; Alzahrani A.; Pointon L.; Hinsby K.; Wainwright N.; Moores L.; Bates J.; Johnson J.</t>
  </si>
  <si>
    <t>Keyworth, Chris (55270577800); Alzahrani, Adnan (57989253800); Pointon, Lucy (57218286377); Hinsby, Kerry (6602998055); Wainwright, Nigel (57989390400); Moores, Lucie (57988843100); Bates, Jenny (57989796200); Johnson, Judith (56948255300)</t>
  </si>
  <si>
    <t>55270577800; 57989253800; 57218286377; 6602998055; 57989390400; 57988843100; 57989796200; 56948255300</t>
  </si>
  <si>
    <t>Frontiers in Psychology</t>
  </si>
  <si>
    <t>https://www.scopus.com/inward/record.uri?eid=2-s2.0-85143126132&amp;doi=10.3389%2ffpsyg.2022.1008913&amp;partnerID=40&amp;md5=3aa064d42341de77ab301c7ae63d18cc</t>
  </si>
  <si>
    <t>Background: International efforts have been made to develop appropriate interventions to support the mental health needs of healthcare professionals in response to COVID-19. However, fewer staff have accessed these than expected, despite experiencing elevated levels of mental distress since the onset of the pandemic. Consequently, we aimed to examine the barriers and enablers for healthcare professionals in accessing interventions offered by a Staff Mental Health and Wellbeing Hub. Methods: Twenty-five semi-structured interviews were conducted with healthcare, social care and voluntary, community and social enterprise (VCSE) sector staff. Data were analysed using thematic analysis. Results: Four key themes were identified: (1) Environment and Atmosphere in the Workplace; (2) The Impacts of COVID-19; (3) Confidentiality; and (4) Awareness and Communication of Resources. Organisational environments were perceived as an important enabler of accessing the hub services for mental health and wellbeing support. This included the importance of recognising and responding to the ongoing pressures of COVID-19- specific challenges. Ensuring and communicating aspects of confidentiality, and ensuring clear and consistent communication of the benefits of the Hub may encourage help-seeking for mental health challenges among healthcare professionals. Discussion: Our findings highlight important considerations to increase uptake and engagement with services to support the mental health and wellbeing of healthcare professionals and associated staff and volunteers. Organisations aiming to increase employee uptake of these services should regularly circulate consistent and clear emails about what these services offer, provide training and information for managers so they can support staff to access these services and ensure access is confidential. Copyright © 2022 Keyworth, Alzahrani, Pointon, Hinsby, Wainwright, Moores, Bates and Johnson.</t>
  </si>
  <si>
    <t>healthcare professionals; healthcare workers; mental health; qualitative; wellbeing</t>
  </si>
  <si>
    <t>Front. Psychol.</t>
  </si>
  <si>
    <t>Primary care nurses during the coronavirus disaster and their struggle: Qualitative research</t>
  </si>
  <si>
    <t>10.1002/jgf2.566</t>
  </si>
  <si>
    <t>Mizumoto J.; Mitsuyama T.; Kumagaya S.; Eto M.; Izumiya M.; Horita S.</t>
  </si>
  <si>
    <t>Mizumoto, Junki (57210132186); Mitsuyama, Toshichika (57204861682); Kumagaya, Shinichiro (56303700600); Eto, Masato (7203042281); Izumiya, Masashi (22134980100); Horita, Shoko (7005053655)</t>
  </si>
  <si>
    <t>57210132186; 57204861682; 56303700600; 7203042281; 22134980100; 7005053655</t>
  </si>
  <si>
    <t>Journal of General and Family Medicine</t>
  </si>
  <si>
    <t>https://www.scopus.com/inward/record.uri?eid=2-s2.0-85133167789&amp;doi=10.1002%2fjgf2.566&amp;partnerID=40&amp;md5=e2c92dcaab77927e28942bde6b47cb96</t>
  </si>
  <si>
    <t>Background: Coronavirus disease 2019 (COVID-19) has substantially affected the health and lives of medical professionals. However, the experiences of nurses engaged in primary care remain unclear. We explored how nurses working in primary care were psychologically and socially affected by the COVID-19 disaster and how they overcame the difficulties experienced. Methods: We conducted a qualitative study of seven Japanese nurses working in primary care. Data collection was performed before, during, and after a workshop based on the Tojisha-Kenkyu (user-led research) framework to explore how the COVID-19 disaster affected the nurses and how they coped. Data were analyzed using inductive thematic analysis. Results: Three themes emerged from the analysis: effects of the COVID-19 disaster on nurses, nurses' newly found strength during the pandemic, and their changes and achievements through the Tojisha-Kenkyu framework. The first theme comprised four subthemes: fear of the unknown; difficulty in adaptation; dysfunction in patient care; and defilement and oppression. The second theme involved feeling in control and professionalism. The third theme, which was based on participants' discovery of “same and different” fellowships, showed work reconstruction and self-understanding, which alleviated their difficulties. Conclusions: The effect of the pandemic on nurses working in primary care ranges from work-related frustration to daily life issues. The Tojisha-Kenkyu method can help nurses to alleviate difficulties. Further research should be conducted to elucidate the constant burden on primary care professionals and establish appropriate occupational and daily life support during pandemics. © 2022 The Authors. Journal of General and Family Medicine published by John Wiley &amp; Sons Australia, Ltd on behalf of Japan Primary Care Association.</t>
  </si>
  <si>
    <t>COVID-19; family medicine; occupational stress; primary care nursing; qualitative research</t>
  </si>
  <si>
    <t>J. Gen. Fam. Med.</t>
  </si>
  <si>
    <t>Dynamics of interorganisational emergency communication on Twitter: the case of Hurricane Irma</t>
  </si>
  <si>
    <t>10.1111/disa.12547</t>
  </si>
  <si>
    <t>Hu Q.; An S.; Kapucu N.; Sellnow T.; Yuksel M.; Freihaut R.</t>
  </si>
  <si>
    <t>Hu, Qian (55000753900); An, Seongho (57912578200); Kapucu, Naim (13403352000); Sellnow, Timothy (6505846340); Yuksel, Murat (57993234500); Freihaut, Rebecca (56439975400)</t>
  </si>
  <si>
    <t>55000753900; 57912578200; 13403352000; 6505846340; 57993234500; 56439975400</t>
  </si>
  <si>
    <t>Disasters</t>
  </si>
  <si>
    <t>https://www.scopus.com/inward/record.uri?eid=2-s2.0-85131179287&amp;doi=10.1111%2fdisa.12547&amp;partnerID=40&amp;md5=854bede89c5dddcba496b9a4086cbdcb</t>
  </si>
  <si>
    <t>This study examines how county-level emergency management offices (EMOs) used Twitter to communicate with other public agencies and non-profit and for-profit organisations before, during, and after Hurricane Irma in 2017. It assesses the strategies that EMOs and other stakeholders employed to communicate risks on Twitter, concluding that its potential has not been fully exploited. EMOs only frequently interacted with a few non-profit and for-profit organisations, despite their involvement in emergency communication. While EMOs and other public agencies emphasised information dissemination and called on citizens to act and be prepared for the hurricane, non-profits tended to stress service and resource-related information, encouraged others to assist with disaster response, and provided emotional support. For-profits, meanwhile, actively addressed customers’ concerns through direct two-way communication. Our findings indicate that EMOs should integrate non-profit and for-profit organisations’ communication efforts, engaging them in important conversations on Twitter and advocating the use of highly relevant hashtags at different disaster management stages. © 2022 The Authors Disasters © 2022 ODI.</t>
  </si>
  <si>
    <t>emergency management; Hurricane Irma; interorganisational emergency communication; social media</t>
  </si>
  <si>
    <t>Communication; Cyclonic Storms; Disasters; Humans; Information Dissemination; Social Media; communication; disaster management; hurricane event; organization; social media; stakeholder; disaster; human; hurricane; information dissemination; interpersonal communication; social media</t>
  </si>
  <si>
    <t>Delphi study to develop maternal depression training materials for cadres</t>
  </si>
  <si>
    <t>10.11591/ijphs.v12i2.22465</t>
  </si>
  <si>
    <t>Surjaningrum E.R.; Leonardi T.; Andriani F.; Sosialita T.D.; Yudanagara B.B.H.; Mujahadah H.</t>
  </si>
  <si>
    <t>Surjaningrum, Endang Retno (57202334804); Leonardi, Tino (57212023528); Andriani, Fitri (58085419200); Sosialita, Tiara Diah (58154565200); Yudanagara, Bani Bacan Hacantya (58153980400); Mujahadah, Husnul (57909837300)</t>
  </si>
  <si>
    <t>57202334804; 57212023528; 58085419200; 58154565200; 58153980400; 57909837300</t>
  </si>
  <si>
    <t>International Journal of Public Health Science</t>
  </si>
  <si>
    <t>https://www.scopus.com/inward/record.uri?eid=2-s2.0-85150748099&amp;doi=10.11591%2fijphs.v12i2.22465&amp;partnerID=40&amp;md5=5e415bddc51fd75603a137efef25c542</t>
  </si>
  <si>
    <t>This study aimed to obtain themes and constructs to develop modules and training curricula for cadres for the detection of depression in pregnant and breastfeeding mothers in Surabaya, Indonesia. The Delphi method through three stages was applied: i) searching for academic and non-academic references; ii) compiling themes and constructs based on the findings of the first phase and distributing them to expert panel; and iii) concluding a consensus according to the guidelines. The panel approved two training objectives, five training materials, six training methods, two training time, two training duration, two training evaluation method, and six trainer qualifications. The findings can be the basis for developing modules and curricula to detect maternal depression in pregnant and breastfeeding women for cadres in Indonesia. © 2023, Intelektual Pustaka Media Utama. All rights reserved.</t>
  </si>
  <si>
    <t>Delphi study; Health cadres; Indonesia; Mental health; Pregnant/breastfeeding women</t>
  </si>
  <si>
    <t>Intelektual Pustaka Media Utama</t>
  </si>
  <si>
    <t>Int. J. Publ. Health Sci</t>
  </si>
  <si>
    <t>Mental Wellbeing and Boosting Resilience to Mitigate the Adverse Consequences of the COVID-19 Pandemic: A Critical Narrative Review</t>
  </si>
  <si>
    <t>10.1177/21582440221100455</t>
  </si>
  <si>
    <t>Beckstein A.; Chollier M.; Kaur S.; Ghimire A.R.</t>
  </si>
  <si>
    <t>Beckstein, Amoneeta (57221394116); Chollier, Marie (57193699225); Kaur, Sangeeta (57722784700); Ghimire, Ananta Raj (57723252900)</t>
  </si>
  <si>
    <t>57221394116; 57193699225; 57722784700; 57723252900</t>
  </si>
  <si>
    <t>SAGE Open</t>
  </si>
  <si>
    <t>https://www.scopus.com/inward/record.uri?eid=2-s2.0-85131174931&amp;doi=10.1177%2f21582440221100455&amp;partnerID=40&amp;md5=f831cb5ea28f9e1f4b833a38d027594b</t>
  </si>
  <si>
    <t>The COVID-19 pandemic has wreaked havoc globally. Besides devastating physical health consequences, the mental health consequences are dire as well and are predicted to have a long-term impact for some individuals and communities and society as a whole. Specific keywords were entered into various popular databases at three points in time (June 2020, April 2021, and February 2022). Articles about COVID-19 that focused on mental health and/or discussed improving resilience/coping were reviewed by the authors. A total of 119 publications were included. The pandemic is certainly a chronic stressor for many people, and some may be traumatized in the aftermath which may lead to stress-related disorders. The psychological impacts of this stress and trauma are reported and findings presented around three key themes: mental health impact, impact in the workplace, and improving resilience. In addition, particularly vulnerable populations are discussed and some of the violence and inequities they might face. Resilience literature offers keys to promoting positive mental wellbeing during and after the pandemic. Being able to effectively respond to the heterogeneity of specific situations while building resilience is addressed. Prevention, preparedness, Psychological First Aid training, and trauma informed practice can all contribute to building resilience and promoting peri/post-traumatic growth at all levels of society. This narrative review provides an overview of the literature on mental health and resilience in the context of the COVID-19 pandemic. The authors propose that, through the use of the accumulated empirical knowledge on resilience, we can mitigate many of the most damaging outcomes. Implications for mental health professionals, policy suggestions, and future research directions are explored. © The Author(s) 2022.</t>
  </si>
  <si>
    <t>COVID-19; mental health; pandemic; psychological health; resilience</t>
  </si>
  <si>
    <t>Value of Schwartz Rounds in promoting the emotional well-being of healthcare workers: A qualitative study</t>
  </si>
  <si>
    <t>10.1136/bmjopen-2022-064144</t>
  </si>
  <si>
    <t>Ng L.; Schache K.; Young M.; Sinclair J.</t>
  </si>
  <si>
    <t>Ng, Lillian (56693880000); Schache, Kiralee (57204845999); Young, Marie (58172608100); Sinclair, Joanna (58172416700)</t>
  </si>
  <si>
    <t>56693880000; 57204845999; 58172608100; 58172416700</t>
  </si>
  <si>
    <t>BMJ Open</t>
  </si>
  <si>
    <t>e064144</t>
  </si>
  <si>
    <t>https://www.scopus.com/inward/record.uri?eid=2-s2.0-85151785107&amp;doi=10.1136%2fbmjopen-2022-064144&amp;partnerID=40&amp;md5=b2d8af409df7293868d2f834cf267e64</t>
  </si>
  <si>
    <t>Objectives Schwartz Rounds are forums that enable healthcare staff to reflect on emotional and social dimensions of their work. In this study, we aimed to explore the experiences of Schwartz Rounds on emotional aspects of care and practice within a clinical environment. Design Using qualitative methods, we interviewed participants individually and in focus groups. Interviews were recorded, transcribed and analysed by thematic analysis. Setting The study was based at a public health service Te Whatu Ora Counties Manukau in Auckland, New Zealand's largest, most ethnically diverse population. Participants Participants were panellists who took part in successive Schwartz Rounds over a 10-month period. There were 17 participants with a range of experience (1-30 years) and occupations including clinical, allied, technical and administrative staff from medical specialties of plastic surgery, pain services, emergency medicine, intensive care, organ donation services, COVID-19 response and palliative care services. Results Three themes were identified: the need for emotional processing, valuing guided reflection and realising our humanity. The third theme 'realising our humanity' comprised altruism, connection and compassion. Schwartz Rounds provided staff with clear benefits: emotionally resonant experiences within an environment of psychological safety and connection to the wider organisation. The daunting nature of emotional disclosure was mitigated by a supportive audience. Conclusion There is an organisational imperative to ensure that staff have opportunities to process intense emotions associated with healthcare work. Schwartz Rounds are one means to attend to the emotional welfare of healthcare staff, enabling them to gain different perspectives in the care of their patients and colleagues within system constraints. © Author(s) (or their employer(s)) 2023. Re-use permitted under CC BY-NC. No commercial re-use. See rights and permissions. Published by BMJ.</t>
  </si>
  <si>
    <t>mental health; organisational development; qualitative research</t>
  </si>
  <si>
    <t>Attitude of Health Personnel; COVID-19; Emotions; Empathy; Health Personnel; Humans; Qualitative Research; administrative personnel; adult; altruism; Article; clinical article; controlled study; coronavirus disease 2019; emergency medicine; emotion; emotional well-being; female; genetic transcription; health care personnel; human; intensive care; interview; male; mental health; New Zealand; occupation; organ donor; organizational development; pain; palliative therapy; plastic surgery; psychological safety; public health service; qualitative analysis; qualitative research; thematic analysis; welfare; empathy; health care personnel; health personnel attitude; psychology; qualitative research</t>
  </si>
  <si>
    <t>BMJ Publishing Group</t>
  </si>
  <si>
    <t>Mental Health and Psychosocial Support Interventions for Children Affected by Armed Conflict in low-and middle-income Countries: A Systematic Review</t>
  </si>
  <si>
    <t>10.1007/s10566-023-09741-0</t>
  </si>
  <si>
    <t>Arega N.T.</t>
  </si>
  <si>
    <t>Arega, Natnael Terefe (57193404939)</t>
  </si>
  <si>
    <t>Child and Youth Care Forum</t>
  </si>
  <si>
    <t>https://www.scopus.com/inward/record.uri?eid=2-s2.0-85149423950&amp;doi=10.1007%2fs10566-023-09741-0&amp;partnerID=40&amp;md5=5a169ce16d1fd2f9322949546ac93b91</t>
  </si>
  <si>
    <t>Background:. Armed conflicts continue to threaten a vast number of children across the world, especially in low-and middle-income countries (LMICs). Evidence-based interventions are vital to adequately address the mental health needs in these groups. Objective:. This systematic review aims to provide a comprehensive update of the most current developments in mental health and psychosocial support (MHPSS) interventions for children affected by armed conflict in LMICs, since 2016. Such an update may be useful in determining where the current focus of interventions lies and whether there are changes in types of interventions that are commonly implemented. Methods:. The main medical, psychological and social sciences databases (PubMed, PsycINFO, Medline) were searched to identify interventions aimed at improving or treating mental health problems in conflict-affected children in LMICs. For the period 2016–2022, a total of 1243 records were identified. Twenty-three articles met the inclusion criteria. A bio-ecological lens was used to organize the interventions and the presentation of findings. Results:. Seventeen forms of MHPSS interventions with a wide range of treatment modalities were identified in this review. The reviewed articles focused mainly on family-based interventions. Very few studies empirically evaluated community-level interventions. Conclusion:. Current focus of interventions is family-based; the addition of caregiver wellbeing and parenting skills components had the potential to enhance the effects of interventions designed to improve children’s mental health. Future trials for MHPSS interventions need to give more attention to community-level interventions. Community-level supports such as person-to-person support, solidarity groups, and dialogue groups stand to reach large numbers of children and families. © 2023, The Author(s), under exclusive licence to Springer Science+Business Media, LLC, part of Springer Nature.</t>
  </si>
  <si>
    <t>Armed conflict. Children. Interventions. Mental health. Systematic review. Violence</t>
  </si>
  <si>
    <t>Child Youth Care Forum</t>
  </si>
  <si>
    <t>Global mental health and climate change: A geo-psychiatry perspectiv</t>
  </si>
  <si>
    <t>10.1016/j.ajp.2023.103562</t>
  </si>
  <si>
    <t>Sri A.; Bhugra D.; Persaud A.; Tribe R.; Gnanapragasam S.; Castaldelli-Maia J.M.; Torales J.; Ventriglio A.</t>
  </si>
  <si>
    <t>Sri, Anna (57221997500); Bhugra, Dinesh (7006858005); Persaud, Albert (57197628198); Tribe, Rachel (36100706200); Gnanapragasam, Sam (56971365500); Castaldelli-Maia, João M. (12774601300); Torales, Julio (56105565800); Ventriglio, Antonio (18937711300)</t>
  </si>
  <si>
    <t>57221997500; 7006858005; 57197628198; 36100706200; 56971365500; 12774601300; 56105565800; 18937711300</t>
  </si>
  <si>
    <t>Asian Journal of Psychiatry</t>
  </si>
  <si>
    <t>https://www.scopus.com/inward/record.uri?eid=2-s2.0-85151717919&amp;doi=10.1016%2fj.ajp.2023.103562&amp;partnerID=40&amp;md5=5dd8ebe01a162c5ee6f9be37f7f1b945</t>
  </si>
  <si>
    <t>Climate changes affect planet ecosystems, living beings, humans, including their lives, rights, economy, housing, migration, and both physical and mental health. Geo-psychiatry is a new discipline within the field of psychiatry studying the interface between various geo-political factors including geographical, political, economic, commercial and cultural determinants which affect society and psychiatry: it provides a holistic overview on global issues such as climate changes, poverty, public health and accessibility to health care. It identifies geopolitical factors and their effects at the international and national levels, as well as considers the politics of climate changes and poverty within this context. This paper then introduces the Compassion, Assertive Action, Pragmatism, and Evidence Vulnerability Index (CAPE-VI) as a global foreign policy index: CAPE-VI calculates how foreign aid should be prioritised for countries that are at risk or already considered to be fragile. These countries are characterised by various forms of conflict, disadvantaged by extremes of climate change, poverty, human rights abuses, and suffering from internal warfare or terrorism. © 2023</t>
  </si>
  <si>
    <t>Climate health; Economy; Foreign policy; Geo-psychiatry; Human rights; Mental health</t>
  </si>
  <si>
    <t>climate change; economic aspect; foreign aid; human; human experiment; human rights; human rights abuse; mental health; poverty; pragmatism; psychiatry; review; terrorism; vulnerability; warfare</t>
  </si>
  <si>
    <t>Asian J. Psychiatry</t>
  </si>
  <si>
    <t>Link for Equity, a community-engaged waitlist randomized controlled trial of a culturally responsive trauma-informed care program for BIPOC students: Design features and characteristics of baseline sample</t>
  </si>
  <si>
    <t>10.1016/j.cct.2023.107090</t>
  </si>
  <si>
    <t>Ramirez M.R.; Ryan A.; Harding A.B.; Renfro T.; Church T.R.; Rosebush C.; Trotter A.G.; Xiong B.N.; Gonzalez J.; Woods-Jaeger B.</t>
  </si>
  <si>
    <t>Ramirez, Marizen R. (7201568180); Ryan, Andrew (7401432167); Harding, Alyson B. (57668402800); Renfro, Tiffaney (6506270091); Church, Timothy R. (58080138600); Rosebush, Christina (57201489330); Trotter, Alexis Grimes (58080861200); Xiong, Bao Nhia (58080138700); Gonzalez, John (55388580900); Woods-Jaeger, Briana (55847453300)</t>
  </si>
  <si>
    <t>7201568180; 7401432167; 57668402800; 6506270091; 58080138600; 57201489330; 58080861200; 58080138700; 55388580900; 55847453300</t>
  </si>
  <si>
    <t>Contemporary Clinical Trials</t>
  </si>
  <si>
    <t>https://www.scopus.com/inward/record.uri?eid=2-s2.0-85146958864&amp;doi=10.1016%2fj.cct.2023.107090&amp;partnerID=40&amp;md5=e2209fb55cf34e282657bb22cb5d286a</t>
  </si>
  <si>
    <t>Background: Link for Equity is a multi-tiered, school-based program of trauma-informed care and cultural humility designed to reduce the impact of Adverse Child Experiences among Black Indigenous and other children of color (BIPOC). This report describes the program, its trial design, and the study participants' baseline characteristics. Methods: We designed a nested waitlist-controlled trial to evaluate Link for Equity's effectiveness in reducing school violence among BIPOC students. Three pairs of school districts, matched on suspension rates and enrollment of Black/African American, Hispanic/Latinx, and American Indian/Alaska Native children, were randomized into either an intervention or delayed intervention (waitlist control) group. A community-engaged approach guided the development of protocols. Within intervention sites, BIPOC students who screened positive for ACEs or posttraumatic stress were also randomized into an immediate and waitlist control group to receive additional one-on-one support from trained school staff. Results: The trial was implemented from 2019 to 2021, which overlapped with the pandemic and civil unrest in Minnesota. At baseline, 444 staff and 188 students enrolled in the study. Over a quarter of American Indian/Alaska Native students, 18% of multiple race, 12% of Black/African American, 14% of Hispanic/Latinx students reported 4+ ACEs. Between 44 and 53% of all the BIPOC students in the study were symptomatic for PTSD. Of the enrolled students, 78.7% qualified for one-on-one Link support. Conclusion: We implemented a multilevel waitlist-controlled trial of Link for Equity using community-engaged methods. Despite school closures during the pandemic, the study persisted with its methods now being employed in an expanded cohort of middle schools. Trial registration: ClinicalTrials.gov (NCT04026477, NCT04026490). © 2023</t>
  </si>
  <si>
    <t>Community-based psychosocial intervention; Methods; Schools; Violence</t>
  </si>
  <si>
    <t>Child; Community Participation; Humans; Schools; Stakeholder Participation; Students; Violence; African American; Alaska Native; American Indian; Article; child; controlled study; coronavirus disease 2019; cultural identity; female; Hispanic; historical trauma; human; major clinical study; male; medical student; motivational interviewing; pandemic; patient care; population parameters; posttraumatic stress disorder; psychosocial intervention; questionnaire; randomized controlled trial (topic); student recruitment; community participation; prevention and control; randomized controlled trial; school; stakeholder engagement; student; violence</t>
  </si>
  <si>
    <t>Contemp. Clin. Trials</t>
  </si>
  <si>
    <t>Interplay of message features and source: predicting twitter users’ engagement behaviors following a terrorist attack</t>
  </si>
  <si>
    <t>10.1080/08824096.2023.2171380</t>
  </si>
  <si>
    <t>Zhan M.M.; Zhao X.; Ma L.</t>
  </si>
  <si>
    <t>Zhan, Mengqi Monica (58091344300); Zhao, Xinyan (57197772973); Ma, Liang (56555619300)</t>
  </si>
  <si>
    <t>58091344300; 57197772973; 56555619300</t>
  </si>
  <si>
    <t>Communication Research Reports</t>
  </si>
  <si>
    <t>https://www.scopus.com/inward/record.uri?eid=2-s2.0-85147433261&amp;doi=10.1080%2f08824096.2023.2171380&amp;partnerID=40&amp;md5=3d6878561b0a2aef159616caffad7436</t>
  </si>
  <si>
    <t>There has been limited evidence regarding how disaster message features and source of social media communication independently and jointly affect users’ engagement behaviors. We conducted a content analysis of tweets collected from the Ariana Grande concert terrorist attack. Results from negative binomial regressions (N = 687) showed that the social support function of tweets affected reactive engagement, a higher level of content richness increased engagement, and source type moderated the effects of communication styles on engagement during the terrorist attack. For example, traditional media (vs. individuals) adopting an informal tone had a higher level of reactive and proactive engagement. © 2023 Eastern Communication Association.</t>
  </si>
  <si>
    <t>communication style; Crisis communication; media richness; social media; social support; source types</t>
  </si>
  <si>
    <t>Commun. Res. Rep.</t>
  </si>
  <si>
    <t>Building community resilience on social media to help recover from the COVID-19 pandemic</t>
  </si>
  <si>
    <t>10.1016/j.chb.2022.107294</t>
  </si>
  <si>
    <t>Xie L.; Pinto J.; Zhong B.</t>
  </si>
  <si>
    <t>Xie, Lola (57219470486); Pinto, Juliet (25932417700); Zhong, Bu (35106338900)</t>
  </si>
  <si>
    <t>57219470486; 25932417700; 35106338900</t>
  </si>
  <si>
    <t>Computers in Human Behavior</t>
  </si>
  <si>
    <t>https://www.scopus.com/inward/record.uri?eid=2-s2.0-85128656057&amp;doi=10.1016%2fj.chb.2022.107294&amp;partnerID=40&amp;md5=43923fbdef77d82d390ee9c00d1570d3</t>
  </si>
  <si>
    <t>Facing the Covid outbreaks, public health researchers share a consensus that community resilience should be maintained and strengthened because it helps mitigate the physical and emotional tolls on individuals and communities. One way to achieve the goal is to build and strengthen community resilience through social media. However, social media's role in building community resilience has been poorly understood from a behavioral perspective. Guiding by uses and gratification theory and the coping literature, we build a model to examine how social media behaviors may influence community members' perceived community resilience, providing a “bottom-up” voice to deepen our understanding of community resilience and its implications for public health. The results shows that community members' social media engagement was significantly associated with their perceived community resilience. While helping others on social media led people to perceive their communities as less resilient, the use of social media for social support helped foster social capital, leading to more perceived resilience at the collective level. Overall, social media use played important roles in shaping people's perception of community resilience, helping community members and organizations evaluate their strengths and weaknesses, and make improvement to better address future challenges in the times of global disasters. © 2022</t>
  </si>
  <si>
    <t>Collective efficacy; Community identification; Community resilience; Covid; Social media; Social support</t>
  </si>
  <si>
    <t>Behavioral research; Public health; Bottom up; Building community; Collective efficacy; Community identification; Community resiliences; Covid; In-buildings; Social media; Social support; Uses and gratifications theories; Social networking (online)</t>
  </si>
  <si>
    <t>Comput. Hum. Behav.</t>
  </si>
  <si>
    <t>COVID-19-related consultation-liaison (CL) mental health services in general hospitals: A perspective from Europe and beyond</t>
  </si>
  <si>
    <t>10.1016/j.jpsychores.2023.111183</t>
  </si>
  <si>
    <t>Schaefert R.; Stein B.; Meinlschmidt G.; Roemmel N.; Blanch J.; Boye B.; Carqueja E.; De Matteis T.; Dineen P.; Doherty A.M.; Ferrari S.; Lanvin V.; Lee W.; Lemmens G.M.D.; Lemogne C.; Małyszczak K.; Mendes-Pedro A.; Nejatisafa A.-A.; Räsänen S.; Rosen B.; Simões do Couto F.; Syngelakis M.; Tarricone I.; Van der Feltz-Cornelis C.M.; Huber C.G.; Fazekas C.; Vitinius F.</t>
  </si>
  <si>
    <t>Schaefert, Rainer (14009938000); Stein, Barbara (7201898225); Meinlschmidt, Gunther (6603133801); Roemmel, Noa (57549114300); Blanch, Jordi (57213844974); Boye, Birgitte (10239506000); Carqueja, Eduardo (58115544000); De Matteis, Tiziano (57215829197); Dineen, Peter (58114598900); Doherty, Anne M. (34970955700); Ferrari, Silvia (35315499000); Lanvin, Victoria (57222613171); Lee, William (57717277000); Lemmens, Gilbert M.D. (15744176400); Lemogne, Cédric (55901199000); Małyszczak, Krzysztof (6701602625); Mendes-Pedro, António (6505544848); Nejatisafa, Ali-Akbar (55666521300); Räsänen, Sami (6701802546); Rosen, Benjamin (57214330052); Simões do Couto, Frederico (57219875159); Syngelakis, Markos (25029225500); Tarricone, Ilaria (12762952600); Van der Feltz-Cornelis, Christina M. (6603593012); Huber, Christian G. (55732868400); Fazekas, Christian (6602624617); Vitinius, Frank (8668208400)</t>
  </si>
  <si>
    <t>14009938000; 7201898225; 6603133801; 57549114300; 57213844974; 10239506000; 58115544000; 57215829197; 58114598900; 34970955700; 35315499000; 57222613171; 57717277000; 15744176400; 55901199000; 6701602625; 6505544848; 55666521300; 6701802546; 57214330052; 57219875159; 25029225500; 12762952600; 6603593012; 55732868400; 6602624617; 8668208400</t>
  </si>
  <si>
    <t>https://www.scopus.com/inward/record.uri?eid=2-s2.0-85148764409&amp;doi=10.1016%2fj.jpsychores.2023.111183&amp;partnerID=40&amp;md5=d2ac0fd4c6b5b6bb47015e1af37faef9</t>
  </si>
  <si>
    <t>Objective: The COVID-19 pandemic posed new challenges for integrated health care worldwide. Our study aimed to describe newly implemented structures and procedures of psychosocial consultation and liaison (CL) services in Europe and beyond, and to highlight emerging needs for co-operation. Methods: Cross-sectional online survey from June to October 2021, using a self-developed 25-item questionnaire in four language versions (English, French, Italian, German). Dissemination was via national professional societies, working groups, and heads of CL services. Results: Of the participating 259 CL services from Europe, Iran, and parts of Canada, 222 reported COVID-19 related psychosocial care (COVID-psyCare) in their hospital. Among these, 86.5% indicated that specific COVID-psyCare co-operation structures had been established. 50.8% provided specific COVID-psyCare for patients, 38.2% for relatives, and 77.0% for staff. Over half of the time resources were invested for patients. About a quarter of the time was used for staff, and these interventions, typically associated with the liaison function of CL services, were reported as most useful. Concerning emerging needs, 58.1% of the CL services providing COVID-psyCare expressed wishes for mutual information exchange and support, and 64.0% suggested specific changes or improvements that they considered essential for the future. Conclusion: Over 80% of participating CL services established specific structures to provide COVID-psyCare for patients, their relatives, or staff. Mostly, resources were committed to patient care and specific interventions were largely implemented for staff support. Future development of COVID-psyCare warrants intensified intra- and inter-institutional exchange and co-operation. © 2023</t>
  </si>
  <si>
    <t>Consultation and liaison psychiatry; COVID-19; Liaison psychiatry; Mental health care; Multinational; Psychiatry; Psychology; Psychosomatics</t>
  </si>
  <si>
    <t>COVID-19; Cross-Sectional Studies; Europe; Hospitals, General; Humans; Mental Health Services; Pandemics; Referral and Consultation; adult; Article; Canada; clinical psychology; consultation; controlled study; cooperation; coronavirus disease 2019; cross-sectional study; Europe; general hospital; health care need; health survey; human; Iran; liaison psychiatry; mental health care; mental health service; online analysis; palliative therapy; psychosocial care; psychosomatics; psychotherapy; questionnaire; spiritual care; team nursing; general hospital; pandemic; patient referral</t>
  </si>
  <si>
    <t>J. Psychosom. Res.</t>
  </si>
  <si>
    <t>A critical appraisal of individual social capital in crisis response</t>
  </si>
  <si>
    <t>10.1002/rhc3.12236</t>
  </si>
  <si>
    <t>Morsut C.; Kuran C.; Kruke B.I.; Nævestad T.-O.; Orru K.; Hansson S.</t>
  </si>
  <si>
    <t>Morsut, Claudia (56154129100); Kuran, Christian (57205741654); Kruke, Bjørn Ivar (12752545400); Nævestad, Tor-Olav (23490017300); Orru, Kati (36103097700); Hansson, Sten (56667012800)</t>
  </si>
  <si>
    <t>56154129100; 57205741654; 12752545400; 23490017300; 36103097700; 56667012800</t>
  </si>
  <si>
    <t>Risk, Hazards and Crisis in Public Policy</t>
  </si>
  <si>
    <t>https://www.scopus.com/inward/record.uri?eid=2-s2.0-85115045062&amp;doi=10.1002%2frhc3.12236&amp;partnerID=40&amp;md5=2d3bc2404fe50a8b19c531d4730d5a20</t>
  </si>
  <si>
    <t>While there is still a vast body of scholarly research in crisis and disaster management that considers social capital an asset for lessening negative impacts from crises, this paper investigates an underexplored aspect of social capital—its microlevel positive and negative instances in the crisis response—a quite neglected phase of the crisis management cycle when it comes to studying the role of social capital. To underline social capital's double-edged aspects, this paper draws from the handful of studies that focus on individual social capital in crisis response, to systematize their findings according to bonding, bridging, and linking social capital and positive and negative impacts. In addition, the paper considers these findings to analyze the 2011 Utøya terrorist attack in Norway, to uncover new positive and negative effects of individual social capital, thus contributing to pushing the research agenda toward a more critical appraisal of individual social capital. © 2021 The Authors. Risk, Hazards &amp; Crisis in Public Policy published by Wiley Periodicals LLC on behalf of Policy Studies Organization.</t>
  </si>
  <si>
    <t>crisis response; double-edged; social capital</t>
  </si>
  <si>
    <t>Risk, Hazards Crisis Public Policy</t>
  </si>
  <si>
    <t>Organizational and non-organizational risk and resilience factors associated with mental health and well-being in the Royal Canadian Navy</t>
  </si>
  <si>
    <t>10.1007/s12144-021-01508-x</t>
  </si>
  <si>
    <t>Gottschall S.; Guérin E.</t>
  </si>
  <si>
    <t>Gottschall, Shannon (37110576700); Guérin, Eva (57519132300)</t>
  </si>
  <si>
    <t>37110576700; 57519132300</t>
  </si>
  <si>
    <t>Current Psychology</t>
  </si>
  <si>
    <t>https://www.scopus.com/inward/record.uri?eid=2-s2.0-85107768851&amp;doi=10.1007%2fs12144-021-01508-x&amp;partnerID=40&amp;md5=6b15401b06e95ec92c74f64d0fca3883</t>
  </si>
  <si>
    <t>Research on resilience to adversity/stress in the military has typically involved samples of predominantly Army members and focused on individual-level factors. The current study examined a broader range of organizational and non-organizational risk and resilience factors linked to mental health and well-being in hard sea occupations managed by the Royal Canadian Navy (RCN). An electronic survey was administered to a stratified random sample of 930 members in hard sea occupations. Most of the weighted sample were male non-commissioned members of the Regular Force, and just over half were serving on-ship at the time of survey administration. Multivariate linear regressions identified correlates of psychological distress, life satisfaction, and burnout. Many of the organizational factors (e.g., workload, work-family conflict) were significantly associated with burnout, while final regression models for the broader outcomes of psychological distress and life satisfaction included a smaller set of organizational variables, as well as other risk and resilience factors extending beyond the workplace (e.g., social support, mastery). The findings also suggested a moderating effect of reward on the association between job stress and psychological distress and differences in the relationships among variables for those serving on-ship versus in a land-based unit. These results highlight the need for research that accounts for the unique experiences of navy personnel, and the need to consider a broad range of risk and resilience factors. Maximizing these resilience factors and/or reducing these risk factors may enhance mental health and well-being among navy personnel. © 2021, Crown.</t>
  </si>
  <si>
    <t>Job demand-control model; Mental health; Navy; Organizational justice; Resilience</t>
  </si>
  <si>
    <t>Curr. Psychol.</t>
  </si>
  <si>
    <t>Multi-Hazard Emergency Response for Geological Hazards Amid the Evolving COVID-19 Pandemic: Good Practices and Lessons Learned from Earthquake Disaster Management in Greece</t>
  </si>
  <si>
    <t>10.3390/su14148486</t>
  </si>
  <si>
    <t>Mavroulis S.; Mavrouli M.; Kourou A.; Thoma T.; Lekkas E.</t>
  </si>
  <si>
    <t>Mavroulis, Spyridon (54906223000); Mavrouli, Maria (16234103000); Kourou, Asimina (57413798500); Thoma, Thekla (57413798600); Lekkas, Efthymis (7003762589)</t>
  </si>
  <si>
    <t>54906223000; 16234103000; 57413798500; 57413798600; 7003762589</t>
  </si>
  <si>
    <t>https://www.scopus.com/inward/record.uri?eid=2-s2.0-85136363106&amp;doi=10.3390%2fsu14148486&amp;partnerID=40&amp;md5=e4e8d30555c3b9c33eabac63f5dc1cd8</t>
  </si>
  <si>
    <t>Since the beginning of 2020, the COVID-19 pandemic has caused unprecedented global disruption with considerable impact on human activities. However, natural hazards and related disasters do not wait for SARS-CoV-2 to vanish, resulting in the emergence of many conflicting issues between earthquake emergency response actions and pandemic mitigation measures. In this study, these conflicting issues are highlighted through the cases of four earthquakes that struck Greece at different phases of the pandemic. The earthquake effects on the local population and on the natural environment and building stock form ideal conditions for local COVID-19 outbreaks in earthquake-affected communities. However, the implementation of response actions and mitigation measures in light of a multi-hazard approach to disaster risk reduction and disaster risk management has led not only to the maintenance of pre-existing low viral load in the earthquake-affected areas, but in some cases even to their reduction. This fact suggests that the applied measures are good practice and an important lesson for improving disaster management in the future. Taking into account the aforementioned, a series of actions are proposed for the effective management of the impact of a geological hazard in the midst of an evolving biological hazard with epidemiological characteristics similar to the COVID-19 pandemic. © 2022 by the authors.</t>
  </si>
  <si>
    <t>compound emergencies; COVID-19 pandemic; earthquake emergency; emergency shelters; hazard interaction; multi-hazard management</t>
  </si>
  <si>
    <t>Greece; COVID-19; disaster management; earthquake; epidemiology; geological hazard; mitigation</t>
  </si>
  <si>
    <t>Developing Public Health Emergency Response Leaders in Incident Management: A Scoping Review of Educational Interventions</t>
  </si>
  <si>
    <t>10.1017/dmp.2021.164</t>
  </si>
  <si>
    <t>Li Y.; Hsu E.B.; Pham N.; Davis X.M.; Podgornik M.N.; Trigoso S.M.</t>
  </si>
  <si>
    <t>Li, Yang (57393825400); Hsu, Edbert B. (7102911652); Pham, Nhungoc (57393825500); Davis, Xiaohong Mao (6506594406); Podgornik, Michelle N. (57188550346); Trigoso, Silvia M. (57209854662)</t>
  </si>
  <si>
    <t>57393825400; 7102911652; 57393825500; 6506594406; 57188550346; 57209854662</t>
  </si>
  <si>
    <t>Disaster Medicine and Public Health Preparedness</t>
  </si>
  <si>
    <t>https://www.scopus.com/inward/record.uri?eid=2-s2.0-85114151200&amp;doi=10.1017%2fdmp.2021.164&amp;partnerID=40&amp;md5=1f06f3cb6d6a9aa5c44f99fd0e3f8f23</t>
  </si>
  <si>
    <t xml:space="preserve">During emergency responses, public health leaders frequently serve in incident management roles that differ from their routine job functions. Leaders' familiarity with incident management principles and functions can influence response outcomes. Therefore, training and exercises in incident management are often required for public health leaders. To describe existing methods of incident management training and exercises in the literature, we queried 6 English language databases and found 786 relevant articles. Five themes emerged: (1) experiential learning as an established approach to foster engaging and interactive learning environments and optimize training design; (2) technology-aided decision support tools are increasingly common for crisis decision-making; (3) integration of leadership training in the education continuum is needed for developing public health response leaders; (4) equal emphasis on competency and character is needed for developing capable and adaptable leaders; and (5) consistent evaluation methodologies and metrics are needed to assess the effectiveness of educational interventions. These findings offer important strategic and practical considerations for improving the design and delivery of educational interventions to develop public health emergency response leaders. This review and ongoing real-world events could facilitate further exploration of current practices, emerging trends, and challenges for continuous improvements in developing public health emergency response leaders.  © </t>
  </si>
  <si>
    <t>education; leader; leadership; professional development; public health emergency</t>
  </si>
  <si>
    <t>Humans; Leadership; Public Health; comparative effectiveness; decision support system; English (language); exercise; experiential learning; human; human experiment; leadership; learning environment; professional development; public health; review</t>
  </si>
  <si>
    <t>Cambridge University Press</t>
  </si>
  <si>
    <t>Disaster Med. Public Health Preparedness</t>
  </si>
  <si>
    <t>Turning to ‘Trusted Others’: A Narrative Review of Providing Social Support to First Responders</t>
  </si>
  <si>
    <t>10.3390/ijerph192416492</t>
  </si>
  <si>
    <t>Tjin A.; Traynor A.; Doyle B.; Mulhall C.; Eppich W.; O’Toole M.</t>
  </si>
  <si>
    <t>Tjin, Anna (57502424600); Traynor, Angeline (58026810900); Doyle, Brian (57355393700); Mulhall, Claire (57553799900); Eppich, Walter (13907300100); O’Toole, Michelle (57695192600)</t>
  </si>
  <si>
    <t>57502424600; 58026810900; 57355393700; 57553799900; 13907300100; 57695192600</t>
  </si>
  <si>
    <t>https://www.scopus.com/inward/record.uri?eid=2-s2.0-85144503642&amp;doi=10.3390%2fijerph192416492&amp;partnerID=40&amp;md5=673a30e88dc722330811cff2c088296a</t>
  </si>
  <si>
    <t>First responders, such as paramedics and firefighters, encounter duty-related traumatic exposures, which can lead to post-traumatic stress (PTS). Although social support protects against PTS, we know little about how first responders’ families, spouses/partners, friends, and care-partners (i.e., ‘trusted others’) provide social support. This narrative review explores support behaviors, coping strategies, and resources trusted others use to support first responders. A structured literature search yielded 24 articles. We used House’s (1981) conceptual framework to inform our analysis. We identified three main themes: providing support, finding support, and support needs. Additionally, we describe trusted others’ self-reported preparedness, coping strategies, and barriers to providing social support. We found that trusted others provided different types of support: (a) emotional (fostering a safe space, giving autonomy over recovery, facilitating coping mechanisms, prioritizing first responders’ emotional needs); (b) instrumental (prioritizing first responders’ practical needs, handling household tasks, supporting recovery); (c) appraisal (active monitoring, verbal reassurance, positive reframing), and (d) informational (seeking informal learning). In their role, trusted others sought formal (organizational) and informal (peer and personal) support and resources, alongside intrapersonal and interpersonal coping strategies. Identified barriers include inadequate communication skills, maladaptive coping, and disempowering beliefs. Thus, we offer practical, treatment, and social support recommendations. © 2022 by the authors.</t>
  </si>
  <si>
    <t>first responder; mental health; post-traumatic stress; social support; trusted other</t>
  </si>
  <si>
    <t>Adaptation, Psychological; Emergency Responders; Firefighters; Humans; Peer Group; Social Support; communication; conceptual framework; coping strategy; health worker; mental disorder; coping behavior; drinking behavior; emergency physician; emotion; first responder (person); health care personnel; household; human; mental health; narrative; nurse practitioner; paramedical personnel; physiotherapist; posttraumatic stress disorder; Review; social support; suicidal ideation; systematic review; trust; wellbeing; coping behavior; fire fighter; peer group; psychology; rescue personnel; social support</t>
  </si>
  <si>
    <t>A Narrative Inquiry into the Practices of Healthcare Workers’ Wellness Program: The SEED Experience in New South Wales, Australia</t>
  </si>
  <si>
    <t>10.3390/ijerph192013204</t>
  </si>
  <si>
    <t>Olcoń K.; Allan J.; Fox M.; Everingham R.; Pai P.; Keevers L.; Mackay M.; Degeling C.; Cutmore S.-A.; Finlay S.; Falzon K.</t>
  </si>
  <si>
    <t>Olcoń, Katarzyna (56951391700); Allan, Julaine (12775350800); Fox, Mim (55424537200); Everingham, Ruth (57947409000); Pai, Padmini (57947251000); Keevers, Lynne (36105198300); Mackay, Maria (55897568500); Degeling, Chris (57202999059); Cutmore, Sue-Anne (57946776100); Finlay, Summer (57220353990); Falzon, Kristine (57947737400)</t>
  </si>
  <si>
    <t>56951391700; 12775350800; 55424537200; 57947409000; 57947251000; 36105198300; 55897568500; 57202999059; 57946776100; 57220353990; 57947737400</t>
  </si>
  <si>
    <t>https://www.scopus.com/inward/record.uri?eid=2-s2.0-85140916176&amp;doi=10.3390%2fijerph192013204&amp;partnerID=40&amp;md5=33117ff712938167afe10d7d068a0790</t>
  </si>
  <si>
    <t>The 2019–2020 Australian bushfires followed by the COVID-19 pandemic brought the significant mental health implications of working in healthcare to the fore. The importance of appropriate support services to ensure the resilience and recovery of healthcare workers has been highlighted. In response to healthcare staff experiences during the bushfires, the SEED Wellness Program was created in 2020 in the Illawarra Shoalhaven Local Health District in New South Wales, Australia. SEED used a participant-led design to engage healthcare staff in workplace-based restorative activities. Guided by practice theory, this study aimed to identify and describe SEED wellness practices that supported healthcare staff. Thirty-three healthcare workers participated in focus groups or individual interviews between June 2021 and March 2022. The analysis involved inductive thematic individual and collective exploration of SEED practices, including co-analysis with participants. Eight core practices that supported participants’ wellbeing were identified, including responsive and compassionate leading, engaging staff at every stage of the recovery process, creating a sense of connection with others, and collective caring. The study found that workplace wellness initiatives are optimised when they are place-based and grounded in local knowledge, needs, and resources incorporating a collective and supportive team approach. Moreover, to ensure engagement in, and sustainability of these initiatives, both bottom-up and top-down commitment is required. © 2022 by the authors.</t>
  </si>
  <si>
    <t>Australian bushfires; burnout; COVID-19; healthcare workers; mental health and wellbeing; occupational trauma; recovery; resilience; workplace wellness</t>
  </si>
  <si>
    <t>Australia; COVID-19; Health Personnel; Humans; New South Wales; Pandemics; Australia; New South Wales; bushfire; COVID-19; health services; health worker; mental health; occupational exposure; adult; aged; Article; Australian; care behavior; controlled study; coronavirus disease 2019; female; health care personnel; human; information processing; interview; leadership; male; mental health; middle aged; New South Wales; occupational accident; organizational culture; professional burnout; professional well-being; psychological resilience; social connectedness; thematic analysis; wildfire; workplace; Australia; epidemiology; health care personnel; pandemic; prevention and control; psychology</t>
  </si>
  <si>
    <t>Stronger together: Workplace social support among residential child welfare professionals</t>
  </si>
  <si>
    <t>10.1016/j.chiabu.2021.105302</t>
  </si>
  <si>
    <t>Brend D.M.; Collin-Vézina D.</t>
  </si>
  <si>
    <t>Brend, Denise Michelle (57195447842); Collin-Vézina, Delphine (6507415292)</t>
  </si>
  <si>
    <t>57195447842; 6507415292</t>
  </si>
  <si>
    <t>https://www.scopus.com/inward/record.uri?eid=2-s2.0-85114685169&amp;doi=10.1016%2fj.chiabu.2021.105302&amp;partnerID=40&amp;md5=b00fa6f851ee04d732a00d905b65c966</t>
  </si>
  <si>
    <t>Background: Residential childcare workers (RCWs) in child welfare and youth-justice settings are at risk of secondary traumatic stress, burnout, and moral distress. Workplace support has been shown to be protective against work-related harms for some helping professionals and a lack of workplace support has been cited as a contributing factor toward workforce instability; however, little is known about what types or sources of support are effective for RCWs. Participants and setting: 81 RCWs from 11 residential units in 11 of the 16 territorial service centers across the province of Québec, Canada. Methods: This interpretive description study analyzed data extracted from transcripts of individual interviews guided by the Secure Base Interview protocol (Schofield &amp; Beek, 2018). Responses to a single item were read for meaning, compared, contrasted, and then coded using the thematic analysis technique. The sources of support identified by participants as helpful were aggregated to reveal a common support system pattern. Results: Multiple sources of social support were described; the majority were interpersonal interactions with peers, unit managers, and various interdisciplinary team members. Informal individual supports without role overlap and teams with a common vision were most often cited, even when formal supports were available. Conclusions: Implications of these findings include the need to conceptualize effective workplace social support for RCWs and to rethink the place of mutual-aid among trauma-exposed professionals in residential child welfare and youth-justice settings. © 2021 Elsevier Ltd</t>
  </si>
  <si>
    <t>Child welfare; Peer support; Residential childcare worker (RCW); Workplace social support; Youth justice</t>
  </si>
  <si>
    <t>Adolescent; Burnout, Professional; Child; Child Welfare; Humans; Interpersonal Relations; Social Support; Workplace; anxiety; Article; burnout; child; child care; child welfare; communication skill; descriptive research; female; human; justice; male; mental health service; peer group; performance anxiety; posttraumatic stress disorder; qualitative research; residential care; scientific literature; social support; social work; thematic analysis; workplace; adolescent; burnout; child welfare; human relation; social support</t>
  </si>
  <si>
    <t>The Implication of the First Wave of COVID-19 on Mental Health: Results from a Portuguese Sample</t>
  </si>
  <si>
    <t>10.3390/ijerph19116489</t>
  </si>
  <si>
    <t>Quintas J.; Guerreiro A.; de Carvalho M.J.L.; Duarte V.; Pedro A.R.; Gama A.F.; Keygnaert I.; Dias S.</t>
  </si>
  <si>
    <t>Quintas, Jorge (55801968200); Guerreiro, Ana (35310203200); de Carvalho, Maria João Leote (57214578976); Duarte, Vera (56880004100); Pedro, Ana Rita (56579978900); Gama, Ana Filipa (35603291600); Keygnaert, Inês (55200322900); Dias, Sónia (8869411500)</t>
  </si>
  <si>
    <t>55801968200; 35310203200; 57214578976; 56880004100; 56579978900; 35603291600; 55200322900; 8869411500</t>
  </si>
  <si>
    <t>https://www.scopus.com/inward/record.uri?eid=2-s2.0-85130925873&amp;doi=10.3390%2fijerph19116489&amp;partnerID=40&amp;md5=ce57fc5911cbccfc21f242b7ccd75885</t>
  </si>
  <si>
    <t>The social conditions created by the COVID-19 pandemic had a great potential to affect the mental health of individuals. Meta-analyses indicate a rise in these problems in these periods among general populations, patients and health professionals, even with substantial heterogeneous results. This paper examines mental health impacts specifically during the first wave of COVID-19. An online survey was conducted with a Portuguese convenience sample (N = 1.062) comprising questions about substance use, perceived stress, post-traumatic stress disorder and self-damage behaviors. The results concerning substance use show an extensive use of medication to sleep or calm down, especially among women and older respondents, a small percentage of alcohol consumers with a high pattern of use and less frequent cannabis consumption, even with a quarter of users who began only in the COVID-19 period. The rates of perceived stress and PTSD were higher compared with international prevalence estimations during the pandemic conditions. Both correlated measures were worse for women and young people. Another problematic issue was the rate of suicidal ideation, with a relevant proportion of starters during this period. These data reinforce the need to promote access to mental health services. © 2022 by the authors. Licensee MDPI, Basel, Switzerland.</t>
  </si>
  <si>
    <t>COVID-19; lockdown; mental health; psychological impact; public health</t>
  </si>
  <si>
    <t>Adolescent; COVID-19; Female; Humans; Mental Health; Pandemics; Portugal; SARS-CoV-2; Substance-Related Disorders; Portugal; cannabis; COVID-19; disease prevalence; health services; mental health; psychology; public health; womens health; young population; adult; alcohol consumption; Article; automutilation; cannabis use; controlled study; coronavirus disease 2019; female; health care access; health promotion; human; major clinical study; male; mental health; mental health service; pandemic; physiological stress; Portuguese (citizen); posttraumatic stress disorder; prevalence; substance use; suicidal ideation; adolescent; drug dependence; epidemiology; mental health; Portugal</t>
  </si>
  <si>
    <t>Diversity and Training Delivery Trends in Psychological First Aid During COVID-19: Implications for Researchers and Practitioners</t>
  </si>
  <si>
    <t>10.1037/tra0001447</t>
  </si>
  <si>
    <t>Ni C.-F.; Lundblad R.; Dykeman C.</t>
  </si>
  <si>
    <t>Ni, Chung-Fan (57572910400); Lundblad, Robert (58155107600); Dykeman, Cass (6603491418)</t>
  </si>
  <si>
    <t>57572910400; 58155107600; 6603491418</t>
  </si>
  <si>
    <t>Psychological Trauma: Theory, Research, Practice, and Policy</t>
  </si>
  <si>
    <t>https://www.scopus.com/inward/record.uri?eid=2-s2.0-85150777348&amp;doi=10.1037%2ftra0001447&amp;partnerID=40&amp;md5=b3569b54b354b359ccac58f9f639d860</t>
  </si>
  <si>
    <t>Psychological first aid (PFA) refers to evidence-supported intervention by nonmental health professionals to assist those affected by disaster to achieve stability. This study probed the level of PFA academic discourse on three important topics (race/ethnicity, general training and delivery, and online training delivery) and explored PFA training delivery trends. Method: This study reviewed all available abstracts in the Web of Science database from 1975 to 2021 with keyword searches for PFA. The corpus linguistic analyses using #Lancsbox 6.0 and Sketch Engine explored the usage rate of PFA and how the PFA was used. The study also examined race/ethnicity, learning delivery except for online, and online training delivery methods. The change in online PFA training delivery with the advent of the COVID-19 pandemic was analyzed using Tau with the subcorpora (2012–2020, 2020–2021). Results: The race and diversity usage rates were only 6.11 per 10,000 counts, while the substantive discourse was on PFA service and delivery. There was a significant increase in PFA online training since COVID-19 started (Tau =0.667, p = 0.041, SETau = 0.333). Conclusions: Training and delivering online PFA is the safest method to meet the need for psychological aid during the global health crisis. Additionally, there is a significant need to address multicultural competency in PFA training and service delivery. PFA as an early critical intervention should be promoted as an early government response © 2023, Psychological Trauma: Theory, Research, Practice, and Policy. All rights reserved</t>
  </si>
  <si>
    <t>COVID-19; Disaster Behavioral Health; Diversity; Psychological First Aid; Training</t>
  </si>
  <si>
    <t>American Psychological Association</t>
  </si>
  <si>
    <t>Psychol. Trauma Theory Res. Pract. Policy</t>
  </si>
  <si>
    <t>Outcomes of psychological contract breach for banking employees during COVID-19 pandemic: moderating role of learned helplessness</t>
  </si>
  <si>
    <t>10.1108/IJSSP-11-2022-0288</t>
  </si>
  <si>
    <t>Karani Mehta A.; Purohit D.; Trivedi P.; Panda R.</t>
  </si>
  <si>
    <t>Karani Mehta, Anushree (57911143000); Purohit, Divyang (57219434482); Trivedi, Payal (57225958010); Panda, Rasananda (57196043234)</t>
  </si>
  <si>
    <t>57911143000; 57219434482; 57225958010; 57196043234</t>
  </si>
  <si>
    <t>International Journal of Sociology and Social Policy</t>
  </si>
  <si>
    <t>https://www.scopus.com/inward/record.uri?eid=2-s2.0-85146993678&amp;doi=10.1108%2fIJSSP-11-2022-0288&amp;partnerID=40&amp;md5=4cc54a4753de16e41f68b0372d1531dd</t>
  </si>
  <si>
    <t>Purpose: The present study aims to understand the relationship between psychological contract breach (PCB) and outcome variables with mediation role of job stress, psychological empowerment and moderating role of learned helplessness. Design/methodology/approach: Descriptive cross-sectional research design was deployed. Data were collected from the Indian public sector bank employees, especially from those who are regularly going to the banks even during the lockdown situation. A total of 239 respondents were contacted via online and offline method. Findings: The authors reported that bank employees feel the breach of psychological contract which induced job stress. Further, job stress negatively impacts their psychological empowerment and psychological empowered employees exhibit increased innovative behavior and well-being. The authors also found that job stress and psychological empowerment mediated the relationship between PCB and outcome variables, and learned helplessness moderates this relationship. The current study captures the psychological response of employees during the pandemic era. Originality/value: The study also highlights that during the pandemic, when majority of the employers have given work from home, the public sector employees were regularly going to the banks with fragile mindset. The banks' managers and HR managers can also understand that how the fulfillment of expectations is important not only for employee well-being but also for the health of the organization. © 2023, Emerald Publishing Limited.</t>
  </si>
  <si>
    <t>Banking employees; Innovative behavior; Job stress; Learned helplessness; Psychological contract breach; Psychological empowerment; Well-being</t>
  </si>
  <si>
    <t>Emerald Publishing</t>
  </si>
  <si>
    <t>Int. J. Sociol. Soc. Policy</t>
  </si>
  <si>
    <t>How do care environments shape healthcare? A synthesis of qualitative studies among healthcare workers during the COVID-19 pandemic</t>
  </si>
  <si>
    <t>10.1136/bmjopen-2022-063867</t>
  </si>
  <si>
    <t>Harrison M.; Rhodes T.; Lancaster K.</t>
  </si>
  <si>
    <t>Harrison, Mia (57226013340); Rhodes, Tim (57218603857); Lancaster, Kari (40461526900)</t>
  </si>
  <si>
    <t>57226013340; 57218603857; 40461526900</t>
  </si>
  <si>
    <t>e063867</t>
  </si>
  <si>
    <t>https://www.scopus.com/inward/record.uri?eid=2-s2.0-85138943912&amp;doi=10.1136%2fbmjopen-2022-063867&amp;partnerID=40&amp;md5=9b8ab3a56dafa4669b44bfa9acd6868e</t>
  </si>
  <si>
    <t>Objective To investigate how care is shaped through the material practices and spaces of healthcare environments during the COVID-19 pandemic. Design Critical interpretive synthesis (CIS) of qualitative research. Participants Studies included qualitative research investigating the experiences of healthcare workers involved in the care of individuals during the COVID-19 pandemic. Results 134 articles were identified in the initial sampling frame with 38 studies involving 2507 participants included in the final synthesis. Three themes were identified in the analysis: (1) the hospital transformed, (2) virtual care spaces and (3) objects of care. Through the generation of these themes, a synthesising argument was developed to demonstrate how material spaces and practices of healthcare shape care delivery and to provide insights to support healthcare providers in creating enabling and resilient care environments. Conclusions The findings of this study demonstrate how healthcare environments enable and constrain modes of care. Practices of care are shaped through the materiality of spaces and objects, including how these change in the face of pandemic disruption. The implication is that the healthcare environment needs to be viewed as a critical adaptive element in the optimisation of care. The study also develops a versatile and coherent approach to CIS methods that can be taken up in future research. © 2022 BMJ Publishing Group. All rights reserved.</t>
  </si>
  <si>
    <t>COVID-19; INTENSIVE &amp; CRITICAL CARE; QUALITATIVE RESEARCH; Quality in health care</t>
  </si>
  <si>
    <t>COVID-19; Delivery of Health Care; Health Personnel; Humans; Pandemics; Qualitative Research; Article; coronavirus disease 2019; data synthesis; environmental factor; health care; health care delivery; health care personnel; human; pandemic; qualitative research; telecare; health care personnel; pandemic</t>
  </si>
  <si>
    <t>Factors Associated with Post-Traumatic Growth in Healthcare Professionals: A Systematic Review of the Literature</t>
  </si>
  <si>
    <t>10.3390/healthcare10122524</t>
  </si>
  <si>
    <t>O’Donovan R.; Burke J.</t>
  </si>
  <si>
    <t>O’Donovan, Róisín (57202898747); Burke, Jolanta (57202466428)</t>
  </si>
  <si>
    <t>57202898747; 57202466428</t>
  </si>
  <si>
    <t>Healthcare (Switzerland)</t>
  </si>
  <si>
    <t>https://www.scopus.com/inward/record.uri?eid=2-s2.0-85144701734&amp;doi=10.3390%2fhealthcare10122524&amp;partnerID=40&amp;md5=2c6bd7b8cb6ba64215858c8039ff5cb1</t>
  </si>
  <si>
    <t>Post-traumatic growth (PTG) research is flourishing across various disciplines; however, it is only emerging in healthcare. Recently, a flurry of studies assessed PTG among healthcare professionals. However, to date, no systematic review has identified the factors that predict their experiences of PTG among healthcare professionals. The current paper aims to address this gap. Of 126 papers, 27 were selected for this systematic review. The analysis identified a range of demographic, individual (work-related and personal), interpersonal and environmental factors that contributed to healthcare professionals’ experiences of PTG. Analysis of findings offers a novel perspective on individual factors by dividing them into personal and work-related factors. Results also highlight a variety of psychological interventions that can be used in healthcare to cultivate PTG. In addition, the gaps in current research, implications for further research, policy and practice that can facilitate the experience of PTG among healthcare professionals are discussed. © 2022 by the authors.</t>
  </si>
  <si>
    <t>healthcare; post-traumatic growth; systematic review</t>
  </si>
  <si>
    <t>Healthcare (Basel)</t>
  </si>
  <si>
    <t>Mobile Health–Supported Virtual Reality and Group Problem Management Plus: Protocol for a Cluster Randomized Trial Among Urban Refugee and Displaced Youth in Kampala, Uganda (Tushirikiane4MH, Supporting Each Other for Mental Health)</t>
  </si>
  <si>
    <t>10.2196/42342</t>
  </si>
  <si>
    <t>Logie C.H.; Okumu M.; Kortenaar J.-L.; Gittings L.; Khan N.; Hakiza R.; Musoke D.K.; Nakitende A.; Katisi B.; Kyambadde P.; Khan T.; Lester R.; Mbuagbaw L.</t>
  </si>
  <si>
    <t>Logie, Carmen H. (35174959000); Okumu, Moses (57193879118); Kortenaar, Jean-Luc (57205148967); Gittings, Lesley (57185720100); Khan, Naimul (38361516100); Hakiza, Robert (57212565052); Musoke, Daniel Kibuuka (57198451793); Nakitende, Aidah (57198446797); Katisi, Brenda (58033005700); Kyambadde, Peter (57209389288); Khan, Torsum (58032165900); Lester, Richard (15051914100); Mbuagbaw, Lawrence (34880456700)</t>
  </si>
  <si>
    <t>35174959000; 57193879118; 57205148967; 57185720100; 38361516100; 57212565052; 57198451793; 57198446797; 58033005700; 57209389288; 58032165900; 15051914100; 34880456700</t>
  </si>
  <si>
    <t>JMIR Research Protocols</t>
  </si>
  <si>
    <t>e42342</t>
  </si>
  <si>
    <t>https://www.scopus.com/inward/record.uri?eid=2-s2.0-85144853196&amp;doi=10.2196%2f42342&amp;partnerID=40&amp;md5=1e2af0caa09b817e51ef010acaf2b885</t>
  </si>
  <si>
    <t>Background: Although mental health challenges disproportionately affect people in humanitarian contexts, most refugee youth do not receive the mental health support needed. Uganda is the largest refugee-hosting nation in Africa, hosting over 1.58 million refugees in 2022, with more than 111,000 living in the city of Kampala. There is limited information about effective and feasible interventions to improve mental health outcomes and mental health literacy, and to reduce mental health stigma among urban refugee adolescents and youth in low- and middle-income countries (LMICs). Virtual reality (VR) is a promising approach to reduce stigma and improve mental health and coping, yet such interventions have not yet been tested in LMICs where most forcibly displaced people reside. Group Problem Management Plus (GPM+) is a scalable brief psychological transdiagnostic intervention for people experiencing a range of adversities, but has not been tested with adolescents and youth to date. Further, mobile health (mHealth) strategies have demonstrated promise in promoting mental health literacy. Objective: The aim of this study is to evaluate the feasibility and effectiveness of two youth-tailored mental health interventions (VR alone and VR combined with GMP+) in comparison with the standard of care in improving mental health outcomes among refugee and displaced youth aged 16-24 years in Kampala, Uganda. Methods: A three-arm cluster randomized controlled trial will be implemented across five informal settlements grouped into three sites, based on proximity, and randomized in a 1:1:1 design. Approximately 330 adolescents (110 per cluster) are enrolled and will be followed for approximately 16 weeks. Data will be collected at three time points: baseline enrollment, 8 weeks following enrollment, and 16 weeks after enrollment. Primary (depression) and secondary outcomes (mental health literacy, attitudes toward mental help–seeking, adaptive coping, mental health stigma, mental well-being, level of functioning) will be evaluated. Results: The study will be conducted in accordance with CONSORT (Consolidated Standards of Reporting Trials) guidelines. The study has received ethical approval from the University of Toronto (#40965; May 12, 2021), Mildmay Uganda Research Ethics Committee (MUREC-2021-41; June 24, 2021), and Uganda National Council for Science &amp; Technology (SS1021ES; January 1, 2022). A qualitative formative phase was conducted using focus groups and in-depth, semistructured key informant interviews to understand contextual factors influencing mental well-being among urban refugee and displaced youth. Qualitative findings will inform the VR intervention, SMS text check-in messages, and the adaptation of GPM+. Intervention development was conducted in collaboration with refugee youth peer navigators. The trial launched in June 2022 and the final follow-up survey will be conducted in November 2022. Conclusions: This study will contribute to the knowledge of youth-tailored mental health intervention strategies for urban refugee and displaced youth living in informal settlements in LMIC contexts. Findings will be shared in peer-reviewed publications, conference presentations, and with community dissemination. Trial Registration: ClinicalTrials.gov NCT05187689; https://clinicaltrials.gov/ct2/show/NCT05187689 International Registered Report Identifier (IRRID): DERR1-10.2196/42342. ©Carmen H Logie, Moses Okumu, Jean-Luc Kortenaar, Lesley Gittings, Naimul Khan, Robert Hakiza, Daniel Kibuuka Musoke, Aidah Nakitende, Brenda Katisi, Peter Kyambadde, Torsum Khan, Richard Lester, Lawrence Mbuagbaw.</t>
  </si>
  <si>
    <t>adolescents and youth; implementation research; mental health; mobile health; refugee; Uganda; urban; virtual reality</t>
  </si>
  <si>
    <t>JMIR Publications Inc.</t>
  </si>
  <si>
    <t>JMIR Res. Prot.</t>
  </si>
  <si>
    <t>Spiritual Surrender: Measurement of an Emic Christian Religious Coping Strategy</t>
  </si>
  <si>
    <t>10.1037/scp0000314</t>
  </si>
  <si>
    <t>Shannonhouse L.; McMartin J.; Sacco S.J.; Hall M.E.L.; Park C.L.; Kim D.; Silverman E.; Kapic K.; Aten J.</t>
  </si>
  <si>
    <t>Shannonhouse, Laura (56017137500); McMartin, Jason (36176166300); Sacco, Shane J. (55211397500); Hall, M. Elizabeth Lewis (57893603500); Park, Crystal L. (7408415938); Kim, Dahee (58082308200); Silverman, Eric (8766727700); Kapic, Kelly (56174223000); Aten, Jamie (16244056300)</t>
  </si>
  <si>
    <t>56017137500; 36176166300; 55211397500; 57893603500; 7408415938; 58082308200; 8766727700; 56174223000; 16244056300</t>
  </si>
  <si>
    <t>Spirituality in Clinical Practice</t>
  </si>
  <si>
    <t>https://www.scopus.com/inward/record.uri?eid=2-s2.0-85147017827&amp;doi=10.1037%2fscp0000314&amp;partnerID=40&amp;md5=6efd0112ef14145ec2a915b44bbce4d2</t>
  </si>
  <si>
    <t>Suffering is part of the human condition, and people often turn to their faith to make sense of this experience. Active religious coping has been related to positive psychological outcomes in individuals facing adversity. However, not all sources of suffering can be resolved. Spiritual surrender is one form of religious coping relevant in these unresolvable situations and has been studied in the areas of addiction, grief and loss, and illness related trauma. Despite the importance of this religious coping practice and its positive impact on well-being, spiritual surrender is rarely examined and has been quantified with mixed results. We propose an emic, Christian, conceptualization of spiritual surrender that integrates theological perspectives with religious coping scholarship; then, we present three studies describing the development of a new measure. With these studies, we establish and confirm the factor structure of the Christian Spiritual Surrender Scale and evaluate its construct validity in online samples of Christians who indicated they experienced suffering. Moderation analyses indicated that spiritual surrender ameliorated the negative relationship between severity of the negative life event and one’s satisfaction with life, but not the relationship to one’s positive or negative feelings. We conclude that Christian spiritual surrender represents a unique and distinct religious coping practice that has not been robustly captured in previous measures and is associated with well-being in the face of adversity © 2023 American Psychological Association</t>
  </si>
  <si>
    <t>Measurement; Religious coping; Suffering; Surrender</t>
  </si>
  <si>
    <t>Spiritual. Clin. Pract.</t>
  </si>
  <si>
    <t>Effectiveness and Cost-Effectiveness of Mental Health Interventions Delivered by Frontline Health Care Workers in Emergency Health Services: A Systematic Review and Meta-Analysis</t>
  </si>
  <si>
    <t>10.3390/ijerph192315847</t>
  </si>
  <si>
    <t>Peng M.; Xiao T.; Carter B.; Chen P.; Shearer J.</t>
  </si>
  <si>
    <t>Peng, Min (57999134000); Xiao, Tao (57888586500); Carter, Ben (23011254600); Chen, Pan (58000231700); Shearer, James (7102907167)</t>
  </si>
  <si>
    <t>57999134000; 57888586500; 23011254600; 58000231700; 7102907167</t>
  </si>
  <si>
    <t>https://www.scopus.com/inward/record.uri?eid=2-s2.0-85143720452&amp;doi=10.3390%2fijerph192315847&amp;partnerID=40&amp;md5=f7ddf3f98495119d3f783bce1ec02a30</t>
  </si>
  <si>
    <t>This systematic review is to evaluate the effectiveness and cost-effectiveness of mental health interventions delivered by frontline health care workers in disasters and public health emergencies. Six databases and trial registries were searched, and manual searches were conducted. Of the 221 studies identified, 21 were included. Meta-analyses assessed differences between the intervention and control in terms of PTSD outcomes. Eleven studies of 1802 participants were incorporated in the meta-analysis. Interventions delivered or prompted by specialist health care workers showed significant and large effects in improving PTSD-related symptoms with a SMD = 0.99 (95% CI: 0.42–1.57, p = 0.0007). Interventions delivered or prompted by frontline non-specialist health care workers showed significant but small effects in improving PTSD-related symptoms with SMD of 0.25 (95% CI: 0.11–0.39; p = 0.0007). The results showed that most mental health interventions delivered by frontline health care workers effectively supported affected people. Mental health interventions delivered by mental health care professionals are effective in reducing PTSD-related disorders in natural disasters. Future adequately powered RCTs are needed to evaluate the effectiveness of mental health interventions delivered by trained non-specialists. Economic modelling may be useful to estimate cost effectiveness in low- and middle-income countries given the difficulties of conducting studies in disaster and emergency settings. © 2022 by the authors.</t>
  </si>
  <si>
    <t>cost effectiveness; effectiveness; frontline health care workers; mental health intervention; natural disasters</t>
  </si>
  <si>
    <t>Cost-Benefit Analysis; Disasters; Emergency Medical Services; Health Personnel; Humans; Mental Health; cost-benefit analysis; developing world; health services; health worker; mental health; meta-analysis; natural disaster; public health; clinical effectiveness; comparative study; cost effectiveness analysis; disease association; economic model; emergency health service; evidence based practice; health care personnel; human; low income country; mental health care; meta analysis; middle income country; outcome assessment; posttraumatic stress disorder; psychoeducation; psychosocial care; psychotherapy; public health service; publication; randomized controlled trial (topic); Review; systematic review; therapy effect; treatment outcome; cost benefit analysis; disaster; mental health</t>
  </si>
  <si>
    <t>Community-based participatory design of a psychosocial intervention for migrant women in Ecuador and Panama</t>
  </si>
  <si>
    <t>10.1016/j.ssmmh.2022.100152</t>
  </si>
  <si>
    <t>Greene M.C.; Bonz A.; Isaacs R.; Cristobal M.; Vega C.; Andersen L.S.; Angulo A.; Armijos A.; Guevara M.E.; Benavides L.; Cruz A.D.L.; Lopez M.J.; Moyano A.; Murcia A.; Noboa M.J.; Rodriguez A.; Solis J.; Vergara D.; Wainberg M.; Tol W.A.</t>
  </si>
  <si>
    <t>Greene, M. Claire (55817434500); Bonz, Annie (57194277267); Isaacs, Rachel (58133380000); Cristobal, Maria (57740498100); Vega, Carolina (57740657200); Andersen, Lena S. (56421372000); Angulo, Alejandra (57740498200); Armijos, Andrea (57741612400); Guevara, María Esther (57740822000); Benavides, Lucia (57740657300); Cruz, Alejandra de la (58133628500); Lopez, Maria Jose (57741452700); Moyano, Arianna (57741144000); Murcia, Andrea (57741144100); Noboa, Maria Jose (57740657400); Rodriguez, Abhimeleck (57740498300); Solis, Jenifer (57741144200); Vergara, Daniela (57740657500); Wainberg, Milton (7201402197); Tol, Wietse A. (8634127500)</t>
  </si>
  <si>
    <t>55817434500; 57194277267; 58133380000; 57740498100; 57740657200; 56421372000; 57740498200; 57741612400; 57740822000; 57740657300; 58133628500; 57741452700; 57741144000; 57741144100; 57740657400; 57740498300; 57741144200; 57740657500; 7201402197; 8634127500</t>
  </si>
  <si>
    <t>https://www.scopus.com/inward/record.uri?eid=2-s2.0-85149602713&amp;doi=10.1016%2fj.ssmmh.2022.100152&amp;partnerID=40&amp;md5=023c6b2b1f33385624792912348b80a9</t>
  </si>
  <si>
    <t>There is increasing evidence supporting the effectiveness of scalable mental health and psychosocial support (MHPSS) interventions delivered by non-specialists for improving wellbeing among migrant populations in humanitarian settings. Balancing fidelity in the implementation of evidence-based MHPSS interventions with their fit to the needs and preferences of new populations and contexts remains a challenge when introducing MHPSS interventions in new settings. This paper describes a community-based participatory approach to MHPSS intervention design incorporating processes to promote local adaptability and fit while maintaining standardized elements of existing MHPSS interventions. We conducted a mixed-methods study to design a community-based MHPSS intervention that fit the mental health and psychosocial needs of migrant women in three sites in Ecuador and Panama. Drawing from a set of community-based participatory research methods, we identified the priority mental health and psychosocial needs among migrant women, co-developed intervention mechanisms that aligned with those needs, matched mechanisms to existing psychosocial intervention components, and iteratively piloted and refined the intervention with community stakeholders. The resulting intervention was a five-session, lay facilitator-delivered group intervention titled, Entre Nosotras (‘among/between us’). The intervention combined elements of individual and community problem solving, psychoeducation, stress management, and social support mobilization to address prioritized problems including psychological distress, safety, community connectedness, xenophobia and discrimination, and social support. This research outlines an emphasis on the social dimension of psychosocial support, as well as a process for balancing fit and fidelity in intervention design and implementation. © 2022 The Authors</t>
  </si>
  <si>
    <t>Forced migration; Intervention co-design; Participatory research; Psychosocial support</t>
  </si>
  <si>
    <t>adult; anxiety; Article; depression; Ecuador; emotional stress; evidence based medicine; female; human; mental health; migrant; needs assessment; Panama; participatory research; partner violence; patient worry; problem solving; psychoeducation; psychosocial care; sadness; social connectedness; social discrimination; social mobilization; social support; stakeholder engagement; standardization; stress management; wellbeing; xenophobia</t>
  </si>
  <si>
    <t>Users in crisis response and recovery: catharsis and social learning among social media users during and after a natural disaster</t>
  </si>
  <si>
    <t>10.1080/0144929X.2021.2016968</t>
  </si>
  <si>
    <t>Goode S.</t>
  </si>
  <si>
    <t>Goode, Sigi (8133464600)</t>
  </si>
  <si>
    <t>Behaviour and Information Technology</t>
  </si>
  <si>
    <t>https://www.scopus.com/inward/record.uri?eid=2-s2.0-85122885822&amp;doi=10.1080%2f0144929X.2021.2016968&amp;partnerID=40&amp;md5=117016521996b24c5b2f6eec902fb4ce</t>
  </si>
  <si>
    <t>Prior research has shown the personal catharsis benefits of social media use as an outlet for emotional and cognitive problem solving, especially during a natural disaster. However, the mechanism for this problem-solving process has not been identified in prior literature. Using a theoretical lens derived from prior social psychology literature, we advance two theoretical explanations of catharsis, with competing outcomes. One explanation holds that catharsis arises from resolving personal problems with others. A second explanation holds that catharsis arises from disclosing feelings to others. Using data from 183 Twitter users, we test these two theories in two time periods: during a natural disaster, in the response period, and after the natural disaster, during the recovery period. We find significant differences in catharsis response between the two periods. © 2022 Informa UK Limited, trading as Taylor &amp; Francis Group.</t>
  </si>
  <si>
    <t>catharsis; natural disaster; social learning; Social media</t>
  </si>
  <si>
    <t>Emergency services; Social psychology; Catharsis; Crisis response; Media use; Natural disasters; Problem solving process; Problem-solving; Social learning; Social media; Social psychology; Time-periods; article; catharsis; human; human experiment; natural disaster; psychology; social learning; social media; theoretical study; Social networking (online)</t>
  </si>
  <si>
    <t>Taylor and Francis Ltd.</t>
  </si>
  <si>
    <t>Behav Inf Technol</t>
  </si>
  <si>
    <t>Cultural and contextual adaptation of mental health measures in Kenya: An adolescentcentered transcultural adaptation of measures study</t>
  </si>
  <si>
    <t>10.1371/journal.pone.0277619</t>
  </si>
  <si>
    <t>Nyongesa V.; Kathono J.; Mwaniga S.; Yator O.; Madeghe B.; Kananaid S.; Amugune B.; Anyango N.; Nyamai D.; Wambua G.N.; Chorpita B.; Kohrt B.A.; Ahs J.W.; Idele P.; Carvajal L.; Kumar M.</t>
  </si>
  <si>
    <t>Nyongesa, Vincent (57226831571); Kathono, Joseph (57604650000); Mwaniga, Shillah (57376526100); Yator, Obadia (57188711228); Madeghe, Beatrice (57192869769); Kananaid, Sarah (58019932600); Amugune, Beatrice (55990432500); Anyango, Naomi (57655239500); Nyamai, Darius (57208190768); Wambua, Grace Nduku (57202350182); Chorpita, Bruce (7004912693); Kohrt, Brandon A. (6506441612); Ahs, Jill W. (36623381200); Idele, Priscilla (55355333800); Carvajal, Liliana (57196083620); Kumar, Manasi (21739940700)</t>
  </si>
  <si>
    <t>57226831571; 57604650000; 57376526100; 57188711228; 57192869769; 58019932600; 55990432500; 57655239500; 57208190768; 57202350182; 7004912693; 6506441612; 36623381200; 55355333800; 57196083620; 21739940700</t>
  </si>
  <si>
    <t>e0277619</t>
  </si>
  <si>
    <t>https://www.scopus.com/inward/record.uri?eid=2-s2.0-85144146614&amp;doi=10.1371%2fjournal.pone.0277619&amp;partnerID=40&amp;md5=889fa89548763355da6f3bc09d6a481c</t>
  </si>
  <si>
    <t>Introduction There is paucity of culturally adapted tools for assessing depression and anxiety in children and adolescents in low-and middle-income countries. This hinders early detection, provision of appropriate and culturally acceptable interventions. In a partnership with the University of Nairobi, Nairobi County, Kenyatta National Hospital, and UNICEF, a rapid cultural adaptation of three adolescent mental health scales was done, i.e., Revised Children's Anxiety and Depression Scale, Patient Health Questionnaire-9 and additional scales in the UNICEF mental health module for adolescents. Materials and methods Using a qualitative approach, we explored adolescent participants' views on cultural acceptability, comprehensibility, relevance, and completeness of specific items in these tools through an adolescent-centered approach to understand their psychosocial needs, focusing on gender and age-differentiated nuances around expression of distress. Forty-two adolescents and 20 caregivers participated in the study carried out in two primary care centers where we conducted cognitive interviews and focused group discussions assessing mental health knowledge, literacy, access to services, community, and family-level stigma. Results We reflect on process and findings of adaptations of the tools, including systematic identification of words adolescents did not understand in English and Kiswahili translations of these scales. Some translated words could not be understood and were not used in routine conversations. Response options were changed to increase comprehensibility; some statements were qualified by adding extra words to avoid ambiguity. Participants suggested alternative words that replaced difficult ones and arrived at culturally adapted tools. Discussion Study noted difficult words, phrases, dynamics in understanding words translated from one language to another, and differences in comprehension in adolescents ages 10-19 years. There is a critical need to consider cultural adaptation of depression and anxiety tools for adolescents. Conclusion Results informed a set of culturally adapted scales. The process was community-driven and adhered to the principles of cultural adaptation for assessment tools. © 2022 Public Library of Science. All rights reserved.</t>
  </si>
  <si>
    <t>Adolescent; Adult; Child; Humans; Kenya; Language; Mental Health; Translating; Translations; Young Adult; adolescent; adolescent health; adult; age distribution; Article; attitude to health; caregiver; child; clinical article; controlled study; cultural factor; cultural psychiatry; demographics; distress syndrome; English (language); female; health care access; health literacy; human; interview; Kenya; male; mental disease assessment; mental health; mental health service; middle aged; Patient Health Questionnaire 9; primary medical care; qualitative research; Revised Children Anxiety and Depression Scale; school child; sex difference; social psychology; social stigma; Swahili (language); UNICEF mental health module for adolescent; young adult; Kenya; language; publication; translating (language)</t>
  </si>
  <si>
    <t>Public Library of Science</t>
  </si>
  <si>
    <t>Indigenous-informed disaster recovery: Addressing collective trauma using a healing framework</t>
  </si>
  <si>
    <t>10.1016/j.pdisas.2022.100257</t>
  </si>
  <si>
    <t>Quinn P.; Williamson B.; Gibbs L.</t>
  </si>
  <si>
    <t>Quinn, Phoebe (57418441000); Williamson, Bhiamie (57219568650); Gibbs, Lisa (56276261400)</t>
  </si>
  <si>
    <t>57418441000; 57219568650; 56276261400</t>
  </si>
  <si>
    <t>Progress in Disaster Science</t>
  </si>
  <si>
    <t>https://www.scopus.com/inward/record.uri?eid=2-s2.0-85139993959&amp;doi=10.1016%2fj.pdisas.2022.100257&amp;partnerID=40&amp;md5=cf2e3b2592152e101d19b8bb0faa6156</t>
  </si>
  <si>
    <t>Indigenous knowledges are increasingly recognised for their value in disaster resilience, with particular attention to traditional ecological knowledges. Yet the expansive and holistic worldviews of Indigenous peoples offer an even broader set of knowledges and perspectives, such as the field of Indigenous healing, that are highly relevant to systemic challenges in disaster resilience and recovery. This theoretical paper explores the potential for an Indigenous-informed healing framework to address collective trauma from disasters. It begins by addressing key matters of concern in knowledge sharing between Indigenous and non-Indigenous peoples. It then considers Indigenous healing as an international field of knowledge and practice, distilling consistent features across a range of texts. These shared features in Indigenous peoples' healing traditions include: holistic approaches to wellbeing; social rather than solo processes; identifying and treating the roots of trauma; strengths-based and community-led processes; the need for socially and culturally safe spaces; and Indigenous notions of responsibility, justice and forgiveness. We then analyse points of difference and resonance with disaster recovery literature, in a novel effort to bring the fields of Indigenous healing and disaster recovery together through respectful and thoughtful dialogue. In doing so, this paper seeks to inform much-needed efforts to enhance culturally responsive practices in working with Indigenous peoples affected by disasters. The exploration also identifies that a healing-informed approach to disaster recovery offers opportunities to better support all communities affected by disasters, by unsettling assumptions and enabling holistic understandings of complex interactions between multiple disasters, community contexts and systemic inequities. To meet the many challenges facing the sector now and into the future, innovations fostered by such cross-disciplinary explorations are crucial. © 2022 The Authors</t>
  </si>
  <si>
    <t>Disaster; Healing; Indigenous; Recovery; Resilience; Trauma</t>
  </si>
  <si>
    <t>disaster relief; ecosystem resilience; indigenous knowledge; recovery plan</t>
  </si>
  <si>
    <t>Prog.  Disaster Sci.</t>
  </si>
  <si>
    <t>A Cross-Sectional Time Course of COVID-19 Related Worry, Perceived Stress, and General Anxiety in the Context of Post-Traumatic Stress Disorder-like Symptomatology</t>
  </si>
  <si>
    <t>10.3390/ijerph19127178</t>
  </si>
  <si>
    <t>Mullins R.J.; Meeker T.J.; Vinch P.M.; Tulloch I.K.; Saffer M.I.; Chien J.-H.; Bienvenu O.J.; Lenz F.A.</t>
  </si>
  <si>
    <t>Mullins, Roger J. (57734176300); Meeker, Timothy J. (57197855165); Vinch, Paige M. (57734559700); Tulloch, Ingrid K. (57724589500); Saffer, Mark I. (57214338276); Chien, Jui-Hong (55928430700); Bienvenu, O. Joseph (35377009000); Lenz, Frederick A. (35402292000)</t>
  </si>
  <si>
    <t>57734176300; 57197855165; 57734559700; 57724589500; 57214338276; 55928430700; 35377009000; 35402292000</t>
  </si>
  <si>
    <t>https://www.scopus.com/inward/record.uri?eid=2-s2.0-85131691348&amp;doi=10.3390%2fijerph19127178&amp;partnerID=40&amp;md5=c7101ea36007e246510eeb186d3e7a8d</t>
  </si>
  <si>
    <t>The COVID-19 pandemic within the United States of America resulted in over 800,000 deaths as of February 2022 and has been addressed by social distancing or stay-at-home measures. Collective prolonged multimodal trauma on this scale is likely to elicit symptomatology in the general population consistent with post-traumatic stress disorder (PTSD), somatization, anxiety, and stress. The psychological component of this response contributes substantially to the burden of this disease worldwide. This cross-sectional study examines the relationship between COVID-19-related concern, anxiety, and perceived stress on PTSD-like symptomatology over the course of the COVID-19 pandemic. Participants were recruited via social media within the United States of America between 8th May 2020 and 11th August 2021 to complete an internet questionnaire including mood, personality, and COVID-19-specific scales. General anxiety and PTSD-like symptomatology were above the screening cutoffs for most respondents. These measures increased in severity over the pandemic, with the change point of our Concern scale preceding that of the other significant measures. Measures of COVID-19-related concern, generalized anxiety, and PTSD-like symptomatology were strongly correlated with each other. Anxiety, perceived stress, and PTSD-like symptomatology are strongly interrelated, increase with pandemic length, and are linked to reported levels of concern over COVID-19. These observations may aid future research and policy as the pandemic continues. © 2022 by the authors. Licensee MDPI, Basel, Switzerland.</t>
  </si>
  <si>
    <t>COVID-19; post-traumatic stress disorder; questionnaire; somatization; survey</t>
  </si>
  <si>
    <t>Anxiety; COVID-19; Cross-Sectional Studies; Depression; Humans; Pandemics; Stress Disorders, Post-Traumatic; Stress, Psychological; United States; United States; COVID-19; disease spread; epidemic; mental disorder; questionnaire survey; adolescent; adult; aged; Article; cognition; coronavirus disease 2019; cross-sectional study; depression; emotional stability; emotional well-being; fatigue; female; generalized anxiety disorder; human; human experiment; major clinical study; male; patient worry; Perceived Stress Scale; personality; posttraumatic stress disorder; principal component analysis; questionnaire; Short Form 36; social distancing; social interaction; social media; somatization; symptomatology; United States; very elderly; anxiety; depression; mental stress; pandemic; psychology</t>
  </si>
  <si>
    <t>Resilience Interventions Conducted in Western and Eastern Countries—A Systematic Review</t>
  </si>
  <si>
    <t>10.3390/ijerph19116913</t>
  </si>
  <si>
    <t>Blessin M.; Lehmann S.; Kunzler A.M.; Dick R.; Lieb K.</t>
  </si>
  <si>
    <t>Blessin, Manpreet (57219291528); Lehmann, Sophie (57221933194); Kunzler, Angela M. (57193170767); Dick, Rolf van (57725198000); Lieb, Klaus (57193168525)</t>
  </si>
  <si>
    <t>57219291528; 57221933194; 57193170767; 57725198000; 57193168525</t>
  </si>
  <si>
    <t>https://www.scopus.com/inward/record.uri?eid=2-s2.0-85131260537&amp;doi=10.3390%2fijerph19116913&amp;partnerID=40&amp;md5=95e7e5cc21ae3b274f9ef5d08dcc8573</t>
  </si>
  <si>
    <t>Previous research has demonstrated the efficacy of psychological interventions to foster resilience. However, little is known about whether the cultural context in which resilience interventions are implemented affects their efficacy on mental health. Studies performed in Western (k = 175) and Eastern countries (k = 46) regarding different aspects of interventions (setting, mode of delivery, target population, underlying theoretical approach, duration, control group design) and their efficacy on resilience, anxiety, depressive symptoms, quality of life, perceived stress, and social support were compared. Interventions in Eastern countries were longer in duration and tended to be more often conducted in group settings with a focus on family caregivers. We found evidence for larger effect sizes of resilience interventions in Eastern countries for improving resilience (standardized mean difference [SMD] = 0.48, 95% confidence interval [CI] 0.28 to 0.67; p &lt; 0.0001; 43 studies; 6248 participants; I2 = 97.4%). Intercultural differences should receive more attention in resilience intervention research. Future studies could directly compare interventions in different cultural contexts to explain possible underlying causes for differences in their efficacy on mental health outcomes. © 2022 by the authors. Licensee MDPI, Basel, Switzerland.</t>
  </si>
  <si>
    <t>anxiety; cultural psychology; depression; intervention; mental health; perceived stress; quality of life; resilience; social support</t>
  </si>
  <si>
    <t>culture; mental disorder; mental health; psychology; quality of life; social network; anxiety disorder; caregiver; clinical outcome; clinical research; cognitive behavioral therapy; cognitive bias; confidence interval; cultural factor; cultural psychology; data base; depression; Eastern Hemisphere; effect size; executive function test; family; geographic distribution; human; mental health; mental stress; population research; psychological resilience; psychotherapy; quality control; quality of life; randomized controlled trial (topic); Review; risk assessment; social support; statistical bias; systematic review; telehealth; treatment duration; Western Hemisphere</t>
  </si>
  <si>
    <t>Relationship between students’ hands-on making self-efficacy, perceived value, cooperative attitude and competition preparedness in joining an iSTEAM contest</t>
  </si>
  <si>
    <t>10.1080/02635143.2021.1895100</t>
  </si>
  <si>
    <t>Nguyen H.B.N.; Hong J.-C.; Chen M.-L.; Ye J.-N.; Tsai C.-R.</t>
  </si>
  <si>
    <t>Nguyen, Hoang Bao Ngoc (57204973096); Hong, Jon-Chao (7404118174); Chen, Mei-Lien (57213156015); Ye, Jhen-Ni (57219350254); Tsai, Chi-Ruei (56870640800)</t>
  </si>
  <si>
    <t>57204973096; 7404118174; 57213156015; 57219350254; 56870640800</t>
  </si>
  <si>
    <t>Research in Science and Technological Education</t>
  </si>
  <si>
    <t>https://www.scopus.com/inward/record.uri?eid=2-s2.0-85150032362&amp;doi=10.1080%2f02635143.2021.1895100&amp;partnerID=40&amp;md5=33565fd5c7f7c25ecb1502de011438ad</t>
  </si>
  <si>
    <t>Background: Hands-on activities and makerspaces have rapidly gained popularity in recent years. One of the reasons for this is that they have the potential to stimulate interest and identity development in STEM or STEAM. Taiwan has organized many technology and science competitions for students to raise their interest and creativity in the past years. Purpose: The iSTEAM contest in Taiwan plan to assist public schools in rural areas to develop students’ capability in making activities. To motivate rural students to experience an integrated science, technology, engineering, art, and math (iSTEAM) contest, this study invited rural school students to prepare for and join a competition focusing on making miniature models. The related variables relevant to motivation orientation, such as participants’ hands-on making self-efficacy, perceived value, cooperative attitude, and competition preparedness in the iSTEAM contest were explored. Expectedly, with an understanding of the correlates between those variables, the results of this study can be applied to successfully implement other STEAM contests. Sample: A total of 187 students who participated in the competition filled in the questionnaire for the survey participants. After invalid questionnaires were excluded, 167 valid questionnaires were obtained. Design and Methods: This study adopts the purposive sampling method, based on the value-attitude-behavior model, the quantitative research method was adopted. Results: The results showed that students who participated in the competition had high self-efficacy for making miniature models, appreciated the value that the competition brought them, and had a positive attitude about cooperating with team members as well as preparing for the competition. Conclusion: There is a close and positive correlation between the four constructs of self-efficacy, perceived value, cooperative attitude, and competition preparedness. © 2021 Informa UK Limited, trading as Taylor &amp; Francis Group.</t>
  </si>
  <si>
    <t>Competition preparedness; cooperative attitude; perceived value; self-efficacy; STEAM</t>
  </si>
  <si>
    <t>Res. Sci. Technol. Educ.</t>
  </si>
  <si>
    <t>How flood preparedness among Jordanian citizens is influenced by self-efficacy, sense of community, experience, communication, trust and training</t>
  </si>
  <si>
    <t>10.1016/j.ijdrr.2023.103585</t>
  </si>
  <si>
    <t>Gammoh L.A.; Dawson I.G.J.; Katsikopoulos K.</t>
  </si>
  <si>
    <t>Gammoh, Leen Adel (58142035800); Dawson, Ian G.J. (53063514700); Katsikopoulos, Konstantinos (6602799549)</t>
  </si>
  <si>
    <t>58142035800; 53063514700; 6602799549</t>
  </si>
  <si>
    <t>https://www.scopus.com/inward/record.uri?eid=2-s2.0-85150061974&amp;doi=10.1016%2fj.ijdrr.2023.103585&amp;partnerID=40&amp;md5=900fb5b125d966ef57f110873d0120a5</t>
  </si>
  <si>
    <t>Levels of disaster risk preparedness in developing countries are often inadequate and, consequently, these regions are often severely affected by natural disasters. Improvements in risk preparedness in developing countries have been hindered by a lack of research on the determinants of such preparedness among citizens. To help address this issue, two studies were conducted on flood risk preparedness among Jordanian residents. In Study 1, we conducted a survey (N = 300) among residents of the four Jordan cities that were most impacted by floods in 2018 and 2019. We found positive relationships between flood preparedness and the participant's self-efficacy, sense of community and flood experience, with self-efficacy having the largest influence on preparedness. In Study 2, we conducted another survey of Jordanian residents (N = 330) that examined the influence of risk communication, training, trust in governmental bodies, and self-efficacy on flood preparedness. The results showed that self-efficacy acted as a mediator in the relationship between exposure to flood risk information and flood preparedness training. We also identified a negative relationship between trust in governmental entities and flood preparedness. Based on these results, we argue that less developed countries could become better prepared for floods if their citizen's self-efficacy was increased, and that this might be achieved via coordinated flood risk communications, thorough improvements in design and delivery of flood preparedness training, and improved trust in governmental communicators. © 2023 Elsevier Ltd</t>
  </si>
  <si>
    <t>Developing countries; Disaster training; Flood risk preparedness; Risk communication; Self-efficacy</t>
  </si>
  <si>
    <t>Profiles of Vulnerability to Alcohol Use and Mental Health Concerns in First Responders</t>
  </si>
  <si>
    <t>10.1007/s11896-022-09546-2</t>
  </si>
  <si>
    <t>Gryshchuk L.; Campbell M.A.; Brunelle C.; Doyle J.N.; Nero J.W.</t>
  </si>
  <si>
    <t>Gryshchuk, Lena (57221869358); Campbell, Mary Ann (35241710300); Brunelle, Caroline (6602845961); Doyle, Jessie N. (57211322094); Nero, Jay W. (57485899000)</t>
  </si>
  <si>
    <t>57221869358; 35241710300; 6602845961; 57211322094; 57485899000</t>
  </si>
  <si>
    <t>Journal of Police and Criminal Psychology</t>
  </si>
  <si>
    <t>https://www.scopus.com/inward/record.uri?eid=2-s2.0-85138251744&amp;doi=10.1007%2fs11896-022-09546-2&amp;partnerID=40&amp;md5=6df08d851f80fe9da9f1fb41bec6ae07</t>
  </si>
  <si>
    <t>First responders’ specific vulnerability to hazardous alcohol use is related to increased risk for psychological difficulties, frequent exposure to critical and organizational stressors, and potentially maladaptive coping strategies. The current research sought to (1) identify profiles of vulnerability to alcohol use in first responders based on relevant risk factors identified (i.e., mental health indicators, coping strategies), and (2) compare how the emerging profiles vary across their experience of occupational stress. Participants included 282 first responders (77.4% male; Mage = 42.4, SD = 10.4; 77% police officers) who completed measures of mental health, cognitive-emotional coping strategies, occupational stress, and alcohol use. Latent Profile analysis yielded three distinct profiles: Clinical Nonspecific (n = 119), Anger Specific (n = 88); and Trauma Impacted (n = 64). Clusters differed significantly on mental health variables, coping strategies and alcohol use, and meaningfully varied in their experience of occupational stressors. Although there is value in organization-wide prevention and psychological health initiatives, the heterogeneity in the identified profiles highlights the need for targeted prevention and interventions within first responder organizations. © 2022, The Author(s), under exclusive licence to Society for Police and Criminal Psychology.</t>
  </si>
  <si>
    <t>Coping strategies; First responders; Hazardous alcohol use; Mental health; Occupational stress</t>
  </si>
  <si>
    <t>J. Police Crim. Psychol.</t>
  </si>
  <si>
    <t>Building a critical incident peer response team: A full theatre team welfare intervention</t>
  </si>
  <si>
    <t>10.1177/0310057X221079342</t>
  </si>
  <si>
    <t>Civil N.M.; Hoskins J.D.</t>
  </si>
  <si>
    <t>Civil, Nina M (55879811600); Hoskins, Jeffrey D (57736477300)</t>
  </si>
  <si>
    <t>55879811600; 57736477300</t>
  </si>
  <si>
    <t>Anaesthesia and Intensive Care</t>
  </si>
  <si>
    <t>https://www.scopus.com/inward/record.uri?eid=2-s2.0-85131725959&amp;doi=10.1177%2f0310057X221079342&amp;partnerID=40&amp;md5=2f2f985229a669bb1e36e99e70624471</t>
  </si>
  <si>
    <t>The psychological impact (second victim effect) of in-theatre critical incidents is increasingly recognised. Different styles of psychological support programme have recently been published, including some utilising ‘near in time’ peer support. Most of these programmes either target their support to individuals, or focus on one vocational group rather than the multidisciplinary team. However, the in-theatre team consists of different craft groups who nonetheless function as a single team and are therefore ‘peers’. This paper sets out the design and implementation of a critical incident peer response programme at Waikato Hospital, New Zealand, which provides peer-led group psychological first aid to full theatre teams. The programme is administered by trained representatives from multiple in-theatre craft groups including nurses, midwives, anaesthetic technicians, recovery room nurses, surgeons and anaesthetists. It emphasises team education and peer support, and has a wholly welfare focus. The programme has voluntary participation but mandatory activation triggers so that individuals do not need to seek support actively at a time when they may not recognise the need to do so. The programme is becoming embedded in the Waikato Hospital theatre culture so that participating in psychological support is normalised following a critical event. This framework is shared in the hope that it will assist other hospitals to develop welfare interventions to support full theatre teams. © The Author(s) 2022.</t>
  </si>
  <si>
    <t>anaesthesia; Critical incident stress management; interprofessional team; operating theatres; peer support; psychological first aid; welfare</t>
  </si>
  <si>
    <t>Anesthetics; Anesthetists; Hospitals; Humans; New Zealand; Peer Group; anesthetic agent; Article; controlled study; coping behavior; critical incident stress; education; feedback system; human; named groups by occupation; outcome assessment; peer group; psychological care; psychological first aid; recovery room; welfare; work experience; anesthesist; hospital; New Zealand</t>
  </si>
  <si>
    <t>Anaesth. Intensive Care</t>
  </si>
  <si>
    <t>Trauma-focused cognitive behavioral therapy with Puerto Rican youth in a post-disaster context: Tailoring, implementation, and program evaluation outcomes</t>
  </si>
  <si>
    <t>10.1016/j.chiabu.2022.105671</t>
  </si>
  <si>
    <t>Orengo-Aguayo R.; Dueweke A.R.; Nicasio A.; de Arellano M.A.; Rivera S.; Cohen J.A.; Mannarino A.P.; Stewart R.W.</t>
  </si>
  <si>
    <t>Orengo-Aguayo, Rosaura (35095397200); Dueweke, Aubrey R. (56912360000); Nicasio, Andel (55647888400); de Arellano, Michael A. (6603882754); Rivera, Susana (57695462500); Cohen, Judith A. (24572894600); Mannarino, Anthony P. (7004489215); Stewart, Regan W. (56297540200)</t>
  </si>
  <si>
    <t>35095397200; 56912360000; 55647888400; 6603882754; 57695462500; 24572894600; 7004489215; 56297540200</t>
  </si>
  <si>
    <t>https://www.scopus.com/inward/record.uri?eid=2-s2.0-85130209751&amp;doi=10.1016%2fj.chiabu.2022.105671&amp;partnerID=40&amp;md5=5da4bc2f06f30a62d24a38685d1495df</t>
  </si>
  <si>
    <t>Purpose: Trauma-Focused Cognitive Behavioral Therapy (TF-CBT) has not yet been systematically evaluated in the Caribbean context, particularly with Hispanic youth exposed to multiple disasters. The objective of this project was twofold: 1) to train mental health providers in Puerto Rico in TF-CBT as part of a clinical implementation project within the largest managed behavioral health organization (MBHO) on the island, and 2) to conduct a program evaluation to determine the feasibility of implementation and the effectiveness of the treatment. Method: Fifteen psychologists were trained in TF-CBT. These psychologists then provided TF-CBT to 56 children and adolescents, ages 5–18, in community-based mental health clinics and one primary care clinic with a co-located psychologist in Puerto Rico. The mean number of traumatic events reported by youth referred for TF-CBT was 4.11. Results: Thirty-six out of 56 children enrolled in the project (64.3%) successfully completed all components of TF-CBT. Results demonstrated large effect sizes for reduction in youth-reported posttraumatic stress symptoms (PTSS) (Cohen's d = 1.32), depressive symptoms (Cohen's d = 1.32), and anxiety symptoms (Cohen's d = 1.18). Conclusions: These results suggest that it was feasible to train providers in TF-CBT, that providers were able to deliver TF-CBT in community-based settings both in person and via telehealth (due to the COVID-19 pandemic), and that TF-CBT was an effective treatment option to address trauma-related concerns for youth in Puerto Rico in a post-disaster context. This project is an important first step in the dissemination and implementation of evidence-based trauma-focused treatment for Hispanic youth and disaster-affected youth in the Caribbean. © 2022 Elsevier Ltd</t>
  </si>
  <si>
    <t>Climate change; Disaster; Evidence-based treatment; Global mental health; Hispanic; Latinx; PTSD; Puerto Rico; TF-CBT; Trauma; Youth</t>
  </si>
  <si>
    <t>Adolescent; Child; Child, Preschool; Cognitive Behavioral Therapy; COVID-19; Disasters; Hispanic or Latino; Humans; Pandemics; Program Evaluation; Puerto Rico; Stress Disorders, Post-Traumatic; adolescent; adult; anxiety disorder; Article; child; community mental health center; coronavirus disease 2019; depression; disaster management; evidence based practice; female; groups by age; Hispanic; human; major clinical study; male; mental health care personnel; pandemic; posttraumatic stress disorder; program evaluation; psychologist; Puerto Rican; Puerto Rico; telehealth; therapy effect; trauma-focused cognitive behavioral therapy; cognitive behavioral therapy; disaster; epidemiology; posttraumatic stress disorder; preschool child; procedures; psychology</t>
  </si>
  <si>
    <t>Psychological trauma among nurses during the COVID-19 pandemic with strategies for healing and resilience: An integrative review</t>
  </si>
  <si>
    <t>10.1111/jocn.16712</t>
  </si>
  <si>
    <t>Boyden G.-L.; Brisbois M.</t>
  </si>
  <si>
    <t>Boyden, Gerri-Lyn (58187598100); Brisbois, Maryellen (56401869600)</t>
  </si>
  <si>
    <t>58187598100; 56401869600</t>
  </si>
  <si>
    <t>Journal of Clinical Nursing</t>
  </si>
  <si>
    <t>https://www.scopus.com/inward/record.uri?eid=2-s2.0-85152795475&amp;doi=10.1111%2fjocn.16712&amp;partnerID=40&amp;md5=eb528d9e2b4190dac570b65e5a085fac</t>
  </si>
  <si>
    <t>Aims and Objectives: The aim of this study was to identify nurses' responses to psychological trauma and strategies to support nurses' healing and resilience during COVID-19 and generate creative integrated understandings of nurses' responses to psychological trauma and strategies supporting nurses' healing and resilience during COVID-19. Background: COVID-19 exacerbated trauma already experienced by some nurses. Nursing leadership called for action to improve nurses' mental health and resilience. However, policy changes have been rudimentary and insufficiently funded. Negative impacts manifesting as mental health disorders may significantly disrupt care quality, deepen nursing shortages and de-stabilize healthcare systems. Building nurses' capacity to respond with resilience is widely indicated for countering harmful effects of psychological trauma and enabling professional longevity. Design: Integrative review design was used to support discovery of emergent knowledge, as phenomena of interest lacked a traditional empirical evidence base. Methods: Cumulative Index to Nursing and Allied Health, ProQuest Nursing &amp; Allied Health, and PubMed databases were searched for nursing publications, January–October 2020. Search words included nurs*, COVID-19, Coronavirus, pandemic, post-traumatic stress disorder, trauma, mental health, resilience. PRISMA Checklist standards guided reporting. Joanna Briggs Institute tools facilitated quality measurement. Inclusion criteria were English language and nursing focus on trauma, healing or resilience strategies. Thirty-five articles met inclusion criteria. Elo and Kyngäs' qualitative content analysis method guided thematic analysis. Results: Findings suggest dysfunctional responses for some nurses to COVID-19 trauma, or living fearful, uncertain and unstable. Findings also reveal numerous potential regenerative healing and resilience strategies for nurses, or living whole, optimistic and supported. Individual actions of self-care, adjustment, social connection and finding meaning, coupled with workplace changes, hold potential to improve nurses' future. Conclusions: Risks to nurses' mental health from COVID-19's extraordinary intensity and duration of trauma warrant timely research. Relevance to Clinical Practice: Nurses' responses to COVID-19 trauma are complex, but strategies for professional resilience are abundant. © 2023 John Wiley &amp; Sons Ltd.</t>
  </si>
  <si>
    <t>COVID-19 pandemic; mental health; nurses; psychological; psychological trauma; PTSD; resilience</t>
  </si>
  <si>
    <t>J. Clin. Nurs.</t>
  </si>
  <si>
    <t>Quantifying “local food” online and social media in the United States for 2018–2021</t>
  </si>
  <si>
    <t>10.1186/s40066-022-00397-y</t>
  </si>
  <si>
    <t>Jung J.; Tao J.; Widmar N.O.</t>
  </si>
  <si>
    <t>Jung, Jinho (56537391000); Tao, Jingjing (58018999900); Widmar, Nicole Olynk (55653556400)</t>
  </si>
  <si>
    <t>56537391000; 58018999900; 55653556400</t>
  </si>
  <si>
    <t>Agriculture and Food Security</t>
  </si>
  <si>
    <t>https://www.scopus.com/inward/record.uri?eid=2-s2.0-85144118133&amp;doi=10.1186%2fs40066-022-00397-y&amp;partnerID=40&amp;md5=d4e29aae6386d4f4e8ce0ec1f0549c8f</t>
  </si>
  <si>
    <t>Background: Interest in local food has been growing, driven by increased attention from consumers, supporting policies, and interest in offering supply by local producers. Nonetheless, a definition of “local food” remains elusive, varying with purposes, geographies, and perceptions. This study quantifies online media mentioning local food in 2018–2021 using online and social media listening and analytics. In addition, a sub-search devoted to local food security and access was conducted due to a high proportion of mentions devoted to food security in the initial search. Variations in mentions and net sentiment quantified for individual US states are also presented. Results: The local food pantry sub-search arose after finding a large share of the general local food media was referencing local food access rather than production or other topics. The interest in local food access was more apparent during crises periods, such as the COVID-19 pandemic, during which even a larger portion of mentions are devoted to the local food pantry sub-search topic. Mentions quantified from the sub-search are mostly expressing concerns about worsened food insecurity during the pandemic and encouraging others to do things like donate food to local pantries. Conclusions: Online and social media can play an important role towards active communication in local communities on topics, such as food availability and access. In addition, online media can facilitate more efficient emergency management. © 2022, The Author(s).</t>
  </si>
  <si>
    <t>Food security; Local food; Public perceptions; Social media data</t>
  </si>
  <si>
    <t>Agric. Food Secur.</t>
  </si>
  <si>
    <t>Uses of Energy Psychology Following Catastrophic Events</t>
  </si>
  <si>
    <t>10.3389/fpsyg.2022.856209</t>
  </si>
  <si>
    <t>Feinstein D.</t>
  </si>
  <si>
    <t>Feinstein, David (7004513035)</t>
  </si>
  <si>
    <t>https://www.scopus.com/inward/record.uri?eid=2-s2.0-85130043366&amp;doi=10.3389%2ffpsyg.2022.856209&amp;partnerID=40&amp;md5=e9a16c091d05b096e3179afa8a040c22</t>
  </si>
  <si>
    <t>Energy psychology, as most widely practiced, integrates the manual stimulation of acupuncture points with imaginal exposure, cognitive restructuring, and other evidence-based psychotherapeutic procedures. Efficacy for energy psychology protocols has been established in more than 120 clinical trials, with meta-analyses showing strong effect sizes for PTSD, anxiety, and depression. The approach has been applied in the wake of natural and human-made disasters in more than 30 countries. Four tiers of energy psychology interventions following the establishment of safety, trust, and rapport are described, including (1) immediate relief/stabilization, (2) reducing limbic arousal to trauma-based triggers, (3) overcoming complex psychological difficulties, and (4) promoting optimal functioning. The first tier is most pertinent in psychological first aid immediately following a disaster, with the subsequent tiers progressively being introduced over time with complex stress reactions and chronic disorders. Advantages of adding the stimulation of acupuncture points to a conventional exposure approach are identified, and challenges around cultural sensitivities and unintended effects are discussed. After establishing a framework for introducing energy psychology in disaster relief efforts, reports from a sampling of settings are presented, based on interviews with this paper’s author. These include accounts of relief work with survivors of mass shootings, genocide, ethnic warfare, earthquakes, hurricanes, tornadoes, floods, wildfires, and the COVID-19 pandemic. Hundreds of other reports from the field show a pattern of strong outcomes following the use of energy psychology in the days or weeks after a disaster and in the subsequent treatment of trauma-based psychological problems. Many of these accounts corroborate one another in terms of rapid relief and long-term benefits. Finally, examples of more efficient delivery methods utilizing large groups, lay counselors, digital technology, and cultivating community resilience are presented. Copyright © 2022 Feinstein.</t>
  </si>
  <si>
    <t>acupressure; acupuncture; catastrophic events; disasters; emotional freedom techniques; energy psychology; thought field therapy</t>
  </si>
  <si>
    <t>Evaluating the feasibility of a group psychosocial intervention for migrant and host community women in Ecuador and Panamá: protocol for a multi-site feasibility cluster trial</t>
  </si>
  <si>
    <t>10.1186/s40814-022-01085-1</t>
  </si>
  <si>
    <t>Greene M.C.; Bonz A.; Cristobal M.; Vega C.; Andersen L.S.; Angulo A.; Armijos A.; Guevara M.E.; Benavides L.; de la Cruz A.; Lopez M.J.; Moyano A.; Murcia A.; Noboa M.J.; Rodriguez A.; Solis J.; Vergara D.; Scharf J.; Dutt P.; Wainberg M.; Tol W.A.</t>
  </si>
  <si>
    <t>Greene, M. Claire (55817434500); Bonz, Annie (57194277267); Cristobal, Maria (57740498100); Vega, Carolina (57740657200); Andersen, Lena S. (56421372000); Angulo, Alejandra (57740498200); Armijos, Andrea (57741612400); Guevara, María Esther (57740822000); Benavides, Lucia (57740657300); de la Cruz, Alejandra (57741143900); Lopez, Maria Jose (57741452700); Moyano, Arianna (57741144000); Murcia, Andrea (57741144100); Noboa, Maria Jose (57740657400); Rodriguez, Abhimeleck (57740498300); Solis, Jenifer (57741144200); Vergara, Daniela (57740657500); Scharf, Jodi (57740498400); Dutt, Priya (57741301200); Wainberg, Milton (7201402197); Tol, Wietse A. (8634127500)</t>
  </si>
  <si>
    <t>55817434500; 57194277267; 57740498100; 57740657200; 56421372000; 57740498200; 57741612400; 57740822000; 57740657300; 57741143900; 57741452700; 57741144000; 57741144100; 57740657400; 57740498300; 57741144200; 57740657500; 57740498400; 57741301200; 7201402197; 8634127500</t>
  </si>
  <si>
    <t>Pilot and Feasibility Studies</t>
  </si>
  <si>
    <t>https://www.scopus.com/inward/record.uri?eid=2-s2.0-85131923327&amp;doi=10.1186%2fs40814-022-01085-1&amp;partnerID=40&amp;md5=cc26093899a152250e912dbb60b91341</t>
  </si>
  <si>
    <t>Background: Community- and strengths-based psychosocial interventions are central to mental health and psychosocial support guidelines, but rigorous evidence regarding the effectiveness of these interventions is limited. The complexity and variability that is inherent to many community-based psychosocial interventions requires innovative strategies in order to facilitate the comparability and synthesis across research studies without compromising the fit and appropriateness of interventions to specific study populations and context. Entre Nosotras is a community-based psychosocial intervention developed for migrant and host community women that is designed to be flexible enough to enable integration of external intervention components and adaptable to diverse study contexts and populations. This protocol describes a study that aims to evaluate the appropriateness, acceptability, and feasibility of integrating a standardized stress management intervention into Entre Nosotras. Methods: This study will evaluate the appropriateness, acceptability, feasibility, and safety of intervention and research procedures for a cluster randomized comparative effectiveness trial conducted in Ecuador and Panamá with migrant and host community women. In this feasibility trial, we will allocate communities nested within the three study sites to the integrated Entre Nosotras + stress management intervention versus Entre Nosotras alone through stratified randomization. Migrant and host community women residing in these study communities who report low to moderate levels of distress will be allocated to the intervention condition that their community is assigned (n = 220 total). We will collect quantitative measures of psychosocial wellbeing, psychological distress, coping, social support, and functioning from study participants. We will collect quantitative measures of fidelity and facilitator competencies through observation and facilitator self-assessment. Data on appropriateness, acceptability, feasibility, and safety will be gathered from participants and facilitators through quantitative assessments at 0, 5, and 10 weeks post-enrollment and qualitative interviews conducted with all facilitators and a subset of 70 study participants during the post-intervention follow-up period. Discussion: Results from this feasibility trial will determine whether a multi-site cluster randomized comparative effectiveness trial of an adaptable community-based psychosocial intervention for migrant and host community women is relevant, acceptable, and feasible. Trial registration: ClinicalTrials.gov identifier: NCT05130944. Registered November 23, 2021—retrospectively registered. © 2022, The Author(s).</t>
  </si>
  <si>
    <t>Community-based; Humanitarian emergencies; Psychosocial intervention; Psychosocial wellbeing</t>
  </si>
  <si>
    <t>adult; Article; clinical evaluation; clinical trial protocol; community; comparative effectiveness; controlled study; coping behavior; distress syndrome; Ecuador; feasibility study; female; follow up; group therapy; human; major clinical study; mental stress; migrant; multicenter study; Panama; program acceptability; psychosocial intervention; quantitative analysis; randomized controlled trial; self evaluation; social status; social support; social well-being; stress management</t>
  </si>
  <si>
    <t>Pilot Feasibility Stud.</t>
  </si>
  <si>
    <t>Public coping discourse in response to government health crisis communication</t>
  </si>
  <si>
    <t>10.1108/CCIJ-07-2022-0089</t>
  </si>
  <si>
    <t>Wiese M.; Van Der Westhuizen L.-M.</t>
  </si>
  <si>
    <t>Wiese, Melanie (55390352600); Van Der Westhuizen, Liezl-Marié (58091330800)</t>
  </si>
  <si>
    <t>55390352600; 58091330800</t>
  </si>
  <si>
    <t>Corporate Communications</t>
  </si>
  <si>
    <t>https://www.scopus.com/inward/record.uri?eid=2-s2.0-85149470012&amp;doi=10.1108%2fCCIJ-07-2022-0089&amp;partnerID=40&amp;md5=bfe2c567f40d4579d274803221478509</t>
  </si>
  <si>
    <t>Purpose: This study aims to explore public coping strategies with government-imposed lockdown restrictions (i.e. forced compliance) due to a health crisis (i.e. COVID-19). This directly impacts the public's power, as they may feel alienated from their environment and from others. Consequently, this study explores the relationships between the public's power, quality of life and crisis-coping strategies. This is important to help governments understand public discourse surrounding perceived government health crisis communication, which aids effective policy development. Design/methodology/approach: An online questionnaire distributed via Qualtrics received 371 responses from the South African public and structural equation modelling was used to test the hypotheses. Findings: The results indicate the public's experience of powerlessness and resulting information-sharing, negative word-of-mouth and support-seeking as crisis coping strategies in response to government-imposed lockdown restrictions. Originality/value: The public's perspective on health crisis communication used in this study sheds light on adaptive and maladaptive coping strategies that the public employs due to the alienation they feel during a health crisis with government-forced compliance. The findings add to the sparse research on crisis communication from the public perspective in a developing country context and provide insights for governments in developing health crisis communication strategies. The results give insight into developing policies related to community engagement and citizen participation during a pandemic. © 2023, Melanie Wiese and Liezl-Marié Van Der Westhuizen.</t>
  </si>
  <si>
    <t>Coping strategies; Crises communication; Information-sharing; Power; Quality of life; Support-seeking</t>
  </si>
  <si>
    <t>Corp. Commun.</t>
  </si>
  <si>
    <t>All Open Access; Hybrid Gold Open Access</t>
  </si>
  <si>
    <t>Evaluation of beliefs and attitudes among caregivers of child labor about mental disorders first aid and stigma</t>
  </si>
  <si>
    <t>10.1186/s40359-022-00792-x</t>
  </si>
  <si>
    <t>Ghadirian L.; Sayarifard A.</t>
  </si>
  <si>
    <t>Ghadirian, Laleh (55617944900); Sayarifard, Azadeh (55618464900)</t>
  </si>
  <si>
    <t>55617944900; 55618464900</t>
  </si>
  <si>
    <t>BMC Psychology</t>
  </si>
  <si>
    <t>https://www.scopus.com/inward/record.uri?eid=2-s2.0-85127371235&amp;doi=10.1186%2fs40359-022-00792-x&amp;partnerID=40&amp;md5=dd0887507f3761f49529787bd1201661</t>
  </si>
  <si>
    <t>Background: The beliefs and attitudes of caregivers of working children about mental health issues and first aid and their attitudes about the stigma of mental health problems can affect their motivation to seek professional help for affected children. This study aimed to assess the mental health literacy among caregivers of child labor about first aid for mental health and their attitudes about the stigma of mental disorders. Methods: The Depression Health Literacy Questionnaire has been used in this cross-sectional study. All caregivers of working children who were willing to participate were included in the study. This group is covered by a Non-Governmental Organization (NGO) located in the 17th district of Tehran. Results: Questionnaires completed by 131 caregivers were analyzed. The average age of the participants was 32.6 (± 7.9) years. Of which 130 (99.2%) were mothers. Amongst, only 37 individuals (28.2%) were confident in their ability to help their children in case of depression symptoms. A majority of participants, 109 (83.2%), believed that asking a depressed child about suicidal ideation was harmful. Conclusion: According to the findings of this study, the literacy among caregivers of child labor about mental health first aid in our study needs to be improved. There is also a need for educational and community-based programs to reduce the stigma about mental health disorders, including depression. © 2022, The Author(s).</t>
  </si>
  <si>
    <t>Attitude; Belief; Caregiver; Child labor; Mental health first aid; Stigma</t>
  </si>
  <si>
    <t>Adult; Attitude; Caregivers; Child; Child Labor; Cross-Sectional Studies; First Aid; Humans; Iran; Mental Disorders; Patient Acceptance of Health Care; Young Adult; adult; attitude; caregiver; child; cross-sectional study; first aid; human; Iran; mental disease; patient attitude; psychology; young adult</t>
  </si>
  <si>
    <t>BMC Psychol.</t>
  </si>
  <si>
    <t>Applying the age-friendly-health system 4M paradigm to reframe climate-related disaster preparedness for nursing home populations</t>
  </si>
  <si>
    <t>10.1111/1475-6773.14043</t>
  </si>
  <si>
    <t>Dosa D.; Jester D.; Peterson L.; Dobbs D.; Black K.; Brown L.</t>
  </si>
  <si>
    <t>Dosa, David (9234551700); Jester, Dylan (57194447571); Peterson, Lindsay (56341459300); Dobbs, Debra (9245645200); Black, Kathy (12244926100); Brown, Lisa (35556399800)</t>
  </si>
  <si>
    <t>9234551700; 57194447571; 56341459300; 9245645200; 12244926100; 35556399800</t>
  </si>
  <si>
    <t>Health Services Research</t>
  </si>
  <si>
    <t>S1</t>
  </si>
  <si>
    <t>https://www.scopus.com/inward/record.uri?eid=2-s2.0-85135857061&amp;doi=10.1111%2f1475-6773.14043&amp;partnerID=40&amp;md5=6ef8606f3cd61c7234b30182c65d0a52</t>
  </si>
  <si>
    <t>[No abstract available]</t>
  </si>
  <si>
    <t>Disasters; Humans; Nursing Homes; Skilled Nursing Facilities; age; climate change; delirium; dementia; depression; disaster planning; disaster preparedness; disaster resilience; drug therapy; emergency management; health care system; human; medical decision making; Note; nursing home; patient mobility; population risk; disaster; nursing home</t>
  </si>
  <si>
    <t>Health Serv. Res.</t>
  </si>
  <si>
    <t>Note</t>
  </si>
  <si>
    <t>Art-therapy and Unaccompanied Minors: Indications, treatment and efficacy; [Art-thérapies et Mineurs Non Accompagnés: indications, dispositifs et efficacités]</t>
  </si>
  <si>
    <t>10.1016/j.amp.2023.04.008</t>
  </si>
  <si>
    <t>Fragonas M.; Sudres J.-L.</t>
  </si>
  <si>
    <t>Fragonas, Mathilde (58199847800); Sudres, Jean-Luc (6603820488)</t>
  </si>
  <si>
    <t>58199847800; 6603820488</t>
  </si>
  <si>
    <t>Annales Medico-Psychologiques</t>
  </si>
  <si>
    <t>https://www.scopus.com/inward/record.uri?eid=2-s2.0-85153794331&amp;doi=10.1016%2fj.amp.2023.04.008&amp;partnerID=40&amp;md5=62c40af222dd5c5f693d71b2e8fe6d1e</t>
  </si>
  <si>
    <t>Introduction: The global context has resulted in an increase in migration of certain populations who seek protection and/or a hope for a better future. Whether for economic, social or political reasons, inhabitants sometimes hastily leave their country in order to find refuge elsewhere. Some minors take the path of exile alone and cross borders and seas to reach France: they then respond to the French designation of Unaccompanied Minors (MNA). Their migratory journey is long and perilous, a source of trauma. Their physical and mental health is impaired. Upon their arrival in France, they present significant post-traumatic symptomatology: post-traumatic stress disorder (PTSD), depression, anxiety, sleep disorders, disorders with somatic symptomatology. Psychologists and psychotherapists working with them find themselves in a complicated position with many pitfalls: the need for an interpreter, the representations of the psychologist, or even the absence of a request for support. Psychological care becomes even more complex. Method: A review of the literature indicates the effectiveness of art therapy in treating migrant children and adolescents accompanied by their families. Art therapy is particularly useful to help migrant minors to experience physical and psychological relief, to express their feelings, their emotions, to reduce their sense of isolation, to develop their creativity and to begin a process of acculturation. In this article we have chosen to present three studies that demonstrate the effects of art therapy on these accompanied migrant children. As these studies show, art therapy has many benefits for these subjects: reduction of symptoms linked to PTSD such as anxiety, depression and development, among other things, of self-esteem, self-confidence and resilience and many others. Analysis: This study allows us to highlight the relevance of designing effective and protocolized art therapy treatment programs for unaccompanied minors. Results: In the case of Unaccompanied Migrant Minors, a very limited number of studies are beginning to consider art therapy as an essential part of the psychotherapeutic process for these subjects. We also present three such studies whose results complete and confirm those from studies concerning accompanied migrant children. Conclusion: To conclude, it seems that art therapy is a practice that must find its place among the essential tools of field practitioners working with Unaccompanied Minors. Working with adolescents who are in physical, administrative and psychological limbo, art therapy would make it possible to overcome certain pitfalls and open up a number of possibilities, to reinforce their resilience and to re-actualize their creative potential. © 2023 Elsevier Masson SAS</t>
  </si>
  <si>
    <t>Art therapy; Culture; Evaluation; Mental health; Post-trauma; Psychotherapy; Unaccompanied asylum-seeking minors; Unaccompanied minors</t>
  </si>
  <si>
    <t>Elsevier Masson s.r.l.</t>
  </si>
  <si>
    <t>Ann. Med.-Psychol.</t>
  </si>
  <si>
    <t>Development and Cultural Adaptation of Psychological First Aid for COVID-19 Frontline Workers in American Indian/Alaska Native Communities</t>
  </si>
  <si>
    <t>10.1007/s10935-022-00695-y</t>
  </si>
  <si>
    <t>Grubin F.; Maudrie T.L.; Neuner S.; Conrad M.; Waugh E.; Barlow A.; Coser A.; Hill K.; Pioche S.; Haroz E.E.; O’Keefe V.M.</t>
  </si>
  <si>
    <t>Grubin, Fiona (57201210965); Maudrie, Tara L. (57222142290); Neuner, Sophie (57195770798); Conrad, Maisie (57895453200); Waugh, Emma (57210955646); Barlow, Allison (15057709300); Coser, Ashleigh (57205109947); Hill, Kyle (57199095179); Pioche, Shardai (57247708300); Haroz, Emily E. (55597705300); O’Keefe, Victoria M. (55533828900)</t>
  </si>
  <si>
    <t>57201210965; 57222142290; 57195770798; 57895453200; 57210955646; 15057709300; 57205109947; 57199095179; 57247708300; 55597705300; 55533828900</t>
  </si>
  <si>
    <t>https://www.scopus.com/inward/record.uri?eid=2-s2.0-85138293746&amp;doi=10.1007%2fs10935-022-00695-y&amp;partnerID=40&amp;md5=63016b84d9a04a5299baee6b6be7133e</t>
  </si>
  <si>
    <t>The coronavirus disease 19 (COVID-19) pandemic is broadly affecting the mental health and well-being of people around the world, and disproportionately affecting some groups with already pre-existing health inequities. Two groups at greater risk of physical and/or mental health detriments from COVID-19 and more profoundly impacted by the pandemic include frontline workers and American Indian/Alaska Native (AI/AN) communities. To provide support and prevent long-term mental health problems, we culturally adapted a psychological first aid guide specifically for COVID-19 frontline workers serving AI/AN communities. We engaged a diverse, collaborative work group to steer the adaptation content and process. We also held two focus group discussions with frontline workers in AI/AN communities to incorporate their perspectives into the adapted guide. Results from the group discussions and the collaborative work group were compiled, analyzed to extract themes and suggestions, and integrated into the adapted content of the guide. Main adaptations included updating language (i.e., to be more culturally appropriate, less prescriptive, and less text heavy), framing the guide from a harm-reduction lens, incorporating cultural activities, values, and teachings common across diverse AI/AN communities (e.g., importance of being a good relative), and validating feelings and experiences of frontline workers. The resulting adapted guide includes four modules and is available as a free online training. Our adaptation process may serve as a guiding framework for future adaptations of similar resources for specific groups. The adapted guide may stand as an enduring resource to support mental well-being, the prevention of mental health problems, and reduction of health inequities during the pandemic and beyond. © 2022, The Author(s).</t>
  </si>
  <si>
    <t>American Indian/Alaska Native; COVID-19; Cultural adaptation; Indigenous; Mental health; Psychological first aid</t>
  </si>
  <si>
    <t>J. Prev.</t>
  </si>
  <si>
    <t>The mediating role of coping self-efficacy on social support and PTSD symptom severity among injury survivors</t>
  </si>
  <si>
    <t>10.1080/10615806.2023.2199208</t>
  </si>
  <si>
    <t>Sheehy K.A.; Hruska B.; Waldrep E.E.; Pacella-LaBarbara M.L.; George R.L.; Benight C.C.; Delahanty D.L.</t>
  </si>
  <si>
    <t>Sheehy, Kriszha A. (58242351100); Hruska, Bryce (36177549500); Waldrep, Edward E. (36153935500); Pacella-LaBarbara, Maria L. (24376793700); George, Richard L. (57201783790); Benight, Charles C. (6603956508); Delahanty, Douglas L. (6701497212)</t>
  </si>
  <si>
    <t>58242351100; 36177549500; 36153935500; 24376793700; 57201783790; 6603956508; 6701497212</t>
  </si>
  <si>
    <t>Anxiety, Stress and Coping</t>
  </si>
  <si>
    <t>https://www.scopus.com/inward/record.uri?eid=2-s2.0-85158827283&amp;doi=10.1080%2f10615806.2023.2199208&amp;partnerID=40&amp;md5=78c6f3fbd30c7ecc98f93e5fe3e96da2</t>
  </si>
  <si>
    <t>Background: Social support confers a protective effect against elevated PTSD symptomatology following injury. However, little is known about the mechanisms through which social support conveys this protective mental health effect in injury survivors. Coping self-efficacy is linked to both social support and PTSD symptomatology but has not been examined. Objective: To test coping self-efficacy as a mechanism for the relationship between social support and PTSD symptom severity among injury survivors. Method and Design: Participants consisted of 61 injury survivors (62.3% male, 72.1% White) admitted to a Level-1 Trauma Center. Social support was assessed at 2-weeks post-injury; coping self-efficacy at 6-weeks post-injury; and PTSD symptom severity at 3-months post-injury. Results: A statistically significant indirect effect was found for the social support–coping self-efficacy–PTSD symptomatology pathway, providing evidence of mediation even after controlling for age, sex, race, and education (B = −0.51, SE = 0.18, CI = −0.92, −0.20). Conclusions: Social support may exert an effect on PTSD symptom severity post-injury through its connection with coping self-efficacy. Coping self-efficacy represents an important intervention target following injury for those survivors with lower social support who are at risk for elevated PTSD symptom severity levels. © 2023 Informa UK Limited, trading as Taylor &amp; Francis Group.</t>
  </si>
  <si>
    <t>coping self-efficacy; Injury; posttraumatic stress disorder; social support</t>
  </si>
  <si>
    <t>Anxiety Stress Coping</t>
  </si>
  <si>
    <t>Exploring the Usability of a Community Resiliency Model Approach in a High Need/Low Resourced Traumatized Community</t>
  </si>
  <si>
    <t>10.1007/s10597-021-00872-z</t>
  </si>
  <si>
    <t>Freeman K.; Baek K.; Ngo M.; Kelley V.; Karas E.; Citron S.; Montgomery S.</t>
  </si>
  <si>
    <t>Freeman, Kimberly (7202891976); Baek, Kelly (57193358320); Ngo, Michelle (57226090702); Kelley, Veronica (57226093900); Karas, Elaine (57226073659); Citron, Stephanie (57226061553); Montgomery, Susanne (35568969600)</t>
  </si>
  <si>
    <t>7202891976; 57193358320; 57226090702; 57226093900; 57226073659; 57226061553; 35568969600</t>
  </si>
  <si>
    <t>Community Mental Health Journal</t>
  </si>
  <si>
    <t>https://www.scopus.com/inward/record.uri?eid=2-s2.0-85110318438&amp;doi=10.1007%2fs10597-021-00872-z&amp;partnerID=40&amp;md5=ef3527e2141b383d13d81994b9908a71</t>
  </si>
  <si>
    <t>This study tested the usability of a non-stigmatizing community-based trauma intervention delivered by trained community members. The Community Resiliency Model (CRM) was taught to a high-crime, low-income community designated as a Mental Health Provider Shortage Area (19 MPSA score). Five groups of Latino, African-American, LGBTQ, Asian Pacific Islander, and Veteran participants (N-57) with a history of complex/cumulative traumas and untreated posttraumatic stress undertook a five-day 40-h CRM training with master trainers. Measures included Treatment Relevance, Use and Satisfaction (TRUSS), Brief CRM Questionnaire (Brief CRM), and Symptom Questionnaire (SQ). Participant preparedness to teach CRM to others was high (98%) and sustained at the 3–6 months follow-up with 93% reporting a daily use. Pre-to post comparison analyses showed a significant decrease in distress indicators and increase in wellbeing indicators. CRM's high usability holds promise for a broader, low cost and sustainable implementation in traumatized and under-resourced communities. © 2021, The Author(s), under exclusive licence to Springer Science+Business Media, LLC, part of Springer Nature.</t>
  </si>
  <si>
    <t>Community; Community Resiliency Model (CRM); Mental health; Resiliency; Trauma; Wellness</t>
  </si>
  <si>
    <t>Humans; Mental Health; Poverty; Surveys and Questionnaires; human; mental health; poverty; questionnaire</t>
  </si>
  <si>
    <t>Community Ment. Health J.</t>
  </si>
  <si>
    <t>The Disruptive Effects of Hurricanes on School Operations and Reopening</t>
  </si>
  <si>
    <t>10.1061/(ASCE)NH.1527-6996.0000569</t>
  </si>
  <si>
    <t>Davis C.R.; Cannon S.R.; Fuller S.C.</t>
  </si>
  <si>
    <t>Davis, Cassandra R. (57199756920); Cannon, Sarah R. (57199756510); Fuller, Sarah C. (55877508200)</t>
  </si>
  <si>
    <t>57199756920; 57199756510; 55877508200</t>
  </si>
  <si>
    <t>Natural Hazards Review</t>
  </si>
  <si>
    <t>https://www.scopus.com/inward/record.uri?eid=2-s2.0-85131793537&amp;doi=10.1061%2f%28ASCE%29NH.1527-6996.0000569&amp;partnerID=40&amp;md5=a715fb9fb5a5a53899c29faabc1f3c4e</t>
  </si>
  <si>
    <t>The purpose of this work is to examine the immediate impacts of hurricanes on schools and document the competing priorities faced by educators as they return to their educational mission of serving students and assisting with communal recovery. The research team conducted 115 interviews with educators across 20 school districts after Hurricane Matthew in North Carolina and Hurricane Harvey in Texas. After the hurricanes, respondents described disruptions in the form of operational, personal, and displacement. Educators adapted to their shifting responsibilities by taking on new roles in managing school property, volunteering in the community, and managing relief efforts. This paper addresses a gap in the literature on the immediate impacts of hurricanes on schools by studying two storms in different states, which enables more transferable conclusions to be drawn than in prior studies. When helping schools make disaster plans, educators and emergency planners should address the anticipated disruptions, account for shifting responsibilities, and enable clear communication during the disaster and recovery process.  © 2022 American Society of Civil Engineers.</t>
  </si>
  <si>
    <t>North Carolina; Texas; United States; Disasters; Disaster plan; Disruptive effects; Educational mission; Emergency planners; North Carolina; Property; Recovery process; Relief efforts; Research teams; education; hurricane; operations technology; prioritization; student; Hurricanes</t>
  </si>
  <si>
    <t>American Society of Civil Engineers (ASCE)</t>
  </si>
  <si>
    <t>Nat. Hazards Rev.</t>
  </si>
  <si>
    <t>Psychological first aid intervention: rescue from psychological distress and improving the pre-licensure nursing students’ resilience amidst COVID-19 crisis and beyond</t>
  </si>
  <si>
    <t>10.1016/j.sciaf.2022.e01472</t>
  </si>
  <si>
    <t>Eweida R.S.; Rashwan Z.I.; Khonji L.M.; Shalhoub A.A.B.; Ibrahim N.</t>
  </si>
  <si>
    <t>Eweida, Rasha Salah (57219979761); Rashwan, Zohour Ibrahim (56099683800); Khonji, Leena Mohammad (57217118237); Shalhoub, Abdullah Abdulrahman Bin (57996404500); Ibrahim, Nashwa (56346200500)</t>
  </si>
  <si>
    <t>57219979761; 56099683800; 57217118237; 57996404500; 56346200500</t>
  </si>
  <si>
    <t>Scientific African</t>
  </si>
  <si>
    <t>e01472</t>
  </si>
  <si>
    <t>https://www.scopus.com/inward/record.uri?eid=2-s2.0-85143542595&amp;doi=10.1016%2fj.sciaf.2022.e01472&amp;partnerID=40&amp;md5=860f30346dc0759776759e6569932aa7</t>
  </si>
  <si>
    <t>Background: The public health emergencies such as the COVID-19 pandemic resulted in mental and psychological ramifications on the healthcare professionals. The pre-licensure nursing students found themselves not only fighting against the baneful virus but also weak ego resilience. At this point, enriching the pre-licensure nursing students with psychological first aid (PFA) could help them to recover from the feeling of psychological distress and improve their resilience capacity to encounter any upcoming outbreaks. Methods: A quasi-experimental two groups, a pre-post-test study was used in which sixty-four pre-licensure nursing students completed a baseline survey which revealed high levels of psychological distress and low resilience capacity due to the COVID-19 crisis. The study group engaged in the Psychological First- aid Intervention (PFA) at the end of the clinical practicum course period, while the comparison group received routine psychological support. Results: A significant reduction in the psychological distress levels among students in the PFA group (FET=7.83, P = 0. 001). Likewise, significant improvements in the students' resilience capacity level immediately after the intervention (FET=3.34, P = 0.019) and during the two-month follow-up (FET=12.94, P = 0. 001). The implementation of PFA enhanced the pre-licensure nursing students' psychological health status and resilience capacity levels after their clinical training amid the ambiance of the COVID-19 crisis. Conclusion: The PFA effectively fostered the pre-licensure nursing students’ recovery from the COVID-19 related- psychological distress and improve their resilience capacity. The application of RAPID model is recommended to reduce stress and prevent burnout among novice and future nurses who show signs of psychological exhaustion. © 2022 The Author(s)</t>
  </si>
  <si>
    <t>Pre-licensure nursing students; Psychological distress; Psychological first- aid</t>
  </si>
  <si>
    <t>Sci.  African</t>
  </si>
  <si>
    <t>Scenario-based supported interventions for moral injury and posttraumatic stress disorder: Data report of film and television references for use with uniformed professionals</t>
  </si>
  <si>
    <t>10.3389/fpsyt.2022.917248</t>
  </si>
  <si>
    <t>Brémault-Phillips S.; Bright K.S.; Phillips A.; Vermetten E.</t>
  </si>
  <si>
    <t>Brémault-Phillips, Suzette (56180062400); Bright, Katherine S. (57516582900); Phillips, Andrew (57902143000); Vermetten, Eric (6603876693)</t>
  </si>
  <si>
    <t>56180062400; 57516582900; 57902143000; 6603876693</t>
  </si>
  <si>
    <t>https://www.scopus.com/inward/record.uri?eid=2-s2.0-85138602965&amp;doi=10.3389%2ffpsyt.2022.917248&amp;partnerID=40&amp;md5=7e12cddaf1e4f8ebcfc0b83428607653</t>
  </si>
  <si>
    <t>films; moral injury; PTSD; scenario-based supported interventions; television; uniformed professionals</t>
  </si>
  <si>
    <t>critical thinking; decision making; descriptive research; family; family support; health promotion; human; intervention study; Likert scale; moral injury; morality; peer group; population research; posttraumatic stress disorder; psychoeducation; psychotherapy; religion; self concept; social support; video clip; videorecording</t>
  </si>
  <si>
    <t>Data paper</t>
  </si>
  <si>
    <t>Measuring Community Resilience During the COVID-19 Based on Community Wellbeing and Resource Distribution</t>
  </si>
  <si>
    <t>10.23919/JSC.2022.0019</t>
  </si>
  <si>
    <t>Valinejad J.; Guo Z.; Cho J.-H.; Chen I.-R.</t>
  </si>
  <si>
    <t>Valinejad, Jaber (56531955700); Guo, Zhen (57205353362); Cho, Jin-Hee (55474140000); Chen, Ing-Ray (57745446900)</t>
  </si>
  <si>
    <t>56531955700; 57205353362; 55474140000; 57745446900</t>
  </si>
  <si>
    <t>Journal of Social Computing</t>
  </si>
  <si>
    <t>https://www.scopus.com/inward/record.uri?eid=2-s2.0-85149574670&amp;doi=10.23919%2fJSC.2022.0019&amp;partnerID=40&amp;md5=d05f5ed5a6d7cfb3fe9f3d09c4fa39db</t>
  </si>
  <si>
    <t>The COVID-19 pandemic has severely harmed every aspect of our daily lives, resulting in a slew of social problems. Therefore, it is critical to accurately assess the current state of community functionality and resilience under this pandemic for successful recovery. To this end, various types of social sensing tools, such as tweeting and publicly released news, have been employed to understand individuals' and communities' thoughts, behaviors, and attitudes during the COVID-19 pandemic. However, some portions of the released news are fake and can easily mislead the community to respond improperly to disasters like COVID-19. This paper aims to assess the correlation between various news and tweets collected during the COVID-19 pandemic on community functionality and resilience. We use fact-checking organizations to classify news as real, mixed, or fake, and machine learning algorithms to classify tweets as real or fake to measure and compare community resilience (CR). Based on the news articles and tweets collected, we quantify CR based on two key factors, community wellbeing and resource distribution, where resource distribution is assessed by the level of economic resilience and community capital. Based on the estimates of these two factors, we quantify CR from both news articles and tweets and analyze the extent to which CR measured from the news articles can reflect the actual state of CR measured from tweets. To improve the operationalization and sociological significance of this work, we use dimension reduction techniques to integrate the dimensions.  © 2020 Tsinghua University Press.</t>
  </si>
  <si>
    <t>community resilience; computational social science; data science; fake news; machine learning; social computing; social media; urban computing</t>
  </si>
  <si>
    <t>Fake detection; Learning algorithms; Machine learning; Social sciences computing; Community resiliences; Computational social science; Fake news; Machine-learning; News articles; Resource distribution; Social computing; Social media; Urban computing; Wellbeing; COVID-19</t>
  </si>
  <si>
    <t>Tsinghua University Press</t>
  </si>
  <si>
    <t>J. Soc. Comput.</t>
  </si>
  <si>
    <t>Development and Psychometric Testing of the Student Learning in Emergencies Checklist (SLEC): Measuring Promotors of Academic Functioning and Wellbeing in Palestinian Youth Affected by War and Conflict</t>
  </si>
  <si>
    <t>10.4103/intv.intv_17_22</t>
  </si>
  <si>
    <t>Forsberg J.T.; Dolan C.T.; Schultz J.-H.</t>
  </si>
  <si>
    <t>Forsberg, June T. (55141909500); Dolan, Carly Tubbs (58082037900); Schultz, Jon-Haakon (58292270700)</t>
  </si>
  <si>
    <t>55141909500; 58082037900; 58292270700</t>
  </si>
  <si>
    <t>https://www.scopus.com/inward/record.uri?eid=2-s2.0-85160397578&amp;doi=10.4103%2fintv.intv_17_22&amp;partnerID=40&amp;md5=a1f0ee829042cf827762f49c88ea3a49</t>
  </si>
  <si>
    <t>Youth living with war and ongoing conflict are frequently exposed to potentially traumatic events and cumulative stress which can result in temporarily impaired academic functioning and reduced wellbeing in school. In Palestine, the Ministry of Education has included psychosocial support programmes in the schools for the purpose of reducing stress reactions and improving school functioning amongst students. The Student Learning in Emergencies Checklist (SLEC) was developed in a psychometric testing study for monitoring and evaluating school-based psychosocial support in the Palestinian context - self-perceived academic functioning and wellbeing in particular. The study included 789 Palestinian students (12-16 years of age) living in Gaza, the West Bank and East Jerusalem, using an instrument that monitors five theoretical constructs considered to promote school functioning in emergencies. The analysis revealed a different factor structure than hypothesised: 1) safety and adaptability, 2) emotion regulation, 3) school support, 4) family support and 5) wellbeing and hope. The SLEC satisfies monitoring and evaluation purposes for fieldwork regarding programme planning, design and evaluation. Further, it appears well-suited for use by teachers for raising awareness of the need for and guiding their delivery of psychosocial support. The present study discusses practical implications and limitations of the SLEC. © 2023 Intervention, Journal of Mental Health and Psychosocial Support in Conflict Affected Areas.</t>
  </si>
  <si>
    <t>education in emergencies; monitoring and evaluation (M&amp;E); psychometrics; psychosocial support; traumatic stress</t>
  </si>
  <si>
    <t>Appraising Evidence-Based Mental Health and Psychosocial Support (MHPSS) Guidelines—PART II: A Content Analysis with Implications for Disaster Risk Reduction</t>
  </si>
  <si>
    <t>10.3390/ijerph19137798</t>
  </si>
  <si>
    <t>Dückers M.; van Hoof W.; Willems A.; Brake H.T.</t>
  </si>
  <si>
    <t>Dückers, Michel (13608198300); van Hoof, Wera (57763338700); Willems, Andrea (57473481700); Brake, Hans Te (8571629900)</t>
  </si>
  <si>
    <t>13608198300; 57763338700; 57473481700; 8571629900</t>
  </si>
  <si>
    <t>https://www.scopus.com/inward/record.uri?eid=2-s2.0-85132787086&amp;doi=10.3390%2fijerph19137798&amp;partnerID=40&amp;md5=8c741da0267c96f6b0410c7c5144b045</t>
  </si>
  <si>
    <t>High quality mental health and psychosocial support (MHPSS) guidelines are indispen-sable for policy and practice to address the mental health consequences of disasters. This contribu-tion complements a review that assessed the methodological quality of 13 MHPSS guidelines. We analyzed the content of the four highest-ranking guidelines and explored implications for disaster risk reduction (DRR). A qualitative explorative thematic analysis was conducted. The four guidelines proved largely similar, overlapping or at least complementary in their MHPSS definitions, stated purpose of the guidelines, user and target groups, terminology, and models used. Many rec-ommended MHPSS measures and interventions were found in all of the guidelines and could be assigned to five categories: basic relief, information provision, emotional and social support, practical support, and health care. The guidelines stress the importance of monitoring needs and prob-lems, evaluating the effect of service delivery, deliberate implementation and preparation, and in-vestments in proper conditions and effective coordination across professions, agencies, and sectors. The MHPSS knowledge base embedded in the guidelines is comprehensive, coherent, and suffi-ciently universal to serve as the “overarching framework” considered missing yet vital for the integration of MHPSS approaches in DRR. Although application contexts differ geographically, this common ground should allow policymakers and practitioners globally to plan, implement, and evaluate MHPSS actions contributing to DRR, ideally together with target groups. s© 2022 by the authors. Licensee MDPI, Basel, Switzerland.</t>
  </si>
  <si>
    <t>DRR; guidelines; mental health and psychosocial support (MHPSS); quality</t>
  </si>
  <si>
    <t>Disasters; Humans; Mental Health; Mental Health Services; Psychosocial Support Systems; Risk Reduction Behavior; disaster management; mental health; psychology; public health; risk assessment; content analysis; controlled study; disaster mitigation; health care delivery; human; human experiment; knowledge base; mental health; nomenclature; occupation; physician; physiological stress; practice guideline; psychosocial care; review; social support; thematic analysis; disaster; mental health; mental health service; psychosocial care; risk reduction</t>
  </si>
  <si>
    <t>A longitudinal study of dispositional compassion in Syrian origin young adults resettling in the Netherlands</t>
  </si>
  <si>
    <t>10.1177/08902070221081316</t>
  </si>
  <si>
    <t>Laceulle O.M.; Stellar J.E.; Kinan A.; Eva A.; Zeina A.S.; Laurien M.; Moopen N.; Trudy M.; Ozoruç I.; Haza R.; Taşfiliz D.; Zonneveld R.; Chung J.M.</t>
  </si>
  <si>
    <t>Laceulle, Odilia M. (36625559000); Stellar, Jennifer E. (35099408300); Kinan, Alajak (57736732000); Eva, Alisic (57736568500); Zeina, Al Sawaf (57735743800); Laurien, Meijer (57736066900); Moopen, Neha (57203785049); Trudy, Mooren (57735573700); Ozoruç, Ilayda (57735743900); Haza, Rahim (57736732100); Taşfiliz, Duygu (57201745360); Zonneveld, Renée (57208204502); Chung, Joanne M. (54683550100)</t>
  </si>
  <si>
    <t>36625559000; 35099408300; 57736732000; 57736568500; 57735743800; 57736066900; 57203785049; 57735573700; 57735743900; 57736732100; 57201745360; 57208204502; 54683550100</t>
  </si>
  <si>
    <t>European Journal of Personality</t>
  </si>
  <si>
    <t>https://www.scopus.com/inward/record.uri?eid=2-s2.0-85131741721&amp;doi=10.1177%2f08902070221081316&amp;partnerID=40&amp;md5=f5fdf67380b8af07a110b22e67d8559e</t>
  </si>
  <si>
    <t>Background: Dispositional compassion is regarded as a facet of Agreeableness, an emotional driver of prosociality, and a primary marker of adjustment. We examined changes in dispositional compassion in Syrian young adults resettling in the Netherlands, as well as the role of migration-related and demographic variables in this change. Methods: We analyzed data from a 4-wave (T1-T4), 13-month longitudinal study (N = 168; T1 Mage = 28.1 years, 70% male) using Latent Growth Curve Modelling (LGCM) in Mplus. Results: Bivariate correlations indicated moderate test-retest correlations across the four waves of dispositional compassion and several correlations with the migration-related and demographic variables. A LGCM indicated a high initial level and small linear decrease in compassion over the four waves. Except for a link between pre-migration adversity and the intercept, the migration-related and demographic variables were not related to either the intercept of the slope of dispositional compassion. Conclusion: Results suggest that high levels of dispositional compassion may be common for Syrian young adults with refugee backgrounds, but on average, slowly decreases over time. The cross-sectional associations between migration-related and demographic variables and dispositional compassion in the absence of a prospective one emphasize the importance of longitudinal research for understanding trajectories of adjustment. © The Author(s) 2022.</t>
  </si>
  <si>
    <t>dispositional compassion; longitudinal; migration; positive personality change; refugee</t>
  </si>
  <si>
    <t>Eur. J. Pers.</t>
  </si>
  <si>
    <t>Development of mental health first aid guidelines for problem drinking: a Delphi expert consensus study in Argentina and Chile</t>
  </si>
  <si>
    <t>10.1186/s12888-022-03749-x</t>
  </si>
  <si>
    <t>Agrest M.; Tapia-Muñoz T.; Encina E.; Wright J.; Ardila-Gómez S.; Alvarado R.; Leiderman E.A.; Reavley N.</t>
  </si>
  <si>
    <t>Agrest, Martín (6602970739); Tapia-Muñoz, Thamara (56674594900); Encina, Esteban (57219377826); Wright, Judith (57219414364); Ardila-Gómez, Sara (56184079900); Alvarado, Rubén (12793841100); Leiderman, Eduardo A. (12777949600); Reavley, Nicola (6507792925)</t>
  </si>
  <si>
    <t>6602970739; 56674594900; 57219377826; 57219414364; 56184079900; 12793841100; 12777949600; 6507792925</t>
  </si>
  <si>
    <t>https://www.scopus.com/inward/record.uri?eid=2-s2.0-85124584810&amp;doi=10.1186%2fs12888-022-03749-x&amp;partnerID=40&amp;md5=b5212f009120eaf91312187e968dcce2</t>
  </si>
  <si>
    <t>Background: Among all psychoactive substances, alcohol consumption presents the most significant public health problem and is a leading risk factor for overall disease burden in Latin America. However, most people who meet criteria for a substance use disorder do not receive treatment in primary or secondary care sources. Community members can play a role in helping people to seek help as they are likely to encounter people experiencing problem drinking and recognize the signs. However, many do not have adequate mental health first aid knowledge or skills to provide help. We aimed to culturally adapt the existing English-language mental health first aid guidelines for helping someone with problem drinking for Argentina and Chile. Methods: The Delphi consensus method was used to determine the importance of helping actions translated from the English-language guidelines and to add new actions suggested by expert panellists. The importance of each statement was rated by two expert panels. Panel one included people with lived experience (either their own or as a support person, n = 23) recruited in Argentina and panel two included health professionals (n = 31) recruited in Argentina and Chile. Results: Overall, 165 helping actions were endorsed by panellists across two consecutive survey rounds. Endorsed items included 132 of the 182 items translated into Spanish from the English-language guidelines and 33 of the 61 new items generated from panellists’ comments in the first survey round. Conclusions: While there were some similarities in recommended helping actions between English-speaking countries, and Argentina and Chile, key differences were seen in attitudes to low-risk drinking. While there was a relatively high level of agreement between health professionals and people with lived experience, some divergence of opinion was seen, particularly in the area of commitment to recovery as a condition for help. Future research should explore the implementation of the guidelines. © 2022, The Author(s).</t>
  </si>
  <si>
    <t>Alcohol use disorders; Argentina; Chile; Cultural adaptation; Delphi study; Mental Health First Aid (MHFA)</t>
  </si>
  <si>
    <t>Alcoholism; Argentina; Chile; Delphi Technique; First Aid; Humans; Mental Health; adult; Argentina; Article; Chile; Delphi study; English (language); female; health care personnel; heavy drinking; human; low risk population; male; practice guideline; psychological first aid; publication; young adult; alcoholism; first aid; mental health; procedures</t>
  </si>
  <si>
    <t>Interventions for adult survivors of intrafamilial homicide: A review of the literature</t>
  </si>
  <si>
    <t>10.1080/07481187.2023.2201919</t>
  </si>
  <si>
    <t>Milman E.J.; Bottomley J.S.; Williams J.L.; Moreland A.D.; delMas S.; Rheingold A.A.</t>
  </si>
  <si>
    <t>Milman, Evgenia J. (55385933900); Bottomley, Jamison S. (57194001519); Williams, Joah L. (55499923400); Moreland, Angela D. (15758108900); delMas, Sara (57225838338); Rheingold, Alyssa A. (58221054800)</t>
  </si>
  <si>
    <t>55385933900; 57194001519; 55499923400; 15758108900; 57225838338; 58221054800</t>
  </si>
  <si>
    <t>Death Studies</t>
  </si>
  <si>
    <t>https://www.scopus.com/inward/record.uri?eid=2-s2.0-85156169419&amp;doi=10.1080%2f07481187.2023.2201919&amp;partnerID=40&amp;md5=9ea742ae33734e7af4af24884a2de42c</t>
  </si>
  <si>
    <t>Individuals bereaved by intrafamilial homicide, in which the perpetrator and decedent were both members of the same family, experience an elevated risk for risk for mental health complications. Given the contextual complexity of intrafamilial homicide (IFH) and the negative sequalae this form of loss can engender, psychological interventions may assist survivors with adjustment on a number of fronts. This scoping review therefore addresses an important knowledge gap by summarizing the limited information on interventions specific to intrafamilial homicide survivors. Results failed to identify interventions specific to IFH bereavement, though interventions that may be deemed appropriate are highlighted and described. As such, this scoping review provides a practical synthesis of evidence-based and evidence-informed psychological interventions for traumatic loss that are applicable to and may hold promise for this vulnerable population. Recommendations for future research and best practices with intrafamilial homicide survivors are also discussed. © 2023 Taylor &amp; Francis Group, LLC.</t>
  </si>
  <si>
    <t>adult; article; bereavement; female; homicide; human; human experiment; male; survivor; synthesis; vulnerable population</t>
  </si>
  <si>
    <t>Death Stud.</t>
  </si>
  <si>
    <t>Early exposure to adverse childhood experiences and delinquent peer association among youth</t>
  </si>
  <si>
    <t>10.1111/fare.12856</t>
  </si>
  <si>
    <t>Jones M.S.; Pierce H.; Shoaf H.</t>
  </si>
  <si>
    <t>Jones, Melissa S. (57195233088); Pierce, Hayley (56084943000); Shoaf, Hannah (57828576300)</t>
  </si>
  <si>
    <t>57195233088; 56084943000; 57828576300</t>
  </si>
  <si>
    <t>https://www.scopus.com/inward/record.uri?eid=2-s2.0-85148286787&amp;doi=10.1111%2ffare.12856&amp;partnerID=40&amp;md5=47dd58ea982e5eea221779e00108a583</t>
  </si>
  <si>
    <t>Objective: This study examines the relationships between cumulative, timing of, and duration of early adverse childhood experiences (ACEs) and delinquent peer association among youth. Background: Negative life outcomes associated with delinquent peer affiliation among youth are well established; however, less research has considered how or whether ACEs influence these processes. Methods: Data were from the longitudinal Fragile Families and Child Wellbeing Study (n = 3,060). Negative binomial regression models were to assess the relationship between early ACEs (i.e., accumulation, timing/duration) and delinquent peer association. Results: Our results indicate that as the number of ACEs (by age 5) incrementally increase, the likelihood of reported involvement with delinquent peers increases. Moreover, when it comes to timing and duration of ACE exposure, ACEs that are high but late, intermittent, or chronically high significantly increase the risk of delinquent peer association. Conclusion and implications: Overall, early ACEs play an important role in delinquent peer association during adolescence. Interventions and preventions strategies, such as psychological first aid and trauma-informed health care, can help reduce the negative consequences of early ACE exposure, including the risk of associating with delinquent peers. © 2023 National Council on Family Relations.</t>
  </si>
  <si>
    <t>adverse childhood experiences; delinquent peers; friendships; youth</t>
  </si>
  <si>
    <t>Utilizing teachers to enhance student recovery through emergency educational programming: A case study analysis of Hurricane Maria</t>
  </si>
  <si>
    <t>10.5055/jem.0726</t>
  </si>
  <si>
    <t>Wheeler M.; Donovan F.</t>
  </si>
  <si>
    <t>Wheeler, Monique (58020484600); Donovan, Fiona (58020326200)</t>
  </si>
  <si>
    <t>58020484600; 58020326200</t>
  </si>
  <si>
    <t>Journal of Emergency Management</t>
  </si>
  <si>
    <t>https://www.scopus.com/inward/record.uri?eid=2-s2.0-85144207120&amp;doi=10.5055%2fjem.0726&amp;partnerID=40&amp;md5=d0d3db8a3676cabd86ae8bcbbe4794dc</t>
  </si>
  <si>
    <t>Emergency educational programing after disasters contributes to the physical, cognitive, and psychological protection of students when they are at their most vulnerable. The Inter-Agency Network for Education in Emergencies Minimum Standards for Education in Emergencies framework details the need to incorporate specific domains throughout implementation and asserts that teachers and educational institutions play a significant role in supporting disaster-Affected youth in the classroom. Following the detrimental impact of Hurricane Maria on Puerto Rico, teachers became critical agents for maintaining the well-being of children at school, so the goals of this analysis are to (1) examine teachers post-hurricane experiences to find out how the event impacted physical teaching environments and students learning capacity, (2) investigate how teachers adapted and developed lesson plans to facilitate students processing of the event, and (3) explore what resources, training, and emotional support teachers needed to continue their work in the classroom post-disaster. Findings reveal how teachers assumed the role of first responders to restore their physical learning spaces, improvised classroom activities, and discussions to aid in students cognitive and emotional recovery, and found ways to navigate and address the psychological needs of learners following this traumatic event. This research will contribute to an increased understanding of how teachers can be utilized to enhance students recovery through the successful implementation of emergency educational programing. © 2022 Weston Medical Publishing. All rights reserved.</t>
  </si>
  <si>
    <t>children; disaster recovery; education; Hurricane Maria; Post-Traumatic Stress Disorder (PTSD); Puerto Rico; schools</t>
  </si>
  <si>
    <t>Adolescent; Child; Cyclonic Storms; Disasters; Emergencies; Humans; Schools; Students; Students; adolescent; child; disaster; emergency; human; hurricane; psychology; school; student</t>
  </si>
  <si>
    <t>Weston Medical Publishing</t>
  </si>
  <si>
    <t>J. Emerg. Manage.</t>
  </si>
  <si>
    <t>Immigrant child health in Canada: A scoping review</t>
  </si>
  <si>
    <t>10.1136/bmjgh-2021-008189</t>
  </si>
  <si>
    <t>Salami B.; Olukotun M.; Vastani M.; Amodu O.; Tetreault B.; Obegu P.O.; Plaquin J.; Sanni O.</t>
  </si>
  <si>
    <t>Salami, Bukola (57210439778); Olukotun, Mary (57223348061); Vastani, Muneerah (57190492574); Amodu, Oluwakemi (57193536385); Tetreault, Brittany (57213597796); Obegu, Pamela Ofoedu (57223028231); Plaquin, Jennifer (57612036600); Sanni, Omolara (57195619805)</t>
  </si>
  <si>
    <t>57210439778; 57223348061; 57190492574; 57193536385; 57213597796; 57223028231; 57612036600; 57195619805</t>
  </si>
  <si>
    <t>BMJ Global Health</t>
  </si>
  <si>
    <t>e008189</t>
  </si>
  <si>
    <t>https://www.scopus.com/inward/record.uri?eid=2-s2.0-85128780674&amp;doi=10.1136%2fbmjgh-2021-008189&amp;partnerID=40&amp;md5=927740ea240ddb96a08d959158560078</t>
  </si>
  <si>
    <t>Introduction Understanding the health of immigrant children from birth to 18 years of age is important given the significance of the early childhood years and complexity of factors that may influence the health status of immigrant populations. Thus, the purpose of this review was to understand the extent and nature of the literature on the health of immigrant children in Canada. Methods We conducted a scoping review of the literature. The review was focused on studies of first-generation and second-generation immigrant children aged 0-18 years. We completed standardised data extraction of immigration status, immigration route, age of children, data source, health or clinical focus, country of origin and major findings. Results In total, 250 published papers representing data from 237 studies met the inclusion criteria for this study. A total of 178 articles used quantitative methodologies (mostly survey and cross-sectional study designs), 54 used qualitative methodologies and 18 used mixed methodologies. The articles considered in this review included 147 (59%) focusing on physical health, 76 (30%) focusing on mental health and 37 (15%) focusing on the social aspects of health for refugee and first-generation and second-generation immigrant children across the provinces and territories of Canada. Conclusions Several literature gaps exist with respect to child immigrant health in Canada. For instance, there are no exclusive studies on immigrant boys and limited studies on children of international students. © 2022 American Institute of Physics Inc.. All rights reserved.</t>
  </si>
  <si>
    <t>child health; health policy; public health; review</t>
  </si>
  <si>
    <t>age; Article; Canada; child; child health; data extraction; health care survey; health status; human; immigrant; immigration; mental health; methodology; priority journal; qualitative research; refugee; social determinants of health</t>
  </si>
  <si>
    <t>BMJ Glob. Health</t>
  </si>
  <si>
    <t>Children's mental health at times of disasters: a narrative review</t>
  </si>
  <si>
    <t>10.21037/pm-20-85</t>
  </si>
  <si>
    <t>Olness K.</t>
  </si>
  <si>
    <t>Olness, Karen (7006548541)</t>
  </si>
  <si>
    <t>Pediatric Medicine</t>
  </si>
  <si>
    <t>https://www.scopus.com/inward/record.uri?eid=2-s2.0-85131364455&amp;doi=10.21037%2fpm-20-85&amp;partnerID=40&amp;md5=9252bd5011f8dd1f473b4138c01fdcf0</t>
  </si>
  <si>
    <t>Background and Objective: About 40 million children were displaced by disasters in 2020. Displacements associated with natural disasters may be relatively short. Those associated with war and terrorism may continue for a lifetime. The objectives of this report were to provide information about types of disasters, international humanitarian law and children, the effects of disasters on child mental health, mental health assessment tools and acute interventions to reduce long term psychological trauma. Methods: The author reviewed articles and internet information about the mental health effects of disasters on children. A search was carried out on PubMed and MEDLINE for relevant articles. Key Content and Findings: Most children experience acute psychologic distress when there is a sudden, unexpected move, regardless of the cause. Depending on pre-existing personality factors, family support, length of displacement and prior trauma, children may develop long term mental health problems, including post traumatic stress disorder (PTSD). Early identification of psychologic distress and appropriate care of affected children can facilitate resilience and reduce long term problems. Persons who help children in the aftermath of disasters should be prepared to provide basic needs of children, help parents (including provision of respite time), screen for psychologic distress in children and parents, use a trauma informed approach in speaking with children, and provide safe play and recreation opportunities. They should also be aware of cultural differences and practices in their development of programs. Relief workers should recognize that they may also be a risk for psychologic distress related to the tragic situations they experience as well as to their own fatigue. There is a great need for more training of relief workers about the mental health issues of children who experience disasters and for training to prevent mental health distress in relief workers. Conclusions: Recovery and resilience for children who experience disasters can be facilitated by provision of sufficient food, shelter, clothing and other daily needs, by support to parents or other caretakers, by early screening for psychological issues, and early psychotherapy when indicated. Adults who help children experiencing trauma should recognize their own psychologic distress and seek appropriate help. Relief workers need training about how to help children who have experienced disasters. © 2022 Journal of Innovation Management. All rights reserved.</t>
  </si>
  <si>
    <t>Children and disasters; psychological trauma; relief workers</t>
  </si>
  <si>
    <t>child health; distress syndrome; drought; DSM-5; earthquake; flooding; forest fire; human; hurricane; international law; long term care; mental health; natural disaster; personal experience; posttraumatic stress disorder; priority journal; psychological care; recreation; Review; tornado</t>
  </si>
  <si>
    <t>AME Publishing Company</t>
  </si>
  <si>
    <t>Pediatric. Med.</t>
  </si>
  <si>
    <t>Effects of IncRNA PROX1-AS1 on Proliferation, Migration, Invasion and Apoptosis of Lung Cancer Cells by Regulating MiR-1305</t>
  </si>
  <si>
    <t>10.1155/2022/9570900</t>
  </si>
  <si>
    <t>Zhao Q.; Zhang B.; Li Z.; Tang W.; Du L.; Sang H.</t>
  </si>
  <si>
    <t>Zhao, Quanneng (57489301000); Zhang, Bing (57489367500); Li, Zhilian (57489471300); Tang, Wei (57489471400); Du, Lijun (57489301100); Sang, Hongyang (57489436000)</t>
  </si>
  <si>
    <t>57489301000; 57489367500; 57489471300; 57489471400; 57489301100; 57489436000</t>
  </si>
  <si>
    <t>Journal of Healthcare Engineering</t>
  </si>
  <si>
    <t>https://www.scopus.com/inward/record.uri?eid=2-s2.0-85126406272&amp;doi=10.1155%2f2022%2f9570900&amp;partnerID=40&amp;md5=43922acc9b0723b8a0db96e2e8095e01</t>
  </si>
  <si>
    <t>This paper aims to explore the lncRNA PROX1-AS1 effect on proliferation, migration, invasion, and apoptosis of lung cancer cells together with its targeted regulation on miR-1305. To adopt qRT-PCR to test PROX1-AS1 and miR-1305 expression levels in lung cancer tissues and adjacent tissues. Lung cancer cells A549 were cultured in vitro and randomly divided into several groups, which are si-NC, si-PROX1-AS1, miR-NC, miR-1305, si-PROX1-AS1 plus anti-miR-NC, and si-PROX1-AS1 plus anti-miR-1305. To adopt the CCK-8 method to test cell proliferation and to adopt the Transwell chamber experiment to test cell migration and invasion. To adopt the flow cytometry method to test the apoptosis rate. Through a dual luciferase experiment, we decided to find out the targeting relationship between PROX1-AS1 and miR-1305. Then we adopted the western blot method to test CyclinD1, MMP-2, MMP-9, Bcl-2, p21, and Bax expression levels. Compared with adjacent tissues (P&lt;0.05), the expression of PROX1-AS1 in lung cancer tissue was remarkably higher, while the expression of miR-1305 was remarkably lower (P&lt;0.05). After PROX1-AS1 knockdown expression or miR-1305 overexpression, cell activity, migration, and invasion ability were outstandingly lowered (P&lt;0.05), but the apoptosis rate was obviously raised (P&lt;0.05), CyclinD1, MMP-2, Bcl-2, and MMP-9 protein data were remarkably reduced (P&lt;0.05), but p21 and Bax protein conditions were outstandingly enhanced (P&lt;0.05). The dual luciferase experiment confirmed that PROX1-AS1 had a targeting relationship with miR-1305. After cotransfection with si-PROX1-AS1 and anti-miR-1305, the cell viability, migration and invasion ability were remarkably enhanced (P&lt;0.05), the apoptosis rate was remarkably reduced (P&lt;0.05), CyclinD1, MMP-2, Bcl-2, and MMP-9 protein were increased remarkably (P&lt;0.05), and p21 or Bax protein was lowered remarkably (P&lt;0.05). On the one hand, PROX1-AS1 can promote lung cancer proliferation, migration, and invasion. On the other hand, it may restrain apoptosis, possibly through inhibiting miR-1305 expression. © 2022 Quanneng Zhao et al.</t>
  </si>
  <si>
    <t>Antagomirs; Apoptosis; bcl-2-Associated X Protein; Cell Line, Tumor; Cell Proliferation; Humans; Lung Neoplasms; Matrix Metalloproteinase 2; Matrix Metalloproteinase 9; MicroRNAs; Biological organs; Cell proliferation; Diseases; Histology; Proteins; Silicon; Testing; Tissue; cyclin D1; gelatinase A; gelatinase B; incrna prox1 as1; long untranslated RNA; microRNA; microrna 1305; protein Bax; protein bcl 2; protein p21; unclassified drug; antagomir; gelatinase A; gelatinase B; microRNA; protein Bax; Apoptosis rates; Cell invasion; Cell migration; Chamber experiments; CyclinD1; Expression levels; In-vitro; Lung cancer cells; Lung cancer tissues; Test cell; A-549 cell line; apoptosis; apoptosis rate; Article; cancer growth; cell activity; cell invasion; cell migration; cell proliferation; cell viability; cell viability assay; controlled study; down regulation; flow cytometry; gene overexpression; human; human tissue; in vitro study; luciferase assay; lung cancer; protein expression; real time polymerase chain reaction; Western blotting; apoptosis; cell proliferation; genetics; lung tumor; tumor cell line; Cell death</t>
  </si>
  <si>
    <t>Hindawi Limited</t>
  </si>
  <si>
    <t>J. Healthc. Eng.</t>
  </si>
  <si>
    <t>Disaster communication ecology in multiethnic communities: Understanding disaster coping and community resilience from a communication resource approach</t>
  </si>
  <si>
    <t>10.1080/17513057.2020.1854329</t>
  </si>
  <si>
    <t>Liu W.</t>
  </si>
  <si>
    <t>Liu, Wenlin (57195929345)</t>
  </si>
  <si>
    <t>Journal of International and Intercultural Communication</t>
  </si>
  <si>
    <t>https://www.scopus.com/inward/record.uri?eid=2-s2.0-85097400248&amp;doi=10.1080%2f17513057.2020.1854329&amp;partnerID=40&amp;md5=b200cc9cf89c706a7c2d40e171bf7b1b</t>
  </si>
  <si>
    <t>The challenge for multiethnic communities to recover from disasters is well noted. Yet, research on which types of resources can help communities recuperate remains scarce. The current study explores how community-level communication resources—including interpersonal connections, local media storytelling, community-based organizations, and official emergency management communication—may function as a resource network for residents from diverse backgrounds to navigate the strenuous process of post-disaster recovery. Results based on a community survey confirm the positive link between disaster communication ecology and individuals’ disaster-coping outcomes. Findings further identify ethnicity-based divergence where certain communication resources play a more important role than others. © 2020 National Communication Association.</t>
  </si>
  <si>
    <t>community resilience; Disaster communication ecology; disaster-coping efficacy; multiethnic community</t>
  </si>
  <si>
    <t>J. Int. Intercultural Commun.</t>
  </si>
  <si>
    <t>Reducing the Impacts of Exposure to Potentially Traumatic Events on the Mental Health of Public Safety Personnel: A Rapid Systematic Scoping Review</t>
  </si>
  <si>
    <t>10.1037/ser0000572</t>
  </si>
  <si>
    <t>Corthésy-Blondin L.; Genest C.; Dargis L.; Bardon C.; Mishara B.L.</t>
  </si>
  <si>
    <t>Corthésy-Blondin, Laurent (57203389989); Genest, Christine (56863287000); Dargis, Luc (54966772900); Bardon, Cécile (54582029500); Mishara, Brian L. (7004208783)</t>
  </si>
  <si>
    <t>57203389989; 56863287000; 54966772900; 54582029500; 7004208783</t>
  </si>
  <si>
    <t>https://www.scopus.com/inward/record.uri?eid=2-s2.0-85134659119&amp;doi=10.1037%2fser0000572&amp;partnerID=40&amp;md5=3b93c24e69234853d426ec1ae4aeeb00</t>
  </si>
  <si>
    <t>Police, firefighters, and emergency medical technicians and paramedics are frequently exposed to potentially traumatic events (PTE) in their work as public safety personnel (PSP). PTE are a risk factor for posttraumatic stress disorder, depression, anxiety, substance abuse, and suicidal ideation. This systematic rapid scoping review summarizes evaluation research on psychosocial interventions to reduce the negative consequences of exposure to work-related PTE on the mental health of PSP. Articles were identified using PubMed and PsycInfo. Publications from January 1, 2013, to December 1, 2020, were retained because the research published before 2013 was covered by other reviews. We identified 601 unique documents; 30 met preliminary eligibility criteria; and 18 were retained. Most studies were limited to police officers and firefighters. Participants exposed to prevention measures reported improvements of symptoms of depression, burnout, anxiety, sleep problems, and well-being. Most articles identified factors that may hinder or facilitate the use of program components. Studies on ways to support PSP recently affected by a PTE are lacking. There are little data on the efficacy of prevention programs in reducing the prevalence of mental disorders associated with PTE. More studies should focus on identifying participant characteristics and intervention components that influence program use, adherence, and efficacy. Realistic evaluations combined with participatory research could help address important knowledge gaps. © 2021. American Psychological Association</t>
  </si>
  <si>
    <t>Posttraumatic stress injuries; Prevention; Public safety personnel; Rapid scoping review; Treatment</t>
  </si>
  <si>
    <t>Psychol. Serv.</t>
  </si>
  <si>
    <t>Mental health literacy; [Zdravstvena pismenost u podrucju mentalnog zdravlja]</t>
  </si>
  <si>
    <t>10.24869/SPSIH.2020.324</t>
  </si>
  <si>
    <t>Muslic L.; Buric D.J.; Markelic M.; Milanovic S.M.</t>
  </si>
  <si>
    <t>Muslic, Ljiljana (35230257600); Buric, Diana Jovicic (57210067883); Markelic, Martina (56024159100); Milanovic, Sanja Music (14219175100)</t>
  </si>
  <si>
    <t>35230257600; 57210067883; 56024159100; 14219175100</t>
  </si>
  <si>
    <t>Socijalna Psihijatrija</t>
  </si>
  <si>
    <t>https://www.scopus.com/inward/record.uri?eid=2-s2.0-85099976279&amp;doi=10.24869%2fSPSIH.2020.324&amp;partnerID=40&amp;md5=8fb8bd86c64b626c232c1f4620860bd5</t>
  </si>
  <si>
    <t>Mental health literacy has been recognized as one of the most important mental health determinants with a potential to improve the mental health of both individuals and the population. This concept was first described in 1997, mostly defined as the knowledge and beliefs about mental health and mental disorders which help the recognition, management, and prevention of mental health problems or disorders (Jorm et al. 1997). Studies from different countries conducted with different methodologies have suggested a lack of knowledge at both public and specific age-group levels about how to prevent and recognize mental health problems and mental disorders, how to provide first support to people manifesting mental health problems, and about the available and useful forms of help. By giving an overview of the development of mental health literacy as a research construct, this paper aims to contribute to the knowledge, understanding, and expansion of research interest in this field, its methodology and results, as well as their implications for the prevention of mental disorders and preservation of mental health. © 2020 EDIZIONI MINERVA MEDICA.</t>
  </si>
  <si>
    <t>Mental Health; Mental Health Literacy; Vignette Studies</t>
  </si>
  <si>
    <t>Article; community mental health; first aid; health literacy; health program; health survey; help seeking behavior; human; mental disease; mental health; mental health care; methodology; World Health Organization</t>
  </si>
  <si>
    <t>Medicinska Naklada Zagreb</t>
  </si>
  <si>
    <t>Socijalna Psihijatr.</t>
  </si>
  <si>
    <t>Does Servant Leadership Control Psychological Distress in Crisis? Moderation and Mediation Mechanism</t>
  </si>
  <si>
    <t>10.2147/PRBM.S354093</t>
  </si>
  <si>
    <t>Zada M.; Zada S.; Khan J.; Saeed I.; Zhang Y.J.; Vega-Muñoz A.; Salazar-Sepúlveda G.</t>
  </si>
  <si>
    <t>Zada, Muhammad (57208921628); Zada, Shagufta (57212111017); Khan, Jawad (57376280700); Saeed, Imran (57211391863); Zhang, Yong Jun (57219099592); Vega-Muñoz, Alejandro (57210374490); Salazar-Sepúlveda, Guido (57219800835)</t>
  </si>
  <si>
    <t>57208921628; 57212111017; 57376280700; 57211391863; 57219099592; 57210374490; 57219800835</t>
  </si>
  <si>
    <t>Psychology Research and Behavior Management</t>
  </si>
  <si>
    <t>https://www.scopus.com/inward/record.uri?eid=2-s2.0-85127129588&amp;doi=10.2147%2fPRBM.S354093&amp;partnerID=40&amp;md5=a7e3750a0fe7502f1e3054a9422746c3</t>
  </si>
  <si>
    <t>Purpose: This study aims to investigate the impact of servant leadership on the psychological distress of healthcare staff during the Covid-19 crisis. The authors propose that work engagement mediates and mindfulness moderates the direct relationship between servant leadership and psychological distress. Methods: Time-lagged data were collected from 277 healthcare staff working at different hospitals in Pakistan. Process Macro version 3.1 on SPSS 23 was used for statistical analysis. For model fitness, we used AMOS V 22. Results: The results show that servant leadership is negatively related to psychological distress. Furthermore, work engagement mediates the relationship between servant leadership and psychological distress. Moreover, mindfulness is anticipated to moderate the direct relationship between servant leadership and psychological distress, drawing on the social exchange and conservation of resources theory. Discussion: This study finds that servant leadership is vital for the mental health of healthcare staff. Thus, it extends the utility of the concept of servant leadership to the psychology and crisis management literature. © 2022 Zada et al.</t>
  </si>
  <si>
    <t>Covid-19 crisis; healthcare staff; mindfulness; psychological distress; servant leadership; work engagement</t>
  </si>
  <si>
    <t>Dove Medical Press Ltd</t>
  </si>
  <si>
    <t>Psychol. Res. Behav. Manage.</t>
  </si>
  <si>
    <t>The Impact of Social Media on College Mental Health During the COVID-19 Pandemic: a Multinational Review of the Existing Literature</t>
  </si>
  <si>
    <t>10.1007/s11920-021-01288-y</t>
  </si>
  <si>
    <t>Haddad J.M.; Macenski C.; Mosier-Mills A.; Hibara A.; Kester K.; Schneider M.; Conrad R.C.; Liu C.H.</t>
  </si>
  <si>
    <t>Haddad, Jessica M. (57222054568); Macenski, Christina (57280249300); Mosier-Mills, Alison (57219020790); Hibara, Alice (57285605800); Kester, Katherine (57217851555); Schneider, Marguerite (57682101400); Conrad, Rachel C. (57217254854); Liu, Cindy H. (40461908000)</t>
  </si>
  <si>
    <t>57222054568; 57280249300; 57219020790; 57285605800; 57217851555; 57682101400; 57217254854; 40461908000</t>
  </si>
  <si>
    <t>Current Psychiatry Reports</t>
  </si>
  <si>
    <t>https://www.scopus.com/inward/record.uri?eid=2-s2.0-85116438542&amp;doi=10.1007%2fs11920-021-01288-y&amp;partnerID=40&amp;md5=f8599c1fe72b8f04cf9251bc3a9f6e31</t>
  </si>
  <si>
    <t>Purpose of Review: During the COVID-19 pandemic, both social media use and rates of anxiety and depression among college students have increased significantly. This begs the question, what is the relationship between social media use and college student mental health during the COVID-19 pandemic? Recent Findings: Prior studies have found mixed results regarding the relationship between social media use and college student mental health. This relationship has become increasingly complex during the COVID-19 pandemic. We found that excessive or problematic social media use during the COVID-19 pandemic was correlated with worse mental health outcomes that could be mitigated by dialectical thinking, optimism, mindfulness, and cognitive reappraisal. Summary: The COVID-19 pandemic acts as a moderator by strengthening the relationship between social media use and mental health. Future studies should consider the impact of social media on college student mental health and concentrate on intervention initiatives to ensure the psychological well-being of college students during a global pandemic outbreak. © 2021, The Author(s), under exclusive licence to Springer Science+Business Media, LLC, part of Springer Nature.</t>
  </si>
  <si>
    <t>College students; COVID-19; Literature review; Mental health; Pandemic; Social media</t>
  </si>
  <si>
    <t>COVID-19; Humans; Mental Health; Pandemics; SARS-CoV-2; Social Media; acute stress; anxiety disorder; cognitive reappraisal; cognitive rumination; college student; coping behavior; coronavirus disease 2019; depression; distress syndrome; emotion regulation; home quarantine; human; loneliness; mental health; mindfulness; optimism; pandemic; prediction; psychotrauma; Review; social media; social media addiction; systematic review; mental health; pandemic</t>
  </si>
  <si>
    <t>Curr. Psychiatry Rep.</t>
  </si>
  <si>
    <t>Let’s Start With the End: Bibliodrama in an Italian Death Education Course on Managing Fear of Death, Fantasy-Proneness, and Alexithymia With a Mixed-Method Analysis</t>
  </si>
  <si>
    <t>10.1177/0030222819863613</t>
  </si>
  <si>
    <t>Testoni I.; Biancalani G.; Ronconi L.; Varani S.</t>
  </si>
  <si>
    <t>Testoni, Ines (54790194400); Biancalani, Gianmarco (57210337432); Ronconi, Lucia (14014461500); Varani, Silvia (55486024000)</t>
  </si>
  <si>
    <t>54790194400; 57210337432; 14014461500; 55486024000</t>
  </si>
  <si>
    <t>Omega (United States)</t>
  </si>
  <si>
    <t>https://www.scopus.com/inward/record.uri?eid=2-s2.0-85070411180&amp;doi=10.1177%2f0030222819863613&amp;partnerID=40&amp;md5=e39322e3aa3a4a27ef6232ee219de324</t>
  </si>
  <si>
    <t>This article presents the results of an experience of death education (DE) course with bibliodrama in Italian high schools, which focused on emotions and existential themes. The research analyzed the inability to recognize or describe one’s own emotions (alexithymia), fantasy-proneness, and attitudes toward death in two different groups of students: one who took a course on DE (with 113 students) and another who did not participate in it (with 114 students). The use of a mixed method allowed this study to explore the quantitative results that the students indicated in the questionnaire and the qualitative open answers to the final question about how they had profited from this DE course. The results showed that the course had a positive effect, as the DE group significantly decreased alexithymia and negative attitudes toward death, particularly in fear and avoidance of death, making their representation of death less traumatic. © The Author(s) 2019.</t>
  </si>
  <si>
    <t>adolescents; alexithymia; bibliodrama; death education; fantasy-proneness; fear of death</t>
  </si>
  <si>
    <t>Affective Symptoms; Emotions; Fantasy; Fear; Humans; Italy; emotion; emotional disorder; fantasy; fear; human; Italy</t>
  </si>
  <si>
    <t>Omega</t>
  </si>
  <si>
    <t>Collective experiences in medical music therapy teams during COVID-19</t>
  </si>
  <si>
    <t>10.1080/08098131.2022.2040578</t>
  </si>
  <si>
    <t>Shoemark H.; Bates D.; Collier E.; Hannan A.; Harman E.; Kennelly J.; Knott D.; Thomas A.; Troyano A.P.</t>
  </si>
  <si>
    <t>Shoemark, Helen (36983097800); Bates, Debbie (57192993456); Collier, Elizabeth (57603923900); Hannan, Ann (57526545000); Harman, Elizabeth (57479920200); Kennelly, Jeanette (57517598200); Knott, David (57188991082); Thomas, Amy (57480194100); Troyano, Amy P. (57479775700)</t>
  </si>
  <si>
    <t>36983097800; 57192993456; 57603923900; 57526545000; 57479920200; 57517598200; 57188991082; 57480194100; 57479775700</t>
  </si>
  <si>
    <t>Nordic Journal of Music Therapy</t>
  </si>
  <si>
    <t>https://www.scopus.com/inward/record.uri?eid=2-s2.0-85128497828&amp;doi=10.1080%2f08098131.2022.2040578&amp;partnerID=40&amp;md5=88acbc3edc2ac4cfe3817062a9e075de</t>
  </si>
  <si>
    <t>Introduction: During the COVID-19 pandemic music therapy managers in hospitals were responsible for supporting their teams through relentless planning and implementation of change, including working virtually and in–person. The Creative Arts Therapies Managers’ Network was established as a group of eight music therapy managers to formulate and appraise thinking and generate and refine meaningful constructs to sustain their own capacities as managers. Method: Weekly meetings for the period April to July 2020 were recorded, transcribed and analyzed to generate themes that reflected these managers’ early pandemic experiences. Results: Each manager used these themes as a basis for reflection to write stories that represented their lived experiences in that period. Discussion: These stories are discussed using theoretical constructs which inform them, including aspects of identity, moral dilemmas, relentless uncertainty, and resilience in response to uncertainty. These stories and underpinning considerations illuminate previously unexplored experiences of music therapy managers in hospitals. © 2022 GAMUT–The Grieg Academy Music Therapy Research Centre.</t>
  </si>
  <si>
    <t>collaborative process; Knowledge-generating; music therapy service delivery; reflexivity; uncertainty management</t>
  </si>
  <si>
    <t>Nord. J. Music Ther.</t>
  </si>
  <si>
    <t>The paradoxical effect of interpersonal support from the social media on the post-relocation adjustment difficulties among Filipino typhoon survivors</t>
  </si>
  <si>
    <t>10.1007/s12144-022-03604-y</t>
  </si>
  <si>
    <t>Mordeno I.G.; Baroquillo L.D.A.; Macalimbon N.A.; Jebulan C.V.R.; Hall B.J.</t>
  </si>
  <si>
    <t>Mordeno, Imelu G. (56262258000); Baroquillo, Laira Dee A. (57843265800); Macalimbon, Nasrullah A. (57841499700); Jebulan, Czarina Veronica R. (57841499800); Hall, Brian J. (57218302519)</t>
  </si>
  <si>
    <t>56262258000; 57843265800; 57841499700; 57841499800; 57218302519</t>
  </si>
  <si>
    <t>https://www.scopus.com/inward/record.uri?eid=2-s2.0-85135849787&amp;doi=10.1007%2fs12144-022-03604-y&amp;partnerID=40&amp;md5=f58ae1bbcc9ab2cb3e9db67b6e2ae551</t>
  </si>
  <si>
    <t>The impact of support from the social media on one’s well-being among disaster survivors, particularly in the process of their relocation, has been rarely studied. To address this gap, this study examines the moderating role of interpersonal support from the social media on the relationship between post-disaster interpersonal resource losses and post-relocation adversities through the severity of PTSD symptoms. Utilizing data from the 724 post-relocatees of Typhoon Washi and Typhoon Haiyan, the results of the moderated-mediation analysis showed that controlling for age and gender, interpersonal support from the social media moderated the relationship between post-disaster interpersonal resource loss and relocation adversities through PTSD. These results suggest that post-disaster interpersonal resource loss leads to post-relocation adjustment difficulties due to heightened PTSD symptoms, particularly among those survivors who received interpersonal support from social media. The findings paradoxically demonstrate that interpersonal support from the social media may not necessarily buffer distress among post-disaster relocatees, and instead, may even exacerbate the distress associated with post-relocation difficulties. © 2022, The Author(s), under exclusive licence to Springer Science+Business Media, LLC, part of Springer Nature.</t>
  </si>
  <si>
    <t>Disaster; Interpersonal support from social media; Philippines; Post-disaster interpersonal resource loss; Post-relocation difficulties; PTSD</t>
  </si>
  <si>
    <t>Efficacy of a Low-threshold, Culturally-Sensitive Group Psychoeducation Programme for Asylum Seekers (LoPe): Study protocol for a multicentre randomised controlled trial</t>
  </si>
  <si>
    <t>10.1136/bmjopen-2020-047385</t>
  </si>
  <si>
    <t>Weise C.; Grupp F.; Reese J.-P.; Schade-Brittinger C.; Ehring T.; Morina N.; Stangier U.; Steil R.; Johow J.; Mewes R.</t>
  </si>
  <si>
    <t>Weise, Cornelia (56224653200); Grupp, Freyja (57211540760); Reese, Jens-Peter (23006267400); Schade-Brittinger, Carmen (6603325541); Ehring, Thomas (6603589721); Morina, Nexhmedin (57197268422); Stangier, Ulrich (6701439321); Steil, Regina (6507435293); Johow, Johannes (57226797684); Mewes, Ricarda (21834491700)</t>
  </si>
  <si>
    <t>56224653200; 57211540760; 23006267400; 6603325541; 6603589721; 57197268422; 6701439321; 6507435293; 57226797684; 21834491700</t>
  </si>
  <si>
    <t>e047385</t>
  </si>
  <si>
    <t>https://www.scopus.com/inward/record.uri?eid=2-s2.0-85117437779&amp;doi=10.1136%2fbmjopen-2020-047385&amp;partnerID=40&amp;md5=e5f3a8877ff4fd28d84aff678b51e76c</t>
  </si>
  <si>
    <t>Introduction Despite high levels of mental distress, accessing psychological treatment is difficult for asylum seekers in Western host countries due to a lack of knowledge about mental disorders, and the health system, as well as due to cultural and language barriers. This study aims to investigate whether brief culturally sensitive and transdiagnostic psychoeducation is effective in increasing mental health literacy. Methods and analysis The study is a parallel two-group randomised controlled trial with 1:1 individual allocation to either culturally sensitive, low-threshold psychoeducation (Tea Garden' (TG)) or a waitlist (WL) control group. It takes place at four study sites in Germany. A total of 166 adult asylum seekers who report at least mild mental distress will be randomly assigned. The TG consists of two 90 min group sessions and provides information about mental distress, resources and mental health services in a culturally sensitive manner. The primary outcome is the percentage of participants in the TG, as compared with the WL, achieving an increase in knowledge concerning symptoms of mental disorders, individual resources and mental healthcare from preintervention to postintervention. The further trajectory will be assessed 2 and 6 months after the end of the intervention. Secondary outcomes include changes in mental distress, openness towards psychotherapy and resilience. Furthermore, healthcare utilisation and economics will be assessed at all assessment points. Ethics and dissemination The study has been approved by the Ethics Commission of the German Psychological Society (ref: WeiseCornelia2019-10-18VA). Results will be disseminated via presentations, publication in international journals and national outlets for clinicians. Furthermore, intervention materials will be available, and the existing network will be used to disseminate and implement the interventions into routine healthcare. Trial registration number DRKS00020564; Pre-results. Protocol version 2020-10-06, version number: VO2F.  © Author(s) (or their employer(s)) 2021.</t>
  </si>
  <si>
    <t>adult psychiatry; anxiety disorders; depression &amp; mood disorders; mental health</t>
  </si>
  <si>
    <t>Adult; Humans; Mental Disorders; Mental Health; Mental Health Services; Multicenter Studies as Topic; Psychotherapy; Randomized Controlled Trials as Topic; Refugees; adult; Article; asylum seeker; comparative study; controlled study; cost effectiveness analysis; European Quality of Life 5 Dimensions questionnaire; evidence based practice; female; Germany; health care utilization; health literacy; human; informed consent; intention to treat analysis; major clinical study; male; mental disease; mental health; mental health center; mental health service; multicenter study; outcome assessment; pilot study; psychoeducation; psychosocial care; psychotherapy; randomized controlled trial; sex difference; social stigma; mental disease; mental health; mental health service; multicenter study (topic); randomized controlled trial (topic); refugee</t>
  </si>
  <si>
    <t>Combing Effects of Economic Development and Globalization Towards Energy Efficiency and Environmental Degradation: Fresh Analysis From Energy Efficient Resources</t>
  </si>
  <si>
    <t>10.3389/fenrg.2022.847235</t>
  </si>
  <si>
    <t>Tang J.</t>
  </si>
  <si>
    <t>Tang, Jinquan (57222416533)</t>
  </si>
  <si>
    <t>Frontiers in Energy Research</t>
  </si>
  <si>
    <t>https://www.scopus.com/inward/record.uri?eid=2-s2.0-85127968596&amp;doi=10.3389%2ffenrg.2022.847235&amp;partnerID=40&amp;md5=3204d1295d522a77c003e74abe6dc72e</t>
  </si>
  <si>
    <t>How much environmental pollution can be reduced by the efficient use of financial, natural, and energy resources in the current globalization. Thus, this study provides empirical evidence in support of the theoretical argument by investigating the impact of financial development, environmental assets, globalization, coal, natural gas, and sustainable carbon emissions in 32 developed countries from 1990 to 2018. Ecological degradation (estimated by carbon dioxide emissions) experienced a structural shift that was considerably more pronounced in 2000–2011 than in 1991–1998. A broad variety of econometric methodologies (such as the Chow test, Cross-country regression, and the Generalized Method of Moments (GMM)) were applied. As a consequence, environmental deterioration is strongly linked to economic development and urbanization, according to the findings. These nations’ ecological footprints are favorably influenced by financial development, environmental assets, and non-renewable energy, whereas globalization and sustainable sources have a negative impact. Environmental degradation may be slowed by combining globalization’s impact on financial growth with the conservation of natural resources such as renewable energy sources. In order to improve their economic and ecological resource frameworks, these nations will need to increase their use of solar and other renewable energy. Copyright © 2022 Tang.</t>
  </si>
  <si>
    <t>Chow and GMM estimator; CO&lt;sub&gt;2&lt;/sub&gt; emission; energy effciency; financial inclusion; globalization</t>
  </si>
  <si>
    <t>Deterioration; Economic analysis; Economic and social effects; Energy efficiency; Environmental protection; Finance; Global warming; Method of moments; Renewable energy resources; Sustainable development; Chow and generalized method of moment estimator; CO 2 emission; Economic development; Energy; Energy effciency; Financial development; Financial inclusions; Generalized method of moments; Globalisation; Moment estimator; Carbon dioxide</t>
  </si>
  <si>
    <t>Front. Energy Res.</t>
  </si>
  <si>
    <t>Trauma-informed care</t>
  </si>
  <si>
    <t>10.1542/peds.2021-052580</t>
  </si>
  <si>
    <t>Forkey H.; Szilagyi M.; Kelly E.T.; Duffee J.; Springer S.H.; Fortin K.; Greiner M.B.V.; Ochs T.J.; Partap A.N.; Sagor L.D.; Shropshire D.L.; Thackeray J.D.; Waite D.; Zetley L.W.</t>
  </si>
  <si>
    <t>Forkey, Heather (6504116281); Szilagyi, Moira (7004387847); Kelly, Erin T. (57232496200); Duffee, James (55900155700); Springer, Sarah H. (15760614800); Fortin, Kristine (57188952700); Greiner, Mary Booth Vaden (55008449500); Ochs, Todd J. (57232725900); Partap, Anu N. (57210281032); Sagor, Linda Davidson (6507307181); Shropshire, Deborah L. (8302484600); Thackeray, Jonathan D. (23096467000); Waite, Douglas (36006893100); Zetley, Lisa Weber (57194163656)</t>
  </si>
  <si>
    <t>6504116281; 7004387847; 57232496200; 55900155700; 15760614800; 57188952700; 55008449500; 57232725900; 57210281032; 6507307181; 8302484600; 23096467000; 36006893100; 57194163656</t>
  </si>
  <si>
    <t>Pediatrics</t>
  </si>
  <si>
    <t>e2021052580</t>
  </si>
  <si>
    <t>https://www.scopus.com/inward/record.uri?eid=2-s2.0-85113580388&amp;doi=10.1542%2fpeds.2021-052580&amp;partnerID=40&amp;md5=c52cc3d5dabec51382fc030a184ad720</t>
  </si>
  <si>
    <t>Most children will experience some type of trauma during childhood, and many children suffer from significant adversities. Research in genetics, neuroscience, and epidemiology all provide evidence that these experiences have effects at the molecular, cellular, and organ level, with consequences on physical, emotional, developmental, and behavioral health across the life span. Trauma-informed care translates that science to inform and improve pediatric care and outcomes. To practically address trauma and promote resilience, pediatric clinicians need tools to assess childhood trauma and adversity experiences as well as practical guidance, resources, and interventions. In this clinical report, we summarize current, practical advice for rendering traumainformed care across varied medical settings. © 2021 American Academy of Pediatrics. All rights reserved.</t>
  </si>
  <si>
    <t>Child; Child Health Services; Humans; Wounds and Injuries; Article; awareness; care behavior; caregiver; child parent relation; childhood trauma; clinician; comorbidity; controlled study; emergency health service; emotional attachment; examination; follow up; health care; health survey; high risk population; history; human; injury; integration; lifespan; patient engagement; patient referral; pediatrics; physiological stress; psychological resilience; psychopharmacology; screening; child; child health care; practice guideline</t>
  </si>
  <si>
    <t>American Academy of Pediatrics</t>
  </si>
  <si>
    <t>Burnout and its relationship to self-reported quality of patient care and adverse events during COVID-19: A cross-sectional online survey among nurses</t>
  </si>
  <si>
    <t>10.1111/jonm.13359</t>
  </si>
  <si>
    <t>Kakemam E.; Chegini Z.; Rouhi A.; Ahmadi F.; Majidi S.</t>
  </si>
  <si>
    <t>Kakemam, Edris (57189047746); Chegini, Zahra (57207830636); Rouhi, Amin (57223865711); Ahmadi, Forouzan (57221870890); Majidi, Soheila (57378183300)</t>
  </si>
  <si>
    <t>57189047746; 57207830636; 57223865711; 57221870890; 57378183300</t>
  </si>
  <si>
    <t>Journal of Nursing Management</t>
  </si>
  <si>
    <t>https://www.scopus.com/inward/record.uri?eid=2-s2.0-85106298168&amp;doi=10.1111%2fjonm.13359&amp;partnerID=40&amp;md5=a9330bc5f7b80337d9ae34cb35df8b9f</t>
  </si>
  <si>
    <t>Aims: To assess nurses' burnout and its association with their perceived quality of patient care and occurrence of adverse events (AEs) during COVID-19. Background: Burnout is a serious problem among nursing staff internationally with negative impacts on the quality of care and patient safety. Methods: We conducted a cross-sectional online study among 1,004 Iranian nurses through the convenience sampling technique. Data were collected using the Maslach Burnout Inventory, five items of questions related to self-reported poor patient care quality and estimated occurrence of AEs. Results: Prevalence of high burnout among nurses was 31.5%. The risk of AEs ranged from 26.1% to 71.7%. Self-reported quality of patient care was found to be poor. A positive correlation was found between emotional exhaustion and depersonalization scores and patient care quality, whereas a negative correlation was found between personal accomplishment scores and all poor care item scores. Depersonalization was found to increase the risk of the onset of all AEs (odds ratio [OR] = 1.06–1.08). Also, Personal accomplishmentreduced the risk of occurrence of ‘medication errors’ (OR = 0.99) and the onset of ‘patient and their family verbal abuse’ (OR = 0.97). Conclusions: Our findings confirmed the hypothesis that a higher degree of burnout is correlated with a perceived higher number of AEs and reduced perceived patient care quality. Implications for Nursing Management: Reducing burnout among nurses through implementing interventions may be an effective strategy to enhance patient care quality and reduce the number of AEs in Iranian public hospitals. Therefore, in order to minimize work burnout, primary approaches include access to psychosocial support, including Web-based services, psychological first aid, mental support hotlines and self-care techniques during the COVID-19 pandemic. © 2021 John Wiley &amp; Sons Ltd</t>
  </si>
  <si>
    <t>adverse event; burnout; patient safety; quality of care</t>
  </si>
  <si>
    <t>Burnout, Professional; Burnout, Psychological; COVID-19; Cross-Sectional Studies; Humans; Iran; Nurses; Pandemics; Patient Care; SARS-CoV-2; Self Report; Surveys and Questionnaires; burnout; cross-sectional study; epidemiology; etiology; human; Iran; nurse; pandemic; patient care; questionnaire; self report</t>
  </si>
  <si>
    <t>J. Nurs. Manage.</t>
  </si>
  <si>
    <t>A Review of Natural Disaster Management Trends in Social Media from 2009 to 2018</t>
  </si>
  <si>
    <t>10.25103/jestr.153.23</t>
  </si>
  <si>
    <t>Wang W.</t>
  </si>
  <si>
    <t>Wang, Wendong (57842239400)</t>
  </si>
  <si>
    <t>Journal of Engineering Science and Technology Review</t>
  </si>
  <si>
    <t>https://www.scopus.com/inward/record.uri?eid=2-s2.0-85135781670&amp;doi=10.25103%2fjestr.153.23&amp;partnerID=40&amp;md5=97c976615fcfb1aa1818646ccfb3b695</t>
  </si>
  <si>
    <t>Natural disaster management in social media is becoming an important research subject in disciplines such as public administration and emergency response. In this study, an integrated bibliometric framework of qualitative and quantitative analyses was created to determine the research objectives, characteristics, and development trends of natural disaster management in social media. By using bibliometric analytical software tools, a co-keyword matrix was built to conduct spatiotemporal and clustering analyses of a bibliometric dataset on natural disaster management in social media research articles obtained from the Web of Science. Then, several major themes were summarised from the perspectives of emergency management and information dissemination. Based on the results of the spatiotemporal and qualitative analyses, the main themes and future trends of natural disaster management in social media research are identified. The findings of this study show that increasing attention is focused on the social media aspect of disaster management. Although the stability of research hotspots in social media used during times of disaster is changing, the research methods are becoming highly diverse. This study helps to map the present and future conditions of social media use in disaster management. © 2022. School of Science, IHU. All rights reserved.</t>
  </si>
  <si>
    <t>Cluster analysis; Disaster management; Social media; Social network analysis; Spatiotemporal analysis</t>
  </si>
  <si>
    <t>Civil defense; Disaster prevention; Disasters; Information dissemination; Public administration; Risk management; Social networking (online); Bibliometric; Disaster management; Emergency response; Management trends; Media research; Natural disasters; Research subjects; Social media; Social Network Analysis; Spatiotemporal analysis; Cluster analysis</t>
  </si>
  <si>
    <t>International Hellenic University - School of Science</t>
  </si>
  <si>
    <t>J. Eng. Sci. Technol. Rev.</t>
  </si>
  <si>
    <t>Combating COVID-19 stress with psychological resilience</t>
  </si>
  <si>
    <t>10.4103/mjdrdypu.mjdrdypu_370_20</t>
  </si>
  <si>
    <t>Devabhaktuni S.; Chaudhury S.; Saldanha D.</t>
  </si>
  <si>
    <t>Devabhaktuni, Spandana (57222486055); Chaudhury, Suprakash (7005182133); Saldanha, Daniel (20735884500)</t>
  </si>
  <si>
    <t>57222486055; 7005182133; 20735884500</t>
  </si>
  <si>
    <t>Medical Journal of Dr. D.Y. Patil Vidyapeeth</t>
  </si>
  <si>
    <t>https://www.scopus.com/inward/record.uri?eid=2-s2.0-85114371568&amp;doi=10.4103%2fmjdrdypu.mjdrdypu_370_20&amp;partnerID=40&amp;md5=b118e434d170788e56260e02e53028c2</t>
  </si>
  <si>
    <t>Med. J. Dr, D.Y. Patil. Vidyapeeth.</t>
  </si>
  <si>
    <t>Mental health and psychosocial interventions to limit the adverse psychological effects of disasters and emergencies in China: A scoping review</t>
  </si>
  <si>
    <t>10.1016/j.lanwpc.2022.100580</t>
  </si>
  <si>
    <t>Li G.; Shi W.; Gao X.; Shi X.; Feng X.; Liang D.; Li C.; Phillips M.R.; Hall B.J.</t>
  </si>
  <si>
    <t>Li, Gen (57878256600); Shi, Wei (57198923661); Gao, Xing (57392566000); Shi, Xinyi (57791401400); Feng, Xiaoyu (57878102300); Liang, Di (57780387300); Li, Chunbo (57841326100); Phillips, Michael R. (57202563610); Hall, Brian J. (57218302519)</t>
  </si>
  <si>
    <t>57878256600; 57198923661; 57392566000; 57791401400; 57878102300; 57780387300; 57841326100; 57202563610; 57218302519</t>
  </si>
  <si>
    <t>The Lancet Regional Health - Western Pacific</t>
  </si>
  <si>
    <t>https://www.scopus.com/inward/record.uri?eid=2-s2.0-85137396087&amp;doi=10.1016%2fj.lanwpc.2022.100580&amp;partnerID=40&amp;md5=f2d9328bda158c95fe17e00a9c7facd7</t>
  </si>
  <si>
    <t>Exposure to disasters and public health emergencies negatively affects mental health. Research documenting the psychosocial responses to these calamities in China increased dramatically after the 2008 Wenchuan earthquake. However, there is no comprehensive assessment of the available literature on China's mental health and psychosocial support (MHPSS) responses to these events. This scoping review systematically maps existing published research and grey literature sources regarding MHPSS to disasters and emergencies in China. We examined relevant literature in English and Chinese from six databases and official websites from Jan 1, 2000, to Aug 13, 2021, and included 77 full-text records in this review. The main types of interventions reported included a) stepped care intervention models, b) individual structured psychotherapy and pharmacotherapy, c) mental health education, d) psychological counselling, and e) government-based policy interventions. Most interventions were evaluated using quantitative methods that assessed the treatment of common mental disorders. The review found that rapid national mobilization, emphasis on resilience-strengthening interventions, and the widespread use of step-care models were essential components of reducing the adverse psychosocial effects of disasters. The review also identified remaining gaps, including a) a lack of integration of disaster-related services with the pre-existing health care system, b) inadequate supervision of MHPSS providers, and c) limited monitoring and evaluation of the services provided. These results show where additional research is needed in China to improve mental health services. It also provides a framework that other countries can adapt when developing and evaluating MHPSS policies and plans in response to disasters. © 2022 The Author(s)</t>
  </si>
  <si>
    <t>China; Disaster; Intervention; Mental health; Policy</t>
  </si>
  <si>
    <t>Lancet. Reg. Health. West. Pac.</t>
  </si>
  <si>
    <t>Long-term effects of disaster exposure on health care workers’ resilience: A comparison of the Wenchuan earthquake-exposed and unexposed groups</t>
  </si>
  <si>
    <t>10.1016/j.ijdrr.2021.102658</t>
  </si>
  <si>
    <t>Guo C.; Li S.; Chan S.S.S.</t>
  </si>
  <si>
    <t>Guo, Chunlan (57194681384); Li, Sijian (36925610300); Chan, Sunshine S.S. (14057546000)</t>
  </si>
  <si>
    <t>57194681384; 36925610300; 14057546000</t>
  </si>
  <si>
    <t>https://www.scopus.com/inward/record.uri?eid=2-s2.0-85117845242&amp;doi=10.1016%2fj.ijdrr.2021.102658&amp;partnerID=40&amp;md5=00697c037e926270de44582598ba6c37</t>
  </si>
  <si>
    <t>Background: Resilience is an important trait of health care workers (HCWs), especially those who are exposed to disasters and disaster rescue efforts. However, few studies have examined the long-term impact of disaster exposure on HCWs’ resilience. Objectives: This study aimed to compare the resilience of HCWs exposed to the Wenchuan earthquake to those who were not exposed 11 years after the earthquake. Additionally, it aimed to examine the effect of HCWs’ workplaces, individual sociodemographic factors and post-trauma growth on their resilience. Methods: A cross-sectional self-administrated survey was used. The Connor-Davidson Resilience Scale (CD-RISC25) was used to measure resilience. Sociodemographic factors were evaluated using descriptive statistical analyses and the relationship between resilience and exposure to the Wenchuan earthquake was assessed using multilevel regression analysis. Results: Both exposed and unexposed HCWs reported low levels of resilience. Disaster exposure was not significantly associated with their resilience 11 years post-earthquake. Participants who worked in larger hospitals reported a higher level of resilience. Females and those with higher educational levels, longer service length or higher post-trauma growth scores had significantly increased resilience across different regression models. Conclusions: The findings suggest the need for resilience interventions for all HCWs in disaster-prone areas, especially in the case of junior HCWs with lower educational levels working in small hospitals. Further research is warranted to identify optimal strategies to build and advance HCWs’ resilience and sustain their mental health when responding to disasters. © 2021</t>
  </si>
  <si>
    <t>Connor-Davidson resilience scale; Health care workers; Post-traumatic growth inventory; Resilience; The Wenchuan earthquake</t>
  </si>
  <si>
    <t>Influence of Dance on Embodied Self-Awareness and Well-Being: An Interpretative Phenomenological Exploration</t>
  </si>
  <si>
    <t>10.1080/15401383.2021.1924910</t>
  </si>
  <si>
    <t>Braun N.; Kotera Y.</t>
  </si>
  <si>
    <t>Braun, Nataliya (57223857412); Kotera, Yasuhiro (57194207775)</t>
  </si>
  <si>
    <t>57223857412; 57194207775</t>
  </si>
  <si>
    <t>Journal of Creativity in Mental Health</t>
  </si>
  <si>
    <t>https://www.scopus.com/inward/record.uri?eid=2-s2.0-85106333991&amp;doi=10.1080%2f15401383.2021.1924910&amp;partnerID=40&amp;md5=75b2a75a19a66b22dac956f2500d65b0</t>
  </si>
  <si>
    <t>This qualitative research aimed at exploring personal dance experience and influence of dancing on the evolution of embodied self-awareness and well-being. Semi-structured interviews were conducted with three participants (one female, two males), and the data were evaluated using Interpretative Phenomenological Analysis. Six themes were identified: (a) freedom of expression through dance, (b) perceptions of fun and partner dance vs. dancing alone, (c) flow in dance, (d) sensations and sexuality in dance, (e) music and rhythm in dance, and (f) impact of dance on life and the self. Participants reported that dance led to higher embodied self-awareness and creative self-expression and was deemed to improve health and well-being. Our findings help increase the utility of dance as a well-being approach, stress coping intervention and countermeasure to depression and loneliness. They make aware of the use of dance as a creative tool in inducing positive transformations on individual and societal levels. © 2021 Taylor &amp; Francis Group, LLC.</t>
  </si>
  <si>
    <t>creativity; creativity in counseling; dance and sexuality; dance and well-being; Embodied self-awareness; Gestalt; interpretative phenomenological analysis</t>
  </si>
  <si>
    <t>adult; article; awareness; case report; clinical article; counseling; creativity; dancing; female; freedom of expression; gestalt psychology; human; human experiment; loneliness; male; music; physiological stress; semi structured interview; sensation; sexuality; wellbeing</t>
  </si>
  <si>
    <t>J. Creat. Ment. Health</t>
  </si>
  <si>
    <t>Longitudinal change of psychological distress among healthcare professionals with and without psychological first aid training experience during the covid-19 pandemic</t>
  </si>
  <si>
    <t>10.3390/ijerph182312474</t>
  </si>
  <si>
    <t>Asaoka H.; Koido Y.; Kawashima Y.; Ikeda M.; Miyamoto Y.; Nishi D.</t>
  </si>
  <si>
    <t>Asaoka, Hiroki (57221700479); Koido, Yuichi (6603328274); Kawashima, Yuzuru (57189328323); Ikeda, Miki (57218199202); Miyamoto, Yuki (36087654000); Nishi, Daisuke (23985816100)</t>
  </si>
  <si>
    <t>57221700479; 6603328274; 57189328323; 57218199202; 36087654000; 23985816100</t>
  </si>
  <si>
    <t>https://www.scopus.com/inward/record.uri?eid=2-s2.0-85119925095&amp;doi=10.3390%2fijerph182312474&amp;partnerID=40&amp;md5=2ed8de1e3cb982777474ad4c3d79fe4d</t>
  </si>
  <si>
    <t>This study aimed to compare longitudinal change of the psychological distress of a group with psychological first aid (PFA) experience and a group without PFA experience among physicians and other healthcare professionals from before the novel coronavirus disease (COVID-19) pandemic to during the pandemic. The baseline survey was conducted in January 2020 (T1). The respondents in T1 were invited to participate in March (T2) and November 2020 (T3). Psychological distress was assessed by the Kessler 6 Scale. Participants were divided into two categories: a group with and a group without PFA experience. Participants were further divided between physicians and healthcare professionals other than physicians, because physicians are more likely to experience morally injurious events. A mixed-model repeated-measures ANOVA was conducted as an indicator of the group differences. In T1, 398 healthcare professionals participated. The longitudinal analysis of healthcare professionals other than physicians showed that psychological distress was significantly greater in the group without PFA experience than in the group with PFA experience (T1 vs. T3). This study showed psychological distress among healthcare professionals other than physicians was significantly greater in the group without PFA experience than in the group with PFA experience during the COVID-19 pandemic, but the results were not consistent among physicians. © 2021 by the authors. Licensee MDPI, Basel, Switzerland.</t>
  </si>
  <si>
    <t>COVID-19; Depression; Healthcare professionals; Pandemic; PFA; Psychological distress; Psychological first aid</t>
  </si>
  <si>
    <t>COVID-19; Delivery of Health Care; Humans; Pandemics; Psychological Distress; Psychological First Aid; SARS-CoV-2; Coronavirus; Indicator indicator; COVID-19; health care; health worker; mental disorder; mental health; pandemic; adult; analysis of variance; Article; clinical feature; cohort analysis; comparative study; controlled study; coronavirus disease 2019; distress syndrome; female; health care personnel; health survey; human; Japan; Kessler Psychological Distress Scale (K6); longitudinal study; male; observational study; outcome assessment; pandemic; psychological first aid; vocational education; work experience; health care delivery; pandemic</t>
  </si>
  <si>
    <t>Challenges and opportunities for higher education in North Macedonia during the COVID-19 pandemics: a survey of student satisfaction and gender-related anxiety</t>
  </si>
  <si>
    <t>10.1504/IJTEL.2022.121815</t>
  </si>
  <si>
    <t>Zeqiri J.; Kareva V.; Alija S.; Bach M.P.</t>
  </si>
  <si>
    <t>Zeqiri, Jusuf (57219593723); Kareva, Veronika (57226369782); Alija, Sadri (41661032200); Bach, Mirjana Pejić (14833251000)</t>
  </si>
  <si>
    <t>57219593723; 57226369782; 41661032200; 14833251000</t>
  </si>
  <si>
    <t>International Journal of Technology Enhanced Learning</t>
  </si>
  <si>
    <t>https://www.scopus.com/inward/record.uri?eid=2-s2.0-85128735494&amp;doi=10.1504%2fIJTEL.2022.121815&amp;partnerID=40&amp;md5=4e91d8f4b76c9ff95570fd2b90948af7</t>
  </si>
  <si>
    <t>This paper aimed to analyse the factors that mostly influence student satisfaction and the factors that cause student anxiety with online teaching and learning. A structured questionnaire was sent to undergraduate students from the South East European University (SEEU) in North Macedonia, and 241 valid questionnaires were received. The study used IBM AMOS 20 for carrying an SEM analysis and SPSS 20 for descriptive statistics. The findings showed that building student-teacher relationships was not considered a factor of satisfaction, but student-teacher interaction, student engagement, and the use of technology showed a positive influence on student satisfaction. Moreover, the findings showed that gender moderates the relationship between the use of technology and student satisfaction. Therefore, the level of anxiety was higher among female students concerning the use of technology. Results are expected to shed more light on the areas that should receive greater focus and attention while delivering online courses. © 2022 Inderscience Enterprises Ltd.</t>
  </si>
  <si>
    <t>anxiety; COVID-19; gender; pandemics; student satisfaction</t>
  </si>
  <si>
    <t>Inderscience Publishers</t>
  </si>
  <si>
    <t>Int. J. Technol. Enhanced Learn.</t>
  </si>
  <si>
    <t>The Current State of Emergency Psychological Assistance in the Education System; [Экстренная психологическая помощь в системе образования: современное состояние]</t>
  </si>
  <si>
    <t>10.17759/pse.2022270409</t>
  </si>
  <si>
    <t>Ulyanina O.A.; Gayazova L.A.; Ermolaeva A.V.; Fayzullina K.A.</t>
  </si>
  <si>
    <t>Ulyanina, Olga A. (57207950411); Gayazova, Larisa A. (57189357359); Ermolaeva, Anna V. (57222250227); Fayzullina, Kseniya A. (57931989700)</t>
  </si>
  <si>
    <t>57207950411; 57189357359; 57222250227; 57931989700</t>
  </si>
  <si>
    <t>Psychological Science and Education</t>
  </si>
  <si>
    <t>https://www.scopus.com/inward/record.uri?eid=2-s2.0-85140064426&amp;doi=10.17759%2fpse.2022270409&amp;partnerID=40&amp;md5=e95f05dee8443af9bde07d2f270ac1b5</t>
  </si>
  <si>
    <t>Scientific interest in providing emergency psychological assistance in crisis situations is based on a practical request, since a crisis incident poses a threat to life and health. The paper presents an analysis of the provision of emergency psychological assistance in the education system. The sample consisted of 3 groups of respondents (12048 individuals) from 75 subjects of the Russian Federation. Specially designed questionnaires were used to obtain information on certain indicators from different sources. The study assessed the state of the infrastructure, collected information on staffing, identified conditions that have a negative impact on the quality and availability of psychological first aid.. According to the results of the study, quality criteria were identified and the directions and measures necessary for the provision of emergency psychological assistance were determined. It is concluded that the effectiveness of psychological assistance in crisis situations depends on the availability of qualified specialists and educational work with teachers and parents to develop skills for early detection of a crisis situation. © 2022 Chinese Medical Journals Publishing House Co.Ltd. All rights reserved.</t>
  </si>
  <si>
    <t>crisis situation; crisis state; education system; emergency psychological assistance; mental health; monitoring study; school</t>
  </si>
  <si>
    <t>Moscow State University of Psychology and Education</t>
  </si>
  <si>
    <t>Psychological Sci. Educ.</t>
  </si>
  <si>
    <t>A Multistage Analysis of Predicting Public Resilience of Impactful Social Media Crisis Communication in Flooding Emergencies</t>
  </si>
  <si>
    <t>10.1109/ACCESS.2022.3176963</t>
  </si>
  <si>
    <t>Bukar U.A.; Sidi F.; Jabar M.A.; Nor R.N.H.B.; Abdullah S.; Ishak I.</t>
  </si>
  <si>
    <t>Bukar, Umar Ali (57211610814); Sidi, Fatimah (36139115600); Jabar, Marzanah A. (57656755900); Nor, Rozi Nor Haizan Binti (57704271500); Abdullah, Salfarina (57197846103); Ishak, Iskandar (26422254000)</t>
  </si>
  <si>
    <t>57211610814; 36139115600; 57656755900; 57704271500; 57197846103; 26422254000</t>
  </si>
  <si>
    <t>IEEE Access</t>
  </si>
  <si>
    <t>https://www.scopus.com/inward/record.uri?eid=2-s2.0-85130798128&amp;doi=10.1109%2fACCESS.2022.3176963&amp;partnerID=40&amp;md5=3c22d681985f6f174dba6f68c5096834</t>
  </si>
  <si>
    <t>The desire of people affected by crises or disasters is to return to their normal lives quickly and easily. Social media provides a platform for crisis response which helps recovery and resilience building. Therefore, this study aims to investigate how social media crisis response and information shaped people's resilience-building, either affected by the flooding or not. Data collected in Malaysia after flooding consist of 375 observations. A multi-stage analysis which consists of partial least square structural equation modeling (PLS-SEM), partial least square predictions algorithm (PLS-predict), and artificial neural networks (ANN), are employed to examine the outcome of social media crisis communications. The result shows support for the significance of crisis, crisis response, social media interaction, and information seeking and sharing are not. Furthermore, the predictive relevance of the model is strong, and the root mean square error (RMSE) obtained from ANN analysis indicated a predictive model capacity. Hence, the findings demonstrated the impact of social media crisis responses that crisis management and communication may use in decision-making.  © 2013 IEEE.</t>
  </si>
  <si>
    <t>Crisis communication; Crisis Response; Flooding; Resilience; Social media</t>
  </si>
  <si>
    <t>Behavioral research; Decision making; Forecasting; Information dissemination; Mean square error; Neural networks; Social networking (online); Behavioral science; Crisis communications; Crisis response; Floodings; Information sharing; Medium; Public healthcares; Resilience; Social media; Social networking (online); Floods</t>
  </si>
  <si>
    <t>Institute of Electrical and Electronics Engineers Inc.</t>
  </si>
  <si>
    <t>Interventional Response of Hospital and Health Services to the Mental Health Effects of Viral Outbreaks on Health Professionals</t>
  </si>
  <si>
    <t>10.3389/fpsyt.2022.812365</t>
  </si>
  <si>
    <t>Branjerdporn G.; Bowman C.; Kenworthy S.; Stapelberg N.J.C.</t>
  </si>
  <si>
    <t>Branjerdporn, Grace (56764484400); Bowman, Candice (57222086207); Kenworthy, Sean (57211494652); Stapelberg, Nicolas J. C. (57202633878)</t>
  </si>
  <si>
    <t>56764484400; 57222086207; 57211494652; 57202633878</t>
  </si>
  <si>
    <t>https://www.scopus.com/inward/record.uri?eid=2-s2.0-85134562803&amp;doi=10.3389%2ffpsyt.2022.812365&amp;partnerID=40&amp;md5=f8016e3053ad2e3e0ba536f7be6c25ea</t>
  </si>
  <si>
    <t>The aim of this integrative review was to examine the impact of past viral epidemics on staff mental health interventional responses, with a specific focus on healthcare provider response in the context of the COVID-19 pandemic. Following PRISMA methodology, databases were searched for relevant articles. A total of 55 articles with a range of methodologies (e.g., commentary papers, cohort studies, qualitative studies) were included to ensure broad coverage of this rapidly emerging research area. The literature showed that many healthcare providers implemented a variety of wellbeing initiatives to support their staff during a viral outbreak. Most of these interventions, however, were not formally evaluated. Interventions included leadership/team support; online psychoeducational resources and updated information on the pandemic; respite spaces; peer support outreach; staff resilience training; telephone hotline support; staff support groups; and individual counseling. Staff were generally supportive of the initiatives offered by hospital and health services, with certain interventions being more appreciated (e.g., staff respite areas). Rapid, locally, and culturally appropriate workplace-based responses may counter the negative mental health impact on staff; but a stepped response is required for a smaller number of staff at risk of mental illness, or those with pre-existing mental illness. Systematic Review Registration: Unique Identifier: CRD42020222761. Copyright © 2022 Branjerdporn, Bowman, Kenworthy and Stapelberg.</t>
  </si>
  <si>
    <t>COVID-19; health service; healthcare workers; mental health interventions; pandemic; psychiatric services; staff wellbeing; system</t>
  </si>
  <si>
    <t>coronavirus disease 2019; cultural anthropology; e-learning; epidemic; health care personnel; health hazard; health practitioner; hospital service; human; leadership; medical information; medical research; mental disease; mental health service; pandemic; Preferred Reporting Items for Systematic Reviews and Meta-Analyses; psychoeducation; psychological counseling; psychological well-being; qualitative research; Review; social support; study design; systematic review; workplace</t>
  </si>
  <si>
    <t>Moral distress in frontline healthcare workers in the initial epicenter of the COVID-19 pandemic in the United States: Relationship to PTSD symptoms, burnout, and psychosocial functioning</t>
  </si>
  <si>
    <t>10.1002/da.23205</t>
  </si>
  <si>
    <t>Norman S.B.; Feingold J.H.; Kaye-Kauderer H.; Kaplan C.A.; Hurtado A.; Kachadourian L.; Feder A.; Murrough J.W.; Charney D.; Southwick S.M.; Ripp J.; Peccoralo L.; Pietrzak R.H.</t>
  </si>
  <si>
    <t>Norman, Sonya B. (9943129100); Feingold, Jordyn H. (56406954500); Kaye-Kauderer, Halley (55861063800); Kaplan, Carly A. (57221907087); Hurtado, Alicia (36784599100); Kachadourian, Lorig (6506081481); Feder, Adriana (6701435515); Murrough, James W. (15742868100); Charney, Dennis (35350850600); Southwick, Steven M. (7005142826); Ripp, Jonathan (36140554900); Peccoralo, Lauren (53880333400); Pietrzak, Robert H. (34572624000)</t>
  </si>
  <si>
    <t>9943129100; 56406954500; 55861063800; 57221907087; 36784599100; 6506081481; 6701435515; 15742868100; 35350850600; 7005142826; 36140554900; 53880333400; 34572624000</t>
  </si>
  <si>
    <t>Depression and Anxiety</t>
  </si>
  <si>
    <t>https://www.scopus.com/inward/record.uri?eid=2-s2.0-85110955504&amp;doi=10.1002%2fda.23205&amp;partnerID=40&amp;md5=31b8723662accadba8ac94225368fd25</t>
  </si>
  <si>
    <t>Introduction: Little is known about the relationship between moral distress and mental health problems. We examined moral distress in 2579 frontline healthcare workers (FHCWs) caring for coronavirus disease 2019 (COVID-19) patients during the height of the spring 2020 pandemic surge in New York City. The goals of the study were to identify common dimensions of COVID-19 moral distress; and to examine the relationship between moral distress, and positive screen for COVID-19-related posttraumatic stress disorder (PTSD) symptoms, burnout, and work and interpersonal functional difficulties. Method: Data were collected in spring 2020, through an anonymous survey delivered to a purposively-selected sample of 6026 FHCWs at Mount Sinai Hospital; 2579 endorsed treating COVID-19 patients and provided complete survey responses. Physicians, house staff, nurses, physician assistants, social workers, chaplains, and clinical dietitians comprised the sample. Results: The majority of the sample (52.7%–87.8%) endorsed moral distress. Factor analyses revealed three dimensions of COVID-19 moral distress: negative impact on family, fear of infecting others, and work-related concerns. All three factors were significantly associated with severity and positive screen for COVID-19-related PTSD symptoms, burnout, and work and interpersonal difficulties. Relative importance analyses revealed that concerns about work competencies and personal relationships were most strongly related to all outcomes. Conclusion: Moral distress is prevalent in FHCWs and includes family-, infection-, and work-related concerns. Prevention and treatment efforts to address moral distress during the acute phase of potentially morally injurious events may help mitigate risk for PTSD, burnout, and functional difficulties. © 2021 Wiley Periodicals LLC</t>
  </si>
  <si>
    <t>burnout; COVID-19; functioning; mental health; moral distress; PTSD</t>
  </si>
  <si>
    <t>Burnout, Professional; COVID-19; Health Personnel; Humans; Morals; Pandemics; Psychosocial Functioning; SARS-CoV-2; Stress Disorders, Post-Traumatic; United States; adult; Article; caregiver burnout; clinical competence; coronavirus disease 2019; dietitian; disease severity; ethical dilemma; female; functional status; health care personnel; human; major clinical study; male; mental health; nurse; pandemic; physician; physician assistant; posttraumatic stress disorder; prevalence; psychosocial care; risk factor; social worker; spring; United States; burnout; health care personnel; morality; pandemic; posttraumatic stress disorder; social psychology</t>
  </si>
  <si>
    <t>Depression Anxiety</t>
  </si>
  <si>
    <t>Let us do better: Learning lessons for recovery of healthcare professionals during and after COVID-19</t>
  </si>
  <si>
    <t>10.1192/bjo.2021.981</t>
  </si>
  <si>
    <t>Murray E.; Kaufman K.R.; Williams R.</t>
  </si>
  <si>
    <t>Murray, Esther (57214533757); Kaufman, Kenneth R. (35498227900); Williams, Richard (7409608216)</t>
  </si>
  <si>
    <t>57214533757; 35498227900; 7409608216</t>
  </si>
  <si>
    <t>BJPsych Open</t>
  </si>
  <si>
    <t>e151</t>
  </si>
  <si>
    <t>https://www.scopus.com/inward/record.uri?eid=2-s2.0-85119579674&amp;doi=10.1192%2fbjo.2021.981&amp;partnerID=40&amp;md5=192709faae2abd9224243cbc8d69908d</t>
  </si>
  <si>
    <t>The COVID-19 pandemic emphasises the need to rethink and restructure the culture of healthcare organisations if we are to ensure the long-term well-being and mental health of healthcare provider organisations and their staff. In this paper, we recognise the high levels of stress and distress among staff of healthcare services before the COVID-19 pandemic began. We identify lessons for care of healthcare staff and illustrate the paths by which support mobilises and later deteriorates. Although this paper focuses on NHS staff in the UK, we contend that similar effects are likely in most healthcare systems. Copyright © The Author(s), 2021. Published by Cambridge University Press on behalf of the Royal College of Psychiatrists.</t>
  </si>
  <si>
    <t>COVID-19; mental healthcare; moral injury; primary stressors; psychosocial care; secondary stressors; well-being</t>
  </si>
  <si>
    <t>coronavirus disease 2019; distress syndrome; health care personnel; health care system; health service; human; mental health; morality; physiological stress; psychosocial care; Review; United Kingdom; wellbeing</t>
  </si>
  <si>
    <t>School Discipline in the Age of COVID-19: Exploring Patterns, Policy, and Practice Considerations</t>
  </si>
  <si>
    <t>10.1080/0161956X.2022.2079885</t>
  </si>
  <si>
    <t>Welsh R.O.</t>
  </si>
  <si>
    <t>Welsh, Richard O. (55787936800)</t>
  </si>
  <si>
    <t>Peabody Journal of Education</t>
  </si>
  <si>
    <t>https://www.scopus.com/inward/record.uri?eid=2-s2.0-85131665189&amp;doi=10.1080%2f0161956X.2022.2079885&amp;partnerID=40&amp;md5=053b5b9c13621990662de42c9e85ec3d</t>
  </si>
  <si>
    <t>Racial disparities in suspensions have acquired greater significance given the substantial lost learning time, additional trauma and stress, and myriad racial inequalities exposed by COVID-19. This study examines how the COVID-19 pandemic is reshaping school discipline patterns and highlights salient policy and practice considerations with an emphasis on racial inequality in exclusionary discipline. The results indicate that each school year (2019–20, 2020–21, and 2021–22) of the pandemic has resulted in distinct changes to disciplinary trends resulting in three eras of school discipline in the ongoing response to the COVID-19 pandemic. In 2020–21, suspensions declined dramatically as most students were in virtual classrooms, yet African American students and students with disabilities disproportionately received exclusionary discipline. In 2021–22, suspensions seem to be on the rise as educators grapple with stress accompanying the return to in-person learning. The commonalities of heightened mental health needs and on the job support needs persist regardless of the pivots in instructional modes across the past three school years. Implications and directions for future research are discussed. © 2022 Taylor &amp; Francis Group, LLC.</t>
  </si>
  <si>
    <t>Peabody J. Educ.</t>
  </si>
  <si>
    <t>Stress, PTSD, and COVID-19: the Utility of Disaster Mental Health Interventions During the COVID-19 Pandemic</t>
  </si>
  <si>
    <t>10.1007/s40501-021-00253-z</t>
  </si>
  <si>
    <t>Watson P.</t>
  </si>
  <si>
    <t>Watson, Patricia (35616211000)</t>
  </si>
  <si>
    <t>Current Treatment Options in Psychiatry</t>
  </si>
  <si>
    <t>https://www.scopus.com/inward/record.uri?eid=2-s2.0-85125243772&amp;doi=10.1007%2fs40501-021-00253-z&amp;partnerID=40&amp;md5=3c5b097c5c096a3f259a38d75215390b</t>
  </si>
  <si>
    <t>Purpose of review: In the context of an ongoing, highly uncertain pandemic, disaster mental health measures can increase community capacity for resilience and well-being, support formal mental health treatment, and help address the risk for mental health reactions in high-stress occupations. The purpose of this review is to summarize the literature on disaster mental health interventions that have been helpful both prior to and during the pandemic in a broad range of applications, including for use with high-stress occupations in an effort to mitigate risk for post-traumatic stress disorder (PTSD) and other mental health sequelae. Recent findings: Evidence-based and evidence-informed disaster mental health interventions, frameworks, and treatments have been studied in pilot studies, non-randomized trials, and randomized clinical trials prior to and in the context of the current COVID-19 pandemic. The studies have demonstrated feasibility and acceptability of these modalities and improved perceived support, as well as significant reductions in distress, and mental health symptoms such as depression, anxiety, and PTSD. Summary: A disaster mental health approach to the COVID-19 pandemic can generate opportunities for prevention and support at multiple levels with timely interventions tailored for different concerns, cultures, and available resources. © 2022, This is a U.S. government work and not under copyright protection in the U.S.; foreign copyright protection may apply.</t>
  </si>
  <si>
    <t>COVID-19; Early intervention; PTSD; Public mental health</t>
  </si>
  <si>
    <t>Springer Science and Business Media Deutschland GmbH</t>
  </si>
  <si>
    <t>Curr. Treat. Options  Psychiatr.</t>
  </si>
  <si>
    <t>#MeToo: Disclosure and Response to Sexual Victimization on Twitter</t>
  </si>
  <si>
    <t>10.1177/0886260519851211</t>
  </si>
  <si>
    <t>Bogen K.W.; Bleiweiss K.K.; Leach N.R.; Orchowski L.M.</t>
  </si>
  <si>
    <t>Bogen, Katherine W. (57201717817); Bleiweiss, Kaitlyn K. (57201727427); Leach, Nykia R. (57203568767); Orchowski, Lindsay M. (13605734400)</t>
  </si>
  <si>
    <t>57201717817; 57201727427; 57203568767; 13605734400</t>
  </si>
  <si>
    <t>Journal of Interpersonal Violence</t>
  </si>
  <si>
    <t>17-18</t>
  </si>
  <si>
    <t>https://www.scopus.com/inward/record.uri?eid=2-s2.0-85066841620&amp;doi=10.1177%2f0886260519851211&amp;partnerID=40&amp;md5=debec51e08f2f8f20f5782e32095921e</t>
  </si>
  <si>
    <t>Communication on Twitter surrounding violence against women often occurs through the use of “hashtags” that allow users to engage in shared discourse. The present study examined utilization of the Twitter hashtag #MeToo, which emerged in 2017 as a method for disclosing personal experiences of sexual victimization. Specifically, the present study sought to clarify how Twitter users utilized the #MeToo tag to disclose and respond to sexual violence by conducting a qualitative analysis of a random sample of tweets using #MeToo (N = 1,660). Survivors frequently prioritized the “who,” “what,” “where,” “when,” “why,” and “how” of personal trauma experiences when disclosing using #MeToo. Twitter users also reflected on the prevalence of violence in society, acted as advocates to highlight the problem of violence against women, called attention to the experiences of other survivors of violence, or utilized the forum in a manner that distracted from survivors’ experiences. The present data highlight the utility of Twitter for raising awareness regarding the prevalence of sexual violence, and providing a space where users can share personal trauma, connect to others with similar experiences, and provide support to others. © The Author(s) 2019.</t>
  </si>
  <si>
    <t>#MeToo; disclosure; response; sexual violence; social media</t>
  </si>
  <si>
    <t>Crime Victims; Disclosure; Female; Humans; Sex Offenses; Sexual Behavior; Social Media; crime victim; female; human; interpersonal communication; sexual behavior; sexual crime; social media</t>
  </si>
  <si>
    <t>J. Interpers. Violence</t>
  </si>
  <si>
    <t>Mental Health Interventions in Complex Political Contexts</t>
  </si>
  <si>
    <t>10.4103/intv.intv_14_21</t>
  </si>
  <si>
    <t>Cherepanov E.</t>
  </si>
  <si>
    <t>Cherepanov, Elena (55772819300)</t>
  </si>
  <si>
    <t>https://www.scopus.com/inward/record.uri?eid=2-s2.0-85115166800&amp;doi=10.4103%2fintv.intv_14_21&amp;partnerID=40&amp;md5=9d827e3b4d8408b94efbdc5238527988</t>
  </si>
  <si>
    <t>Global mental health specialists provide mental health (MH) services worldwide in various settings with complex humanitarian needs. Tailoring MH interventions and psychosocial support to the context and culture is essential for ensuring safe and competent services. A complex political context (CPC) is characterised by complex political dynamics, social instability and political violence resulting in gross violation of human rights and massive trauma. Examples of such settings include dictatorships, military junta and other forms of government-sponsored, sectarian or ethnic violence towards marginalised groups who are targeted, oppressed and discriminated. In some countries, receiving MH services can expose beneficiaries and put them at risk. Scaling up MH support is needed when serving persons with special needs and those at particular risk for discrimination and victimisation. The coronavirus disease 2019 (COVID-19) pandemic has worsened the situation and been used by unscrupulous politicians to tighten governmental control, blame already marginalised groups and deny or further limit their access to resources and health care. These guidelines aim to equip MH workers with an understanding of the professional challenges and ethical dilemmas posed by CPCs. They offer recommendations for programming and delivering MH services in CPC. Providing MH interventions in a CPC calls for special professional expertise, extensive use of supervision and peer support, and personal competencies such as self-awareness and self-care. © 2021 Lippincott Williams and Wilkins. All rights reserved.</t>
  </si>
  <si>
    <t>complex political context; ethical dilemmas; global mental health; mental health services; political violence; refugees</t>
  </si>
  <si>
    <t>Longer-term effectiveness of eLearning and blended delivery of Mental Health First Aid training in the workplace: 2-Year follow-up of a randomised controlled trial</t>
  </si>
  <si>
    <t>10.1016/j.invent.2021.100434</t>
  </si>
  <si>
    <t>Reavley N.J.; Morgan A.J.; Fischer J.-A.; Kitchener B.A.; Bovopoulos N.; Jorm A.F.</t>
  </si>
  <si>
    <t>Reavley, Nicola J. (6507792925); Morgan, Amy J. (14833037600); Fischer, Julie-Anne (21633978200); Kitchener, Betty A. (6603081515); Bovopoulos, Nataly (27267577500); Jorm, Anthony F. (7102651196)</t>
  </si>
  <si>
    <t>6507792925; 14833037600; 21633978200; 6603081515; 27267577500; 7102651196</t>
  </si>
  <si>
    <t>Internet Interventions</t>
  </si>
  <si>
    <t>https://www.scopus.com/inward/record.uri?eid=2-s2.0-85111055178&amp;doi=10.1016%2fj.invent.2021.100434&amp;partnerID=40&amp;md5=f0600a0841b09796d7c7993220b4fe88</t>
  </si>
  <si>
    <t>Introduction: Evidence relating to long-term outcomes of online education programs is largely lacking and head-to-head comparisons of different delivery formats are very rare. The aims of the study were to test whether eLearning Mental Health First Aid (MHFA) or blended training (eLearning plus face-to-face course delivery), implemented in an Australian public sector workplace, were more effective than a control intervention at 1-year and 2-year follow-up, and whether blended MHFA training was more effective than eLearning alone. Material and methods: Australian public servants (n = 608 at baseline) were randomly assigned to complete an eLearning MHFA course, a blended MHFA course or Red Cross eLearning Provide First Aid (PFA) (the control) and completed online questionnaires pre- and post-training and one and two years later (n = 289, n = 272, n = 243 at post, 1- and 2-year follow-up respectively). The questionnaires were based on vignettes describing a person with depression or post-traumatic stress disorder (PTSD). Primary outcomes were mental health first aid knowledge, desire for social distance and quality of support provided to a person in the workplace. Secondary outcomes were recognition of mental health problems, beliefs about treatment, helping intentions and confidence, personal stigma, quality of support provided to a person outside the workplace, self-reported professional help seeking and psychological distress. Results: At 1-year follow-up, both eLearning and blended courses produced greater improvements than PFA training in knowledge, confidence and intentions to help a person with depression or PTSD, beliefs about dangerousness and desire for social distance. At 2-year follow-up, some of these improvements were maintained, particularly those relating to knowledge and intentions to help someone with PTSD. When eLearning and blended courses were compared at 1-year follow-up, the blended course led to greater improvements in knowledge and in confidence and intentions to help a person with depression. At 2-year follow-up, improvements in the quality of help provided to a person with a mental health problem outside the workplace were greater in participants in the blended course. Conclusions: Both blended and eLearning MHFA courses led to significant longer-term improvements in knowledge, attitudes and intentions to help a person with a mental health problem. Blended MHFA training led to an improvement in the quality of helping behaviours and appears to be more effective than online training alone. Trial registration ACTRN12614000623695 registered on 13/06/2014 (prospectively registered). Trial registry record url: https://www.anzctr.org.au/Trial/Registration/TrialReview.aspx?id=366410&amp;isReview=true © 2021 The Authors</t>
  </si>
  <si>
    <t>Blended learning; Depression; eLearning; Mental Health First Aid; Mental health literacy</t>
  </si>
  <si>
    <t>adult; Article; cooperation; depression; distress syndrome; e-learning; female; first aid; follow up; health belief; health education; help seeking behavior; human; human experiment; intervention study; Kessler Psychological Distress Scale (K6); knowledge; male; mental health service; middle aged; normal human; peer group; posttraumatic stress disorder; program effectiveness; questionnaire; randomized controlled trial (topic); social distance; social support; stigma; vignette; workplace</t>
  </si>
  <si>
    <t>Internet Interv.</t>
  </si>
  <si>
    <t>An Action Plan to Address the Mental Health Impact of COVID-19 on Communities: Five Effective Strategies</t>
  </si>
  <si>
    <t>10.1037/ser0000575</t>
  </si>
  <si>
    <t>Tayyib N.M.</t>
  </si>
  <si>
    <t>Tayyib, Neelofer M. (57816145200)</t>
  </si>
  <si>
    <t>https://www.scopus.com/inward/record.uri?eid=2-s2.0-85134764658&amp;doi=10.1037%2fser0000575&amp;partnerID=40&amp;md5=4a3bd347916a2f52c9416a1c79a936be</t>
  </si>
  <si>
    <t>The 2019 coronavirus disease-19 (COVID-19) pandemic has impacted the physical and mental health of individuals and communities worldwide. While research is being conducted in real-time to address the unique impacts of COVID-19, this moment is also an opportunity to learn from previous infectious disease outbreaks. The goal of this paper is to review the literature on previous infectious disease outbreaks to better understand and identify effective interventions that may help mitigate the psychological impact and collective trauma on a given community. Five strategies are recommended for developing a plan of action: (1) engage and partner with community leaders and community-based organizations; (2) establish (and reestablish) community support networks including self-help groups; (3) conduct community outreach, education, and training on the signs and symptoms of mental health issues, how to access mental health resources, and effective supportive and coping skills; (4) deploy Community Health Workers to access, engage, and educate community members; and (5) use a community capacity-building and community empowerment-oriented approach. When implemented together, these strategies have been shown to help communities reduce the mental health impact and heal from the collective trauma of an infectious disease outbreak and increase the collective efficacy of a community, resulting in increased resiliency and preparedness for future outbreaks © 2021. American Psychological Association</t>
  </si>
  <si>
    <t>Community; Covid-19; Infectious disease outbreaks; Mental health; Strategies</t>
  </si>
  <si>
    <t>Adaptation, Psychological; COVID-19; Disease Outbreaks; Humans; Mental Health; Pandemics; coping behavior; epidemic; human; mental health; pandemic; prevention and control</t>
  </si>
  <si>
    <t>Effectiveness of a stepped-care programme of internet-based psychological interventions for healthcare workers with psychological distress: Study protocol for the RESPOND healthcare workers randomised controlled trial</t>
  </si>
  <si>
    <t>10.1177/20552076221129084</t>
  </si>
  <si>
    <t>Mediavilla R.; McGreevy K.R.; Felez-Nobrega M.; Monistrol-Mula A.; Bravo-Ortiz M.-F.; Bayón C.; Rodríguez-Vega B.; Nicaise P.; Delaire A.; Sijbrandij M.; Witteveen A.B.; Purgato M.; Barbui C.; Tedeschi F.; Melchior M.; van der Waerden J.; McDaid D.; Park A.-L.; Kalisch R.; Petri-Romão P.; Underhill J.; Bryant R.A.; Haro J.M.; Ayuso-Mateos J.L.</t>
  </si>
  <si>
    <t>Mediavilla, Roberto (56610154200); McGreevy, Kerry R (57843007200); Felez-Nobrega, Mireia (57193887506); Monistrol-Mula, Anna (57203135096); Bravo-Ortiz, María-Fe (6505804794); Bayón, Carmen (6602869056); Rodríguez-Vega, Beatriz (6602868419); Nicaise, Pablo (25959652000); Delaire, Audrey (57841822700); Sijbrandij, Marit (14066824800); Witteveen, Anke B. (9248558900); Purgato, Marianna (6504578819); Barbui, Corrado (36886312000); Tedeschi, Federico (55309030900); Melchior, Maria (57209026384); van der Waerden, Judith (35757012100); McDaid, David (6603668364); Park, A-La (54585771800); Kalisch, Raffael (6603530754); Petri-Romão, Papoula (57220667099); Underhill, James (57222710644); Bryant, Richard A. (7402594156); Haro, Josep Maria (57215877903); Ayuso-Mateos, José Luis (7003927709)</t>
  </si>
  <si>
    <t>56610154200; 57843007200; 57193887506; 57203135096; 6505804794; 6602869056; 6602868419; 25959652000; 57841822700; 14066824800; 9248558900; 6504578819; 36886312000; 55309030900; 57209026384; 35757012100; 6603668364; 54585771800; 6603530754; 57220667099; 57222710644; 7402594156; 57215877903; 7003927709</t>
  </si>
  <si>
    <t>Digital Health</t>
  </si>
  <si>
    <t>https://www.scopus.com/inward/record.uri?eid=2-s2.0-85139702584&amp;doi=10.1177%2f20552076221129084&amp;partnerID=40&amp;md5=cddde14059591cec692691dc95047411</t>
  </si>
  <si>
    <t>Background and aims: The coronavirus disease 2019 pandemic has challenged health services worldwide, with a worsening of healthcare workers’ mental health within initial pandemic hotspots. In early 2022, the Omicron variant is spreading rapidly around the world. This study explores the effectiveness and cost-effectiveness of a stepped-care programme of scalable, internet-based psychological interventions for distressed health workers on self-reported anxiety and depression symptoms. Methods: We present the study protocol for a multicentre (two sites), parallel-group (1:1 allocation ratio), analyst-blinded, superiority, randomised controlled trial. Healthcare workers with psychological distress will be allocated either to care as usual only or to care as usual plus a stepped-care programme that includes two scalable psychological interventions developed by the World Health Organization: A guided self-help stress management guide (Doing What Matters in Times of Stress) and a five-session cognitive behavioural intervention (Problem Management Plus). All participants will receive a single-session emotional support intervention, namely psychological first aid. We will include 212 participants. An intention-to-treat analysis using linear mixed models will be conducted to explore the programme's effect on anxiety and depression symptoms, as measured by the Patient Health Questionnaire – Anxiety and Depression Scale summary score at 21 weeks from baseline. Secondary outcomes include post-traumatic stress disorder symptoms, resilience, quality of life, cost impact and cost-effectiveness. Conclusions: This study is the first randomised trial that combines two World Health Organization psychological interventions tailored for health workers into one stepped-care programme. Results will inform occupational and mental health prevention, treatment, and recovery strategies. Registration details: ClinicalTrials.gov Identifier: NCT04980326. © The Author(s) 2022.</t>
  </si>
  <si>
    <t>adjustment disorders; analysis; anxiety; coronavirus disease 2019; cost; depression; healthcare facilities; internet-based intervention; MeSH terms; psychological; psychological distress; psychosocial intervention; resilience; workforce and services</t>
  </si>
  <si>
    <t>Digit. Health</t>
  </si>
  <si>
    <t>A Public Health Framework for Preventing Mental Disorders in the Context of Pandemics</t>
  </si>
  <si>
    <t>10.1016/j.cbpra.2020.11.004</t>
  </si>
  <si>
    <t>Litz B.T.; Cummings M.H.; Grunthal B.; McLean C.L.</t>
  </si>
  <si>
    <t>Litz, Brett T. (7003650902); Cummings, Mackenzie H. (57216814712); Grunthal, Breanna (57202502372); McLean, Caitlin L. (53980183100)</t>
  </si>
  <si>
    <t>7003650902; 57216814712; 57202502372; 53980183100</t>
  </si>
  <si>
    <t>Cognitive and Behavioral Practice</t>
  </si>
  <si>
    <t>https://www.scopus.com/inward/record.uri?eid=2-s2.0-85100256741&amp;doi=10.1016%2fj.cbpra.2020.11.004&amp;partnerID=40&amp;md5=c66a09d8e1d3438be9add1958e604bbb</t>
  </si>
  <si>
    <t>The COVID-19 pandemic has universally threatened the building blocks of mental health, well-being, and quality of life, namely, expectations of safety, connectedness, hope, and individual and societal efficacy. Consequently, unprecedently large numbers of individuals are significantly stressed and many are at risk for relapse of mental health problems, exacerbations of existing mental and behavioral health problems, and new onset clinical problems. Because of the scope of the problem, a population-based public health perspective is needed, which in the context of disasters has well-established theories and prevention approaches. Public health approaches to disasters and pandemics focus on preventing subclinical problems from becoming clinical disorders, in comparison to clinical care approaches that focus on treating established disorders. Fortunately, specialty care clinicians who typically think about assessing and treating established disorders have the training and clinical competencies to deliver prevention-focused interventions. This paper is designed to help specialty care clinicians who use cognitive-behavioral strategies to understand the biopsychosocial impacts and resource deficits associated with COVID-19-related stressors and the public health perspective to address them. We also provide ways clinicians can help people who are suffering from significant stress and resource deficits bounce back and regain functioning. We describe psychological first aid, stress management, repeated ecological assessment, writing about stressors, problem-solving, and behavioral activation approaches to assist individuals at risk for enduring stress-linked problems. © 2021 Association for Behavioral and Cognitive Therapies</t>
  </si>
  <si>
    <t>COVID-19; prevention; public health</t>
  </si>
  <si>
    <t>Article; cognitive behavioral therapy; coronavirus disease 2019; disaster; evidence based practice; human; mental disease; pandemic; physiological stress; problem solving; psychological first aid; public health; social support; stress management</t>
  </si>
  <si>
    <t>Cogn. Behav. Pract.</t>
  </si>
  <si>
    <t>IMPACTS OF COVID-19 ON A FOOD SECURITY STUDY WITH THE BALTIMORE NATIVE COMMUNITY</t>
  </si>
  <si>
    <t>10.5820/aian.2902.2022.8</t>
  </si>
  <si>
    <t>Maudrie T.L.; Nguyen C.J.; Jernigan V.B.B.; Lessard K.H.; Richardson D.; Gittelsohn J.; O’Keefe V.M.</t>
  </si>
  <si>
    <t>Maudrie, Tara L. (57222142290); Nguyen, Cassandra J. (57823250900); Jernigan, Valarie Blue Bird (57218937693); Lessard, Kerry Hawk (57222143277); Richardson, Dustin (57822885900); Gittelsohn, Joel (7003634760); O’Keefe, Victoria M. (55533828900)</t>
  </si>
  <si>
    <t>57222142290; 57823250900; 57218937693; 57222143277; 57822885900; 7003634760; 55533828900</t>
  </si>
  <si>
    <t>American Indian and Alaska Native Mental Health Research</t>
  </si>
  <si>
    <t>https://www.scopus.com/inward/record.uri?eid=2-s2.0-85135137608&amp;doi=10.5820%2faian.2902.2022.8&amp;partnerID=40&amp;md5=f3c326825059729a87ff9128567afff2</t>
  </si>
  <si>
    <t>Urban American Indian/Alaska Native peoples experience disproportionate levels of food insecurity when compared to the general US population. Through a collaborative research partnership between Native American Lifelines of Baltimore, an Urban Indian Health Program, and a Johns Hopkins Bloomberg School of Public Health student-led research team, food security was identified as a priority issue. A sequential explanatory mixed methods study was planned to explore food security and food sovereignty in the Baltimore Native community prior to the COVID-19 pandemic. Due to the local impact of COVID-19, a community-based participatory research approach guided the community-academic team to revise the original study and increase understanding of how the pandemic impacted food security in the community. This article highlights the lessons learned and strengths of using a community-based participatory approach to guide adaptations made due to COVID-19 to this research study. By utilizing a co-learning approach and emphasizing flexibility, we were able to collaboratively collect meaningful data to drive future community solutions to food insecurity while building an evidence base for policy changes to better support urban Native food security. © 2022</t>
  </si>
  <si>
    <t>Baltimore; COVID-19; Food Security; Humans; Indians, North American; Pandemics; American Indian; food security; human; Maryland; pandemic</t>
  </si>
  <si>
    <t>University Press of Colorado</t>
  </si>
  <si>
    <t>Am. Indian Alaska Nativ. Ment. Health Res.</t>
  </si>
  <si>
    <t>Workplace Disruption in the Public Sector and HRM Practices to Enhance Employee Resilience</t>
  </si>
  <si>
    <t>10.1177/0734371X221095399</t>
  </si>
  <si>
    <t>Kim P.; Cho W.; Yang I.</t>
  </si>
  <si>
    <t>Kim, Phil (57687811600); Cho, Wonhyuk (55339184400); Yang, In (57686507200)</t>
  </si>
  <si>
    <t>57687811600; 55339184400; 57686507200</t>
  </si>
  <si>
    <t>Review of Public Personnel Administration</t>
  </si>
  <si>
    <t>https://www.scopus.com/inward/record.uri?eid=2-s2.0-85130056931&amp;doi=10.1177%2f0734371X221095399&amp;partnerID=40&amp;md5=ae1e87b5992d2857aff2e88f26a83582</t>
  </si>
  <si>
    <t>This article aims to analyze workplace dynamics in the public sector under highly disruptive environments. Survey data collected from 1,430 public employees in South Korea reveal that workload and work intensity have increased 13% to 15% on average compared to pre-pandemic conditions. Yet this impact on working conditions seems to be unevenly distributed across the public sector; the proportion of pandemic-affected workforce in each public organization ranged from 10% to 80%. More than 70% reported flexible work arrangements in place to alleviate the disruption, though less than 20% enjoyed access to occupational health and safety consultation to handle this change. We found that baby boomer men, who have the fewest family responsibilities, are most satisfied with flexible work arrangements, while millennial women, with the most domestic commitments, are least satisfied, leaving ample room for improvement. Results of a randomized survey experiment showed that resilience-enhancing Human Resource Management (HRM) practices such as special leave assistance programs influenced civil servants’ perceptions of workload and work intensity. Higher levels of satisfaction with resilience-enhancing HRM were found to be associated with lower levels of turnover intention, though this relationship was weaker among employees whose work became too intense or heavy (“numbing effect”) under the pandemic. © The Author(s) 2022.</t>
  </si>
  <si>
    <t>HRM; pandemic; resilience; workplace disruption</t>
  </si>
  <si>
    <t>Rev. Public Pers. Adm.</t>
  </si>
  <si>
    <t>Impact of a brief family skills training programme (“strong families”) on parenting skills, child psychosocial functioning, and resilience in iran: A multisite controlled trial</t>
  </si>
  <si>
    <t>10.3390/ijerph182111137</t>
  </si>
  <si>
    <t>Haar K.; El-Khani A.; Mostashari G.; Hafezi M.; Malek A.; Maalouf W.</t>
  </si>
  <si>
    <t>Haar, Karin (57220287357); El-Khani, Aala (55837701900); Mostashari, Gelareh (57304548500); Hafezi, Mahdokht (57304548600); Malek, Atoosa (57303638300); Maalouf, Wadih (6505943340)</t>
  </si>
  <si>
    <t>57220287357; 55837701900; 57304548500; 57304548600; 57303638300; 6505943340</t>
  </si>
  <si>
    <t>https://www.scopus.com/inward/record.uri?eid=2-s2.0-85117607801&amp;doi=10.3390%2fijerph182111137&amp;partnerID=40&amp;md5=eae09354352c43731fa5ba93132486b4</t>
  </si>
  <si>
    <t>Caregivers have a key role in protecting children’s wellbeing, and, with appropriate skills, can prevent a multitude of negative social outcomes, particularly in challenged or humanitarian settings. Accordingly, the Strong Families programme was designed as a light touch family skills programme, with a focus of supporting caregiving during stressful situations. To evaluate the short-term impact of the Strong Families programme, we performed a time-convenience, randomized, controlled trial in Iran. A total of 292 families (63% from Iranian decent, 39% from Afghan decent, and 1% other), with children aged eight to twelve years, were recruited through ten centers in Iran and allocated to an intervention (n = 199) or waitlist/control group (n = 93). The two groups did not differ demographically at baseline. We assessed families prospectively, through three scales, PAFAS (parenting and family adjustment scales), SDQ (strengths and difficulties questionnaire), and CYRM-R (child and youth resilience measure). Caregivers in the intervention group improved (highly) statistically significantly on all but one PAFAS subscales (parental consistency, coercive parenting, positive encouragement, parental adjustment, family relationships, and parental team-work), which was not noted in the waitlist group. On the SDQ, there were (highly) significant positive changes in scores in the intervention group on all sub-scales and the “total difficulty scale“, whereas the waitlist/control group also improved on three (prosocial, conduct problems, and hyperactivity) of the five SDQ subscales. Children originating from Afghanistan improved significantly on the overall resilience scale of the CYRM-R in the intervention group, but not in the wait-list/control group. Overall, all our stratified results of the different scales reflect an accentuated improvement in families with higher levels of problems at baseline. Our comparative results indicated a strong alignment of the strong families programme with its intended short-term impact, per its logical frame on parenting practices and family management skills, children behaviour, caregivers and children mental health, and capacity to cope with stress. We postulate that the potential nudging or diffusion of knowledge (cross-contamination between intervention and waitlist/control group) at the community level could explain improvements in the waitlist/control group on some indicators, however, further research on this is recommend. © 2021 by the authors. Licensee MDPI, Basel, Switzerland.</t>
  </si>
  <si>
    <t>Iran; Mental health; parenting skills; Resilience; Strong families programme</t>
  </si>
  <si>
    <t>Adolescent; Caregivers; Child; Child Rearing; Humans; Iran; Parenting; Psychosocial Functioning; Afghanistan; Iran; child care; child welfare; mental health; training; Afghanistan; article; caregiver; child; child parent relation; contamination; controlled study; diffusion; encouragement; female; human; human experiment; Iran; juvenile; major clinical study; male; mental health; multicenter study; physiological stress; randomized controlled trial; school child; skill; social psychology; strengths and difficulties questionnaire; teamwork; training; adolescent; child rearing; Iran</t>
  </si>
  <si>
    <t>Profile of Mood States Factor Structure Does Not Accurately Account for Patients with Chronic Pain</t>
  </si>
  <si>
    <t>10.1093/pm/pnab127</t>
  </si>
  <si>
    <t>López-Jimenez C.M.; Cano-Garciá F.J.; Sanduvete-Chaves S.; Chacón-Moscoso S.</t>
  </si>
  <si>
    <t>López-Jimenez, Celia Mariá (57404432200); Cano-Garciá, Francisco Javier (6603336428); Sanduvete-Chaves, Susana (56012954700); Chacón-Moscoso, Salvador (6507656687)</t>
  </si>
  <si>
    <t>57404432200; 6603336428; 56012954700; 6507656687</t>
  </si>
  <si>
    <t>Pain Medicine (United States)</t>
  </si>
  <si>
    <t>https://www.scopus.com/inward/record.uri?eid=2-s2.0-85122490535&amp;doi=10.1093%2fpm%2fpnab127&amp;partnerID=40&amp;md5=619465cbaa77d96666e093212e334c54</t>
  </si>
  <si>
    <t>Objective: The need for measuring emotional functioning in patients with chronic pain was recognized decades ago. The Initiative on Methods, Measures, and Pain Assessment in Clinical Trials (IMMPACT) proposed the Profile of Mood States for this purpose. However, to date, its factor structure has not been confirmed in these patients. Methods: We set out to use confirmatory factor analysis to test the theoretical structure of seven factors: Tension-Anxiety, Depression-Dejection, Anger-Hostility, Vigor-Activity, Fatigue-Inertia, Confusion-Bewilderment, and Friendliness. Participants: The sample consisted of 588 Spanish adult patients with chronic pain. Results: The original structure could not be verified according to the obtained fit indices (e.g., root-mean-square error of approximation = 0.11). For this reason, we carried out a second study that relied on exploratory factor analysis to evaluate the structure in half of the cases and confirmatory factor analysis to validate it in the other half. The factor structure detected in the exploratory factor analysis was not satisfactory, nor could it be validated with confirmatory factor analysis (e.g., normed fit index between 0.54 and 0.56). Conclusions: The factor structure of the Profile of Mood States could not be satisfactorily confirmed. Consequently, other mood measures and shorter, optimized versions of the POMS are discussed as possible alternatives.  © 2021 The Author(s). Published by Oxford University Press on behalf of the American Academy of Pain Medicine.</t>
  </si>
  <si>
    <t>and Pain Assessment in Clinical Trials (IMMPACT); Chronic Pain; Confirmatory Factor Analysis; Exploratory Factor Analysis; Initiative on Methods; Measurement; Profile of Mood States (POMS)</t>
  </si>
  <si>
    <t>Adult; Affect; Anxiety; Chronic Pain; Emotions; Fatigue; Humans; adult; aged; anger; anxiety; Article; chronic pain; confirmatory factor analysis; confusion; controlled study; depression; exploratory factor analysis; factor analysis; fatigue; female; hostility; human; internal consistency; major clinical study; male; mood disorder; pain assessment; reliability; root mean squared error; very elderly; affect; chronic pain; emotion</t>
  </si>
  <si>
    <t>Oxford University Press</t>
  </si>
  <si>
    <t>Pain Med.</t>
  </si>
  <si>
    <t>Applied Improvisation Enhances the Effects of Behavioral Activation on Symptoms of Depression and PTSD in High School Students Affected by the Great East Japan Earthquake</t>
  </si>
  <si>
    <t>10.3389/fpsyg.2021.687906</t>
  </si>
  <si>
    <t>Sugiyama C.; Koseki S.; Niikawa Y.; Ito D.; Takahashi F.; Ishikawa R.</t>
  </si>
  <si>
    <t>Sugiyama, Chikaze (57215414662); Koseki, Shunsuke (36876201500); Niikawa, Yoko (57215420197); Ito, Daisuke (57192238127); Takahashi, Fumito (57190016865); Ishikawa, Rie (57252882900)</t>
  </si>
  <si>
    <t>57215414662; 36876201500; 57215420197; 57192238127; 57190016865; 57252882900</t>
  </si>
  <si>
    <t>https://www.scopus.com/inward/record.uri?eid=2-s2.0-85114632844&amp;doi=10.3389%2ffpsyg.2021.687906&amp;partnerID=40&amp;md5=2c51c9a805617dbba3844a62d9ebb8b0</t>
  </si>
  <si>
    <t>Background: The education system can serve as a community-based resource to support the provision of long-term follow-up care after large-scale disasters. While school-based interventions conducted after a disaster have been confirmed to reduce symptoms of depression and posttraumatic stress disorder (PTSD), adolescents often exhibit low treatment motivation. Traditional methods used to encourage treatment motivation include fun activities, such as applied improv (AIM). This study evaluated the intervention effects and improved motivation of an intervention program combining AIM with the behavioral activation approach (BAA). Methods: Participants were 253 tenth graders, who were in fifth grade at the time the Great East Japan Earthquake of 2011, and 239 students were included in the analyses. Participants were divided into two groups: the BAA and AIM + BAA groups. Students in each group participated in one class-wide intervention session, which lasted 60 min. Depression, PTSD symptoms, behavioral activation, avoidance, and resilience were evaluated using psychological scales. A participant’s evaluations of the intervention were confirmed using the impression sheet consisting of six items that measure comprehension, difficulty, efficacy, generalization, confirmation of a specific situation, and motivation. Results: A two-way analysis of variance (ANOVA) conducted using data from the psychological scale did not reveal a significant effect from the intervention program. However, the Mann-Whitney U-test, which used data from the impression sheet, showed a significant effect on comprehension (p = 0.001), generalization (p = 0.023), and motivation (p = 0.025). Conclusion: This study did not confirm the effectiveness of the BAA in reducing symptoms of depression and PTSD in adolescents. Regarding treatment motivation, the AIM + BAA group reported higher motivation than the BAA group. Thus, one session of AIM may contribute to improved treatment motivation in adolescents. AIM creates a safe environment and encourages engagement and participation in interventions. Treatment motivation is an important issue in adolescent therapy, and AIM may help solve this problem. © Copyright © 2021 Sugiyama, Koseki, Niikawa, Ito, Takahashi and Ishikawa.</t>
  </si>
  <si>
    <t>applied improv; behavioral activation; depression; PTSD; school based intervention; students; the Great East Japan Earthquake</t>
  </si>
  <si>
    <t>Psychosocial support for providers working high-risk exposure settings during a pandemic: A critical discussion</t>
  </si>
  <si>
    <t>10.1111/nin.12399</t>
  </si>
  <si>
    <t>Plasse M.J.</t>
  </si>
  <si>
    <t>Plasse, Mechelle J. (57221163263)</t>
  </si>
  <si>
    <t>Nursing Inquiry</t>
  </si>
  <si>
    <t>e12399</t>
  </si>
  <si>
    <t>https://www.scopus.com/inward/record.uri?eid=2-s2.0-85098447175&amp;doi=10.1111%2fnin.12399&amp;partnerID=40&amp;md5=0af53ca219414871915a9656b97bb2ba</t>
  </si>
  <si>
    <t>Psychological first aid is a form of support designed to lessen disaster-related distress. In a pandemic, providers may need such support but with the high risk of exposure, such a program is offered only virtually. The research is scant for traditional post-disaster support and non-existent for virtual; therefore, by using related research this discussion considers the likelihood of providers accessing and benefiting from this program. The virtual platform is heralded as the responsible way to provide support in a pandemic but this standard may be ineffective and is inherently inequitable. As a global event, pandemics require containment strategies applicable on an international level; therefore, psychosocial support should also be developed with an international audience in mind. Online psychosocial support falls short of being such a strategy as it incorrectly assumes global internet access. Many low-income areas such as Sub-Saharan Africa will need support strategies which compliment local frontline staff and fit with community-driven initiatives, whereas wealthier countries may use a combination of onsite and online support. Provider psychosocial support needs in a pandemic, if articulated, are globally similar but how this support is offered requires contextually sensitive considerations not yet found in the literature. © 2020 John Wiley &amp; Sons Ltd</t>
  </si>
  <si>
    <t>healthcare providers; pandemics; post-trauma; psychological first aid; stress disorder; traumatic distress</t>
  </si>
  <si>
    <t>Health Personnel; Humans; Pandemics; Psychosocial Support Systems; health care personnel; human; pandemic; psychosocial care</t>
  </si>
  <si>
    <t>Nurs. Inq.</t>
  </si>
  <si>
    <t>Religious coping and life satisfaction during the covid-19 pandemic among polish catholics. The mediating effect of coronavirus anxiety</t>
  </si>
  <si>
    <t>10.3390/jcm10214865</t>
  </si>
  <si>
    <t>Dobrakowski P.P.; Skalski S.; Surzykiewicz J.; Muszyńska J.; Konaszewski K.</t>
  </si>
  <si>
    <t>Dobrakowski, Paweł Piotr (56292016700); Skalski, Sebastian (57992484300); Surzykiewicz, Janusz (56043610800); Muszyńska, Jolanta (57900134100); Konaszewski, Karol (57205478209)</t>
  </si>
  <si>
    <t>56292016700; 57992484300; 56043610800; 57900134100; 57205478209</t>
  </si>
  <si>
    <t>Journal of Clinical Medicine</t>
  </si>
  <si>
    <t>https://www.scopus.com/inward/record.uri?eid=2-s2.0-85117372408&amp;doi=10.3390%2fjcm10214865&amp;partnerID=40&amp;md5=941bbe8e1247f3972ec06c797781ecd5</t>
  </si>
  <si>
    <t>Recent data have indicated that people may have experienced fear during the COVID-19 pandemic. This study aims to deepen our understanding of the relationship between religious coping and life satisfaction by analysing the indirect effects of fear of COVID-19. Methods: This study included 365 people (75% women) aged 18–78 years. The procedure consisted of completing questionnaires to measure religious coping, COVID-19 anxiety, satisfaction with life, and satisfaction with social support. Results: Structural equation modelling showed that positive religious coping was related to greater life satisfaction and greater satisfaction with social support during the pandemic. Moreover, fear of COVID-19 mediated the relationship between negative religious coping and life satisfaction and social support satisfaction. Conclusions: The data suggest a need for practitioners to focus on interventions that enhance positive religious coping to improve life satisfaction during the spread of infectious diseases. © 2021 by the authors. Licensee MDPI, Basel, Switzerland.</t>
  </si>
  <si>
    <t>COVID-19; Fear of COVID-19; Life satisfaction; Religious coping</t>
  </si>
  <si>
    <t>adult; aged; Article; Catholic; comparative study; controlled study; coping behavior; coronavirus anxiety scale; coronavirus disease 2019; depression; Generalized Anxiety Disorder-7; human; life satisfaction; major clinical study; pandemic; questionnaire; religious group; social media; social support</t>
  </si>
  <si>
    <t>J. Clin. Med.</t>
  </si>
  <si>
    <t>Entanglements of Identity and Resilience in the Camp Fire’s Network of Disaster‐Specific Facebook Groups</t>
  </si>
  <si>
    <t>10.17645/mac.v10i2.5038</t>
  </si>
  <si>
    <t>Benedict B.C.</t>
  </si>
  <si>
    <t>Benedict, Bailey C. (57214890327)</t>
  </si>
  <si>
    <t>Media and Communication</t>
  </si>
  <si>
    <t>https://www.scopus.com/inward/record.uri?eid=2-s2.0-85131321792&amp;doi=10.17645%2fmac.v10i2.5038&amp;partnerID=40&amp;md5=4deab51193924a7f4083be3a2e4ae7cb</t>
  </si>
  <si>
    <t>The Camp Fire in California (November 2018) was one of the most destructive wildfires in recorded history. Dozens of Facebook groups emerged to help people impacted by the Camp Fire. Its variety and prevalence throughout recovery make this network of disaster‐specific, recovery‐oriented social media groups a distinct context for inquiry. Reflexive thematic analysis was performed on 25 interviews with group administrators and publicly available descriptive data from 92 Facebook groups to characterize the composition of the network and explore identity in the groups. Group members’ identities fell into two categories—helpers and survivors—while the groups consisted of six identities: general, specialized, survivor‐only, pet‐related, location‐specific, and adoptive. Administrators established group identity around purpose, through membership criteria, and in similarity and opposition to other Camp Fire Facebook groups. The findings contribute to social identity theory and the communication theory of resilience at the intersection of resilience labor, identity anchors, and communication networks. © 2022 by the author(s); licensee Cogitatio (Lisbon, Portugal).</t>
  </si>
  <si>
    <t>disaster recovery; Facebook groups; resilience; social identity; social media; social networks</t>
  </si>
  <si>
    <t>Cogitatio Press</t>
  </si>
  <si>
    <t>Media Commun.</t>
  </si>
  <si>
    <t>DISCOVERING THE RESILIENCE OF WORKING WOMEN FROM ACADEMIC INSTITUTIONS IN THE PHILIPPINES DURING THE COVID-19 PANDEMIC CRISIS</t>
  </si>
  <si>
    <t>Mostajo S.T.; Legaspi O.M.; Aguilar M.V.G.</t>
  </si>
  <si>
    <t>Mostajo, Susan T. (56499401500); Legaspi, Olivia M. (57196146595); Aguilar, Ma. Virginia G. (57191170580)</t>
  </si>
  <si>
    <t>56499401500; 57196146595; 57191170580</t>
  </si>
  <si>
    <t>Journal of Institutional Research South East Asia</t>
  </si>
  <si>
    <t>https://www.scopus.com/inward/record.uri?eid=2-s2.0-85124645808&amp;partnerID=40&amp;md5=e79f0a345c3479941de6ee5ce0ab7cdb</t>
  </si>
  <si>
    <t>The unprecedented challenges brought about by the COVID-19 pandemic tested people’s resilience. The abrupt change in the conventional delivery of teaching and other services of educational institutions caused a lot of adjustments that schools and their employees need to manage. Drawing from their own experiences as motivation, the authors investigated the resilience of Filipino working women from the academe during this extraordinary time. Using a mixed-method approach, open-ended questions to explore the participants' experiences and a resilience scale to assess their resilience were utilized. Three hundred twenty-six women employed in educational institutions served as participants. Results revealed individual and community resiliency characteristics that enabled the participants to deal with the challenges. The findings pointed out some implications for practitioners to foster the value of resilience in developing mental health programs for this population, especially during a pandemic outbreak. © 2021, Southeast Asian Association for Institutional Research. All rights reserved.</t>
  </si>
  <si>
    <t>Challenges during pandemic; Resiliency characteristics and behaviors; Ways of coping</t>
  </si>
  <si>
    <t>Southeast Asian Association for Institutional Research</t>
  </si>
  <si>
    <t>J. Inst. Res. South East Asia</t>
  </si>
  <si>
    <t>The impact of COVID-19 on children and adolescents’ mental health</t>
  </si>
  <si>
    <t>10.15537/smj.2022.43.11.20220481</t>
  </si>
  <si>
    <t>Hafiz T.A.; Aljadani A.H.</t>
  </si>
  <si>
    <t>Hafiz, Tamara A. (57967143300); Aljadani, Ahmed H. (57222982059)</t>
  </si>
  <si>
    <t>57967143300; 57222982059</t>
  </si>
  <si>
    <t>Saudi Medical Journal</t>
  </si>
  <si>
    <t>https://www.scopus.com/inward/record.uri?eid=2-s2.0-85141995423&amp;doi=10.15537%2fsmj.2022.43.11.20220481&amp;partnerID=40&amp;md5=fa610114b11bfdd05ab38ab77bec6574</t>
  </si>
  <si>
    <t>Children and adolescents are more susceptible to the formation of mental health issues, since their brains are still developing. The coronavirus disease 19 (COVID-19) pandemic response measures have disrupted daily life and left individuals socially isolated, including children and adolescents. In view of this, this study aimed to give a narrative review of the literature on the pandemic’s effects on children’s and adolescents’ mental health, associated risks, and successful intervention strategies. There are still issues to be resolved to give children and adolescents in many regions of the world with quality, rights-based, and culturally relevant mental health care. It is difficult to predict how the COVID-19 pandemic may affect children’s and adolescents’ mental health in the short- and long-term. To address the mental and social health needs of children and adolescents after the pandemic, it is urgently necessary to perform longitudinal and developmental studies and introduce evidence-centered action plans and interventions. © 2022 Saudi Arabian Armed Forces Hospital. All rights reserved.</t>
  </si>
  <si>
    <t>adolescents; children; COVID-19; interventions; mental health; psychological impact</t>
  </si>
  <si>
    <t>Adolescent; Child; COVID-19; Humans; Mental Health; Pandemics; adolescent; anxiety; attention deficit hyperactivity disorder; awareness; bedtime; bipolar disorder; child; childhood obesity; coronavirus disease 2019; depression; diabetes mellitus; emotional stress; health care personnel; human; interpersonal communication; mental health; mental health care; mental stress; motivation; muscle relaxation; pandemic; parent-child interaction therapy; physical activity; physical well-being; public health service; Review; schizophrenia; self esteem; self report; sleep; sleep disorder; social interaction; social isolation; yoga; mental health; pandemic</t>
  </si>
  <si>
    <t>Saudi Arabian Armed Forces Hospital</t>
  </si>
  <si>
    <t>Saudi Med. J.</t>
  </si>
  <si>
    <t>Pandemic Acceptance and Commitment to Empowerment Response (PACER) Training: Protocol for the Development and Rapid-Response Deployment</t>
  </si>
  <si>
    <t>10.2196/33495</t>
  </si>
  <si>
    <t>Fung K.; Liu J.J.W.; Vahabi M.; Li A.T.-W.; Zurowski M.; Wong J.P.-H.</t>
  </si>
  <si>
    <t>Fung, Kenneth (57223119641); Liu, Jenny J.W. (57091101200); Vahabi, Mandana (7801560725); Li, Alan Tai-Wai (47861984000); Zurowski, Mateusz (16647671900); Wong, Josephine Pui-Hing (57223274440)</t>
  </si>
  <si>
    <t>57223119641; 57091101200; 7801560725; 47861984000; 16647671900; 57223274440</t>
  </si>
  <si>
    <t>e33495</t>
  </si>
  <si>
    <t>https://www.scopus.com/inward/record.uri?eid=2-s2.0-85121990212&amp;doi=10.2196%2f33495&amp;partnerID=40&amp;md5=a2963939e01abed349fd826fc585d63c</t>
  </si>
  <si>
    <t>Background: During a global pandemic, it is critical to rapidly deploy a psychological intervention to support the mental health and resilience of highly affected individuals and communities. Objective: This is the rationale behind the development and implementation of the Pandemic Acceptance and Commitment to Empowerment Response (PACER) Training, an online, blended, skills building intervention to increase the resilience and well-being of participants while promoting their individual and collective empowerment and capacity building. Methods: Based on acceptance and commitment therapy (ACT) and social justice-based group empowerment psychoeducation (GEP), we developed the Acceptance and Commitment to Empowerment (ACE) model to enhance psychological resilience and collective empowerment. The PACER program consists of 6 online, interactive, self-guided modules complemented by 6 weekly, 90-minute, videoconference, facilitator-led, group sessions. Results: As of August 2021, a total of 325 participants had enrolled in the PACER program. Participants include frontline health care providers and Chinese-Canadian community members. Conclusions: The PACER program is an innovative intervention program with the potential for increasing resilience and empowerment while reducing mental distress during the pandemic. © Kenneth Fung, Jenny JW Liu, Mandana Vahabi, Alan Tai-Wai Li, Mateusz Zurowski, Josephine Pui-Hing Wong. Originally published in JMIR Research Protocols (https://www.researchprotocols.org), 06.12.2021.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https://www.researchprotocols.org, as well as this copyright and license information must be included.</t>
  </si>
  <si>
    <t>Acceptance commitment therapy; Coronavirus; COVID; COVID-19; Group empowerment; Pandemic; Resilience</t>
  </si>
  <si>
    <t>Local governments' use of social media during the COVID-19 pandemic: The case of Portugal</t>
  </si>
  <si>
    <t>10.1016/j.giq.2021.101620</t>
  </si>
  <si>
    <t>Padeiro M.; Bueno-Larraz B.; Freitas Â.</t>
  </si>
  <si>
    <t>Padeiro, Miguel (26664897200); Bueno-Larraz, Beatriz (57202005509); Freitas, Ângela (56720845900)</t>
  </si>
  <si>
    <t>26664897200; 57202005509; 56720845900</t>
  </si>
  <si>
    <t>Government Information Quarterly</t>
  </si>
  <si>
    <t>https://www.scopus.com/inward/record.uri?eid=2-s2.0-85113288366&amp;doi=10.1016%2fj.giq.2021.101620&amp;partnerID=40&amp;md5=7f835f7f110db955fdbd417dd4cc4d26</t>
  </si>
  <si>
    <t>While the use of social media by local governments has gained relevance in recent years, crises are critical situations that reinforce the need to reach citizens to disclose information, demonstrate the government's commitment, and increase the citizens' level of preparedness and awareness of resources. This paper examines the factors that influenced local governments' e-disclosure during the first wave of the COVID-19 pandemic. To accomplish this objective, we systematically tracked every post published by the official Facebook page of 304 Portuguese municipalities between March 2 and July 5, 2020. The findings show that financial autonomy is the main predictor of e-disclosure, factors varied on the different phases of the pandemic's first wave, and sociodemographic factors became more prevalent as explanatory factors when the crisis worsened. Our study may help increase the level of preparedness during possible future crises. In particular, establishing communication strategies for prolonged public health crises, making financial resources available for the accomplishment of such strategies, and reducing the digital divide can contribute to more effective disclosure. Future research should explore the dynamics of disclosure during public health crises. This study also highlights the need to incorporate time in research that focuses on the determinants of e-disclosure that could also be tested in normal times. © 2021</t>
  </si>
  <si>
    <t>COVID-19; E-disclosure; Facebook; Health crisis management; Municipalities; Social media</t>
  </si>
  <si>
    <t>Gov. Inf. Q.</t>
  </si>
  <si>
    <t>The Use of Psychological First Aid in Children Exposed to Mass Trauma</t>
  </si>
  <si>
    <t>10.1007/s11920-021-01270-8</t>
  </si>
  <si>
    <t>Gilbert R.; Abel M.R.; Vernberg E.M.; Jacobs A.K.</t>
  </si>
  <si>
    <t>Gilbert, Renee (57216672081); Abel, Madelaine R. (56443542300); Vernberg, Eric M. (6603802888); Jacobs, Anne K. (7402530831)</t>
  </si>
  <si>
    <t>57216672081; 56443542300; 6603802888; 7402530831</t>
  </si>
  <si>
    <t>https://www.scopus.com/inward/record.uri?eid=2-s2.0-85109592613&amp;doi=10.1007%2fs11920-021-01270-8&amp;partnerID=40&amp;md5=f4de5ac976fa32e8075dedd449d016d9</t>
  </si>
  <si>
    <t>Purpose of Review: Psychological first aid (PFA) has been widely disseminated and promoted as an intervention to support short-term coping and long-term functioning after disasters. Despite its popularity, earlier reviews cite a startling lack of empirical outcome studies. The current review explores recent studies of PFA, especially pertaining to its use with children. Recent Findings: Initial studies of PFA show that it is well received by youth, families, and providers as well as being linked to decreases in depressive and posttraumatic stress symptoms, improved self-efficacy, increased knowledge about disaster preparedness and recovery, and enhanced feelings of safety and connection. The flexibility of the modular style of PFA and cultural adaptations emerged as significant themes. Summary: Although the studies reviewed cast a favorable light on PFA, more research is needed regarding its use and outcomes. This review describes the challenges to conducting these studies as well as suggestions for paths forward. © 2021, The Author(s), under exclusive licence to Springer Science+Business Media, LLC, part of Springer Nature.</t>
  </si>
  <si>
    <t>Children; Disasters; Families; Psychological first aid; Trauma; Youth</t>
  </si>
  <si>
    <t>Adaptation, Psychological; Adolescent; Child; Disasters; First Aid; Humans; Stress Disorders, Post-Traumatic; aggression; anger; behavior assessment; child; coping behavior; disaster; education; first aid; health care personnel; human; injury; knowledge; Likert scale; mass trauma; mental health; network analysis; perception; posttraumatic stress disorder; psychological first aid; psychology; questionnaire; recreation; Review; self concept; sex difference; social support; training; workshop; adolescent; disaster; first aid; posttraumatic stress disorder</t>
  </si>
  <si>
    <t>Opportunities and Challenges for Professionals in Psychiatry and Mental Health Care Using Digital Technologies During the COVID-19 Pandemic: Systematic Review</t>
  </si>
  <si>
    <t>10.2196/30359</t>
  </si>
  <si>
    <t>Kane H.; Baumgart J.G.; El-Hage W.; Deloyer J.; Maes C.; Lebas M.-C.; Marazziti D.; Thome J.; Fond-Harmant L.; Denis F.</t>
  </si>
  <si>
    <t>Kane, Hélène (56452731600); Baumgart, Jade Gourret (57226351481); El-Hage, Wissam (6603138203); Deloyer, Jocelyn (57220991492); Maes, Christine (57226365843); Lebas, Marie-Clotilde (57220984446); Marazziti, Donatella (35429670600); Thome, Johannes (7101726508); Fond-Harmant, Laurence (6506403738); Denis, Frédéric (56134119600)</t>
  </si>
  <si>
    <t>56452731600; 57226351481; 6603138203; 57220991492; 57226365843; 57220984446; 35429670600; 7101726508; 6506403738; 56134119600</t>
  </si>
  <si>
    <t>JMIR Human Factors</t>
  </si>
  <si>
    <t>e30359</t>
  </si>
  <si>
    <t>https://www.scopus.com/inward/record.uri?eid=2-s2.0-85124133532&amp;doi=10.2196%2f30359&amp;partnerID=40&amp;md5=67c5fc55af7b63dc0433ec560500cc5b</t>
  </si>
  <si>
    <t>Background: The COVID-19 pandemic has required psychiatric and mental health professionals to change their practices to reduce the risk of transmission of SARS-CoV-2, in particular by favoring remote monitoring and assessment via digital technologies. Objective: As part of a research project that was cofunded by the French National Research Agency (ARN) and the Centre-Val de Loire Region, the aim of this systematic literature review was to investigate how such uses of digital technologies have been developing. Methods: This systematic review was conducted following the PRISMA (Preferred Reporting Items for Systematic Reviews and Meta-Analyses) guidelines. The search was carried out in the MEDLINE (ie, PubMed) and Cairn databases, as well as in a platform specializing in mental health, Ascodocpsy. The search yielded 558 results for the year 2020. After applying inclusion and exclusion criteria, first on titles and abstracts and then on full texts, 61 articles were included. Results: The analysis of the literature revealed a heterogeneous integration of digital technologies, not only depending on countries, contexts, and local regulations, but also depending on the modalities of care. Notwithstanding these variations, the use of videoconferencing has developed significantly, affecting working conditions and therapeutic relationships. For many psychiatric and mental health professionals, the pandemic has been an opportunity to build up their experience of remote care and, thus, better identify the possibilities and limits of these digital technologies. Conclusions: New uses of such technologies essentially consist of a transition from the classic consultation model toward teleconsultation and make less use of the specific potential of artificial intelligence. As professionals were not prepared for these uses, they were confronted with practical difficulties and ethical questions, such as the place of digital technology in care, confidentiality and protection of personal data, and equity in access to care. The COVID-19 health crisis questions how the organization of health care integrates the possibilities offered by digital technology, in particular to promote the autonomy and empowerment of mental health service users. © Hélène Kane, Jade Gourret Baumgart, Wissam El-Hage, Jocelyn Deloyer, Christine Maes, Marie-Clotilde Lebas, Donatella Marazziti, Johannes Thome, Laurence Fond-Harmant, Frédéric Denis. Originally published in JMIR Human Factors (https://humanfactors.jmir.org), 04.02.2022. This is an open-access article distributed under the terms of the Creative Commons Attribution License (https://creativecommons.org/licenses/by/4.0/), which permits unrestricted use, distribution, and reproduction in any medium, provided the original work, first published in JMIR Human Factors, is properly cited. The complete bibliographic information, a link to the original publication on https://humanfactors.jmir.org, as well as this copyright and license information must be included.</t>
  </si>
  <si>
    <t>COVID-19; E-mental health; Professional practices; Quality of care; Telepsychiatry; Videoconferencing</t>
  </si>
  <si>
    <t>JMIR Hum Factors</t>
  </si>
  <si>
    <t>Implementation of a Palliative Hospital-Centered Spiritual and Psychological Telehealth System During COVID-19 Pandemic</t>
  </si>
  <si>
    <t>10.1016/j.jpainsymman.2021.04.016</t>
  </si>
  <si>
    <t>Palma A.; Rojas V.; Ihl F.; Ávila C.; Plaza-Parrochia F.; Estuardo N.; Castillo D.</t>
  </si>
  <si>
    <t>Palma, Alejandra (55487391000); Rojas, Verónica (57216150571); Ihl, Fernando (57222997279); Ávila, Cristina (57224351147); Plaza-Parrochia, Francisca (56319244300); Estuardo, Nivia (26422047200); Castillo, Domingo (57224354762)</t>
  </si>
  <si>
    <t>55487391000; 57216150571; 57222997279; 57224351147; 56319244300; 26422047200; 57224354762</t>
  </si>
  <si>
    <t>Journal of Pain and Symptom Management</t>
  </si>
  <si>
    <t>https://www.scopus.com/inward/record.uri?eid=2-s2.0-85107401976&amp;doi=10.1016%2fj.jpainsymman.2021.04.016&amp;partnerID=40&amp;md5=9b57324da7027475dec981f43f5c6fb1</t>
  </si>
  <si>
    <t>Background: The severity of the COVID-19 pandemic has resulted in limited provision of palliative care and hospital teams have had to rise to the challenge of how to deliver care safely to people with palliative needs. Telehealth interventions have been seen as a useful resource with potential to improve clinical effectiveness. Objective: To describe the implementation of a spiritual and psychological palliative telehealth system during the pandemic. Methods: Pilot study based on the implementation of a telehealth system designed to support hospitalized patients referred to a mobile palliative care team, through synchronic videoconferences, and including patients’ relatives. The implementation included protocol development, physical infrastructure, and training. The intervention consisted of spiritual and psychological telehealth sessions performed remotely by the chaplain and psychologist of a palliative care team. Results: During the study period 59 patients were recruited, median age of 70 years, 57.6% females. The primary diagnosis was severe COVID-19 (50.8%), advanced cancer (32.2%) and advanced chronic illness (16.9%). A total of 211 telehealth sessions were carried out, 82% psychological and 18% spiritual. The main criteria for psychological sessions were being related to seriously ill patients with withdrawal or withholding of life-support treatment (60.1%). The main criteria for spiritual sessions were being a patient with spiritual suffering or requesting spiritual assistance (73.6%). An electronic user satisfaction survey indicated high satisfaction rates. Conclusion: This report demonstrates that it is possible to provide spiritual and psychological palliative care to hospitalized patients and families during pandemic restrictions through interdisciplinary telehealth delivery. © 2021 American Academy of Hospice and Palliative Medicine</t>
  </si>
  <si>
    <t>COVID19; hospital care; psychological care; spiritual care; supportive care; Terminal care</t>
  </si>
  <si>
    <t>Aged; COVID-19; Female; Hospitals; Humans; Male; Palliative Care; Pandemics; Pilot Projects; SARS-CoV-2; Telemedicine; adult; advanced cancer; aged; Article; chronic disease; coronavirus disease 2019; cross-sectional study; disease severity; female; hospital patient; human; Internet; long term care; major clinical study; male; palliative therapy; pandemic; patient referral; pilot study; satisfaction; spiritual care; telehealth; videoconferencing; hospital; palliative therapy; telemedicine</t>
  </si>
  <si>
    <t>J. Pain Symptom Manage.</t>
  </si>
  <si>
    <t>Acceptability and Initial Promise of Trainings for Community Stakeholders Serving Refugee and Immigrant Families</t>
  </si>
  <si>
    <t>10.1037/ser0000457</t>
  </si>
  <si>
    <t>Ford-Paz R.E.; Santiago C.D.; Bustos Y.; Uriarte J.J.; Distel L.M.L.; Ros A.M.; Coyne C.A.; Rivera C.; Guo S.; Rusch D.; Jean N.S.; Hilado A.; Zarzour H.; Gomez R.; Cicchetti C.</t>
  </si>
  <si>
    <t>Ford-Paz, Rebecca E. (7401656378); Santiago, Catherine DeCarlo (24345228200); Bustos, Yvita (57191478858); Uriarte, Jefferson J. (57219292884); Distel, Laura M. L. (56725315100); Ros, Anna M. (56865610700); Coyne, Claire A. (55178150900); Rivera, Claudio (57193238376); Guo, Sisi (57210826393); Rusch, Dana (7004630409); Jean, Nicole St. (57463504500); Hilado, Aimee (38861678200); Zarzour, Hadia (57463504600); Gomez, Rocío (57463342200); Cicchetti, Colleen (6603466355)</t>
  </si>
  <si>
    <t>7401656378; 24345228200; 57191478858; 57219292884; 56725315100; 56865610700; 55178150900; 57193238376; 57210826393; 7004630409; 57463504500; 38861678200; 57463504600; 57463342200; 6603466355</t>
  </si>
  <si>
    <t>https://www.scopus.com/inward/record.uri?eid=2-s2.0-85125042492&amp;doi=10.1037%2fser0000457&amp;partnerID=40&amp;md5=ce57e1fbcb5df9087726c05af3883961</t>
  </si>
  <si>
    <t>Cumulative traumaticmigration experiences are compounded by escalating chronic distress related to the current sociopolitical climate for refugee and immigrant children and families. The aim of this open trial was to conduct a preliminary evaluation of You’re Not Alone, a rapidly mounted, strengths-based, community-focused capacity building training initiative for stakeholders interacting with refugee and immigrant children and families in the Chicago area. Trainings, based on Trauma-Informed Care (TIC) and psychological first aid frameworks, adapted education and universal health promotion strategies for population-specific chronic traumatic stress. Two groups of participants (N = 948), who attended either mandatory (n = 659 educators) or voluntary (n = 289 community stakeholders) trainings, completed surveys at pretraining, post-training, and 6-week follow-up. Outcome indices included participant satisfaction, acceptability of training model, and changes in knowledge, attitudes, and behaviors. Over 90% of participants reported satisfaction and acceptability of trainings. For educators, hierarchical linear modeling analyses demonstrated significant increases in trauma knowledge, refugee and immigrant-specific knowledge, positive attitudes toward TIC over time, and a decrease in negative attitudes toward immigrants. Over 95% of participants indicated that they learned and intended to use new strategies to help serve refugee and immigrant children and families. At follow-up, over 80% of those who completed the survey had utilized at least one strategy, and over 55% indicated that they were using resources that they learned about in the training. This study demonstrates that capacity-building trainings swiftly developed and disseminated to community stakeholders can produce positive change in knowledge, attitudes, and practices. © 2022 American Psychological Association</t>
  </si>
  <si>
    <t>community capacity-building; immigrant; refugee; resilience; trauma</t>
  </si>
  <si>
    <t>Child; Emigrants and Immigrants; Health Promotion; Humans; Refugees; child; health promotion; human; migrant; psychology; refugee</t>
  </si>
  <si>
    <t>Fostering Geoethics in Flood Risk Reduction: Lessons Learned from the EU Project LIFE PRIMES</t>
  </si>
  <si>
    <t>10.3390/geosciences12030131</t>
  </si>
  <si>
    <t>Casareale C.; Gioia E.; Colocci A.; Marchetti N.; Carone M.T.; Marincioni F.</t>
  </si>
  <si>
    <t>Casareale, Cristina (57196007410); Gioia, Eleonora (56708831400); Colocci, Alessandra (57316814900); Marchetti, Noemi (57546281700); Carone, Maria Teresa (24337361100); Marincioni, Fausto (56541564000)</t>
  </si>
  <si>
    <t>57196007410; 56708831400; 57316814900; 57546281700; 24337361100; 56541564000</t>
  </si>
  <si>
    <t>Geosciences (Switzerland)</t>
  </si>
  <si>
    <t>https://www.scopus.com/inward/record.uri?eid=2-s2.0-85126956483&amp;doi=10.3390%2fgeosciences12030131&amp;partnerID=40&amp;md5=c161088ca32e13f9f27414280c3d4fd6</t>
  </si>
  <si>
    <t>Despite the concrete evidence of human responsibilities with the ongoing environmental crisis, tangible changes toward low disaster-risk development models are slow in coming and delayed in implementation. This paper discusses the principles of geoethics underpinning flood risk reduction by analyzing the results of the EU project LIFE PRIMES (Preventing flooding RIsks by Making resilient communitiES). Through the administration of a questionnaire, issues of flood literacy, effective communication and individual responsibility concerning flood hazard and exposure were investigated. Directly engaging local communities, the LIFE PRIMES project appears to have increased citizens attention toward environmental ethics, thus providing an encouraging perspective for appropriate human–environment interaction. © 2022 by the authors. Licensee MDPI, Basel, Switzerland.</t>
  </si>
  <si>
    <t>Community engagement; Disaster reduction; Flood risk; Geoethics; Italy</t>
  </si>
  <si>
    <t>Geosciences</t>
  </si>
  <si>
    <t>What predicts the mood of athletes involved in preparations for tokyo 2020/2021 olympic games during the covid – 19 pandemic? The role of sense of coherence, hope for success and coping strategies</t>
  </si>
  <si>
    <t>10.52082/jssm.2021.421</t>
  </si>
  <si>
    <t>Szczypińska M.; Samełko A.; Guszkowska M.</t>
  </si>
  <si>
    <t>Szczypińska, Marta (57194003705); Samełko, Aleksandra (57206899180); Guszkowska, Monika (6507341692)</t>
  </si>
  <si>
    <t>57194003705; 57206899180; 6507341692</t>
  </si>
  <si>
    <t>Journal of Sports Science and Medicine</t>
  </si>
  <si>
    <t>https://www.scopus.com/inward/record.uri?eid=2-s2.0-85110539638&amp;doi=10.52082%2fjssm.2021.421&amp;partnerID=40&amp;md5=c333e9b968154428af5bd4c6e35cdfd3</t>
  </si>
  <si>
    <t>The aim of the study was to identify coherence, hope for success and coping strategies as predictors of mood among this year's Olympians in the context of coronavirus events. The relationships between the above variables and the mood of athletes were analysed. The study group consisted of 57 athletes – women (29) and men (28) between 18 and 39 years of age – representing various sports disciplines who were preparing for the Tokyo Olympics. The research was conducted in the period of April 7-28, 2020 during the first threat of COVID-19 pandemic, following the decision to move the Summer Olympics to the year 2021. It was time of the greatest national restrictions and information about the postponement of the games had been received. As a result of the step regression analysis, three predictors of vigour were established: sense of meaningfulness, coping with stress through positive reframing, and not using the self-blaming strategy. A positive predictor of anger was the use of substances. Confusion was predicted based on the frequency of behavioral disengagement. Behavioral disengagement predicted the severity of depression. Predictors of fatigue were the sense of meaningfulness, and the strategies of positive reframing and self-blaming. The results obtained emphasize the importance of positive reframing as a factor contributing to maintaining a positive mood state. In contrast, behavioral disengagement and self-blaming were strategies that lowered the mood of elite athletes. The results confirm the importance of factors included in the salutogenic model (sense of coherence, coping strategies) as predictors of athletes' mood during a pandemic. © Journal of Sports Science and Medicine (2021).</t>
  </si>
  <si>
    <t>Affective states; Athletes; COVID-19; Salutogenesis; Sense of coherence</t>
  </si>
  <si>
    <t>Adaptation, Psychological; Adult; Affect; Athletes; COVID-19; Cross-Sectional Studies; Female; Humans; Male; Pandemics; Poland; SARS-CoV-2; Sense of Coherence; Stress, Psychological; Surveys and Questionnaires; Tokyo; Young Adult; adult; affect; athlete; coping behavior; cross-sectional study; diagnosis; female; human; Japan; male; mental stress; pandemic; Poland; psychology; questionnaire; sense of coherence; young adult</t>
  </si>
  <si>
    <t>Journal of Sport Science and Medicine</t>
  </si>
  <si>
    <t>J. Sports Sci. Med.</t>
  </si>
  <si>
    <t>Development and Preliminary Italian Validation of the Emergency Response and Psychological Adjustment Scale</t>
  </si>
  <si>
    <t>10.3389/fpsyg.2021.687514</t>
  </si>
  <si>
    <t>Diotaiuti P.; Valente G.; Mancone S.</t>
  </si>
  <si>
    <t>Diotaiuti, Pierluigi (56263490400); Valente, Giuseppe (57217685612); Mancone, Stefania (36337979300)</t>
  </si>
  <si>
    <t>56263490400; 57217685612; 36337979300</t>
  </si>
  <si>
    <t>https://www.scopus.com/inward/record.uri?eid=2-s2.0-85113193854&amp;doi=10.3389%2ffpsyg.2021.687514&amp;partnerID=40&amp;md5=13f9e35fc6bddaa1f4f69d9ad8b003b5</t>
  </si>
  <si>
    <t>Evaluating the personal adaptation response to the emergency situations is very important for the prevention of mental distress, for the activation of network and community synergies and for the planning and implementation of appropriate psycho-social interventions. So far there are no short tools for the overall assessment of cognitive, emotional and behavioral responses of psychological adaptation to the emergency in the psychometric panorama. The Emergency Response and Psychological Adjustment Scale (ERPAS) was administered to a sample of 1,088 participants, while the concurrent validity was tested through a second administration to 600 participants along with the GSE (Generalized Self-Efficacy Scale) and the BDI-II (Beck Depression Inventory-II). Confirmatory factor analysis bore out a five-factor solution (including 18 items) with good fit indices of adaptation to data, χ2/df = 1.440, RMSEA = 0.028, RMSEA 90% CI = 0.018–0.038, GFI = 0.996, AGFI = 0.959, CFI = 0.982, and NFI = 0.944. Evidence of convergent validity was provided by the significant correlations with variables such as cognitive and somatic depression, and perceived general self-efficacy. The analyses also showed a strong invariance across gender. The ERPAS tool prefigures application during the assessment in multiple emergency contexts (e.g. earthquakes, floods, pandemics, terrorist attacks, war events, major accidents, major fires). This validation study of the ERPAS has shown that this version is a reliable and valid measurement for assessing people's modes of personal response (cognitive, emotional, behavioral) in emergency contexts. © Copyright © 2021 Diotaiuti, Valente and Mancone.</t>
  </si>
  <si>
    <t>concurrent validity; confirmatory analysis; disaster recovery; disruption adjustment; emergency response; measurement invariance; mental health</t>
  </si>
  <si>
    <t>“Resisting Social Identity Threat and Maintaining Resilience”: A Qualitative Study of Chinese Parents Following the Loss of an Only Child</t>
  </si>
  <si>
    <t>10.1037/tra0001262</t>
  </si>
  <si>
    <t>Wang A.; Guo Y.; Cross W.; Lam L.; Plummer V.; Zhang W.; Zhang J.</t>
  </si>
  <si>
    <t>Wang, Anni (57215886061); Guo, Yufang (56543847100); Cross, Wendy (15922059200); Lam, Louisa (36933271500); Plummer, Virginia (6602481484); Zhang, Wen (57212225252); Zhang, Jingping (54794705300)</t>
  </si>
  <si>
    <t>57215886061; 56543847100; 15922059200; 36933271500; 6602481484; 57212225252; 54794705300</t>
  </si>
  <si>
    <t>https://www.scopus.com/inward/record.uri?eid=2-s2.0-85131738401&amp;doi=10.1037%2ftra0001262&amp;partnerID=40&amp;md5=a34abe712d459db726d89247d69f4173</t>
  </si>
  <si>
    <t>Objective: Parents who lose an only child in China are stressed and traumatized due to social identity threat (SIT). This qualitative study aimed to interpret their experience to inform culturally and socially sensitive intervention strategies. Methods: Using a phenomenological approach, 17 bereaved parents who lost an only child were interviewed. The transcripts were analyzed using Colaizzi's method. Results: Three themes were identified, namely, “assuming a new social identity,” “triggering social identity threat,” and “resisting social identity threat and maintaining resilience.” The study showed that SIT initially began with identity reconstruction, where self-identity and social identity occurred 1 after another. Once labeled with such social identity, the bereaved parents suffered social identity threat triggered by inner inferiority and external stigmatization. The bereaved parents undertook a variety of coping strategies to resist the threat and to maintain resilience; of these strategies, 4 patterns depicting resilience and threat were interpreted. Conclusion: The findings offer an understanding of the multifaceted bereavement dilemma and lay a foundation for developing intervention strategies. Promoting or maintaining resilience and alleviating SIT are 2 important ways that help parents move on. To help them with identity reconstruction, the development of culturally sensitive resilience-based programs and the linking of social resources to solve practical problems are recommended. Community health professionals should encourage parents to maintain good health management to prevent their predicament from worsening. Raising economic assistance, building an elderly care support system, and promoting social acceptance are strategies that could be considered by policymakers © 2022. American Psychological Association</t>
  </si>
  <si>
    <t>Bereavement; Grief; Identity; Qualitative research; Social identity threat</t>
  </si>
  <si>
    <t>article; bereavement; child; Chinese; clinical article; coping behavior; elderly care; female; genetic transcription; grief; health care management; human; male; only child; public health; qualitative research; self concept; social acceptance; social identity; social stigma</t>
  </si>
  <si>
    <t>Child Nutrition in Disaster: A Scoping Review</t>
  </si>
  <si>
    <t>10.1620/tjem.256.103</t>
  </si>
  <si>
    <t>Adeoya A.A.; Sasaki H.; Fuda M.; Okamoto T.; Egawa S.</t>
  </si>
  <si>
    <t>Adeoya, Akindele Abimibayo (57463398100); Sasaki, Hiroyuki (35094610700); Fuda, Mikiko (57217863583); Okamoto, Tomoko (57456315500); Egawa, Shinichi (35430817900)</t>
  </si>
  <si>
    <t>57463398100; 35094610700; 57217863583; 57456315500; 35430817900</t>
  </si>
  <si>
    <t>Tohoku Journal of Experimental Medicine</t>
  </si>
  <si>
    <t>https://www.scopus.com/inward/record.uri?eid=2-s2.0-85124774676&amp;doi=10.1620%2ftjem.256.103&amp;partnerID=40&amp;md5=9a66908b48220376184c9e13b731dba7</t>
  </si>
  <si>
    <t>Disaster endangers the nutritional health of children with resulting effects on their mental, physical, and social well-being. Adequate infant and young child feeding (IYCF) in disaster prevents malnutrition and save lives. Although much progress has been made in nutritional support in disaster, malnutrition among children is still evident. This scoping review study was conducted to identify gaps in child nutrition in disaster. Published articles (1946-2020) in PubMed were sought primarily and were assessed with some additional relevant articles. Overall, 103 articles were included in the scope of this review. Increased morbidity and mortality from malnutrition (macro-and micro-nutrient deficiencies), communicable diseases and mental health issues are nutritional effects of disaster. Pre-disaster malnutrition, food insecurity, living environments in shelters, poor breast-feeding practices, sociocultural factors, and organizational and administrative challenges strongly affect child nutrition in disaster. The efforts and collaboration of relief agencies resulted in the development of standardized guidelines and codes represented as the Sphere Project and Operational Guideline for IYCF in Emergency. This study recommends a well-coordinated and explicit approach that includes preparedness, advocacy, development/updating of policies, and education of children, family and relief aid workers on nutrition. Periodic nutritional assessment of children and nutritional support in disaster by designated IYCF authority are necessary. Education and participation of the general population are also important. Future assessments must examine food allergies in children and nutrition effects on child mental health in disaster. © 2022 Tohoku University Medical Press.</t>
  </si>
  <si>
    <t>Child nutrition; Disaster medicine; Food security; Public health; Relief aid</t>
  </si>
  <si>
    <t>Child; Child Nutritional Physiological Phenomena; Disasters; Humans; Infant; Nutritional Status; breast feeding; child; child nutrition; communicable disease; cultural factor; disaster; disaster preparedness; food allergy; food insecurity; human; malnutrition; mental health; morbidity; mortality rate; nutritional deficiency; nutritional status; nutritional support; Review; risk factor; infant</t>
  </si>
  <si>
    <t>Tohoku University Medical Press</t>
  </si>
  <si>
    <t>Tohoku J. Exp. Med.</t>
  </si>
  <si>
    <t>‘Inspired to Action’: Immigrants’ Faith-Based Organizations’ Responses across Two Pandemics</t>
  </si>
  <si>
    <t>10.1080/15562948.2022.2035036</t>
  </si>
  <si>
    <t>Maduka-Ezeh A.; Bagozzi B.E.; Gardesey M.; Ezeh I.T.; Nibbs F.; Nwegbu S.; Mai R.; Horney J.A.; Trainor J.</t>
  </si>
  <si>
    <t>Maduka-Ezeh, Awele (55022725900); Bagozzi, Benjamin E. (55326615500); Gardesey, Mawuna (9241846100); Ezeh, Ikwesilotuto T. (57466059100); Nibbs, Farrah (57210393885); Nwegbu, Somawina (57465909900); Mai, Ryan (57465034700); Horney, Jennifer A. (12776884100); Trainor, Joseph (14623410200)</t>
  </si>
  <si>
    <t>55022725900; 55326615500; 9241846100; 57466059100; 57210393885; 57465909900; 57465034700; 12776884100; 14623410200</t>
  </si>
  <si>
    <t>Journal of Immigrant and Refugee Studies</t>
  </si>
  <si>
    <t>https://www.scopus.com/inward/record.uri?eid=2-s2.0-85125187400&amp;doi=10.1080%2f15562948.2022.2035036&amp;partnerID=40&amp;md5=edd8abf1c1748fe77d7af5e229891384</t>
  </si>
  <si>
    <t>Sources of disaster resilience represent important (but understudied) dimensions of the interplay between immigrants and disasters, as do immigrants’ disaster response activities. Using key informant interviews, we examine immigrant faith-based organizations’ (FBO) responses to two contemporary pandemics. Additionally, we assess for the presence of disaster-relevant social capital in immigrant FBOs. FBOs were found to possess key components of social capital and to actively engage in pandemic response activities, including provision of health risk communication, education, leadership, infection control measures, cash and in-kind contributions, advocacy, and psychosocial support. For immigrant communities, FBO-based social capital contributes to effective disaster and pandemic responses. © 2022 Taylor &amp; Francis Group, LLC.</t>
  </si>
  <si>
    <t>Immigrant; “Pandemic Response”; “Social Capital”</t>
  </si>
  <si>
    <t>J. Immigr. Refugee Stud.</t>
  </si>
  <si>
    <t>Refugee Mental Health, Global Health Policy, and the Syrian Crisis</t>
  </si>
  <si>
    <t>10.3389/fpubh.2021.676000</t>
  </si>
  <si>
    <t>Cratsley K.; Brooks M.A.; Mackey T.K.</t>
  </si>
  <si>
    <t>Cratsley, Kelso (24554018900); Brooks, Mohamad Adam (57216255015); Mackey, Tim K. (30067646600)</t>
  </si>
  <si>
    <t>24554018900; 57216255015; 30067646600</t>
  </si>
  <si>
    <t>Frontiers in Public Health</t>
  </si>
  <si>
    <t>https://www.scopus.com/inward/record.uri?eid=2-s2.0-85113142541&amp;doi=10.3389%2ffpubh.2021.676000&amp;partnerID=40&amp;md5=9ef488a46834c9d319caa0ab4fdc81f8</t>
  </si>
  <si>
    <t>The most recent global refugee figures are staggering, with over 82.4 million people forcibly displaced and 26.4 million registered refugees. The ongoing conflict in Syria is a major contributor. After a decade of violence and destabilization, over 13.4 million Syrians have been displaced, including 6.7 million internally displaced persons and 6.7 million refugees registered in other countries. Beyond the immediate political and economic challenges, an essential component of any response to this humanitarian crisis must be health-related, including policies and interventions specific to mental health. This policy and practice review addresses refugee mental health in the context of the Syrian crisis, providing an update and overview of the current situation while exploring new initiatives in mental health research and global health policy that can help strengthen and expand services. Relevant global health policy frameworks are first briefly introduced, followed by a short summary of recent research on refugee mental health. We then provide an update on the current status of research, service provision, and health policy in the leading destinations for Syrians who have been forcibly displaced. This starts within Syria and then turns to Turkey, Lebanon, Jordan, and Germany. Finally, several general recommendations are discussed, including the pressing need for more data at each phase of migration, the expansion of integrated mental health services, and the explicit inclusion and prioritization of refugee mental health in national and global health policy. © Copyright © 2021 Cratsley, Brooks and Mackey.</t>
  </si>
  <si>
    <t>global health; global health policy; global mental health; health policy; mental health; refugee mental health; refugees; Syria</t>
  </si>
  <si>
    <t>Global Health; Health Policy; Humans; Mental Health; Refugees; Syria; global health; health care policy; human; mental health; refugee; Syrian Arab Republic</t>
  </si>
  <si>
    <t>Front. Public Health</t>
  </si>
  <si>
    <t>Animating the subjugated past: digital greeting cards as a form of counter-memory</t>
  </si>
  <si>
    <t>10.1177/1470357219890636</t>
  </si>
  <si>
    <t>Makhortykh M.; Sydorova M.</t>
  </si>
  <si>
    <t>Makhortykh, Mykola (56951186100); Sydorova, Maryna (57208212854)</t>
  </si>
  <si>
    <t>56951186100; 57208212854</t>
  </si>
  <si>
    <t>Visual Communication</t>
  </si>
  <si>
    <t>https://www.scopus.com/inward/record.uri?eid=2-s2.0-85077362370&amp;doi=10.1177%2f1470357219890636&amp;partnerID=40&amp;md5=0e93e8425f76e3fe47d4d6d73d9733a6</t>
  </si>
  <si>
    <t>This article discusses how popular culture products – digital greeting cards – interact with hegemonic historical narratives in the context of war remembrance. It employs the Foucauldian concept of counter-memory to analyse how user-generated mnemonic content interacts with historical power relations. Using content analysis to examine a sample of amateur greeting cards, the authors investigate how these cultural products engage with official and counter-official memory practices in Russia related to the Soviet victory in the Second World War. Specifically, the article explores how different visual elements are employed to (de)construct specific narratives about the Soviet victory and it discusses how the use of computer graphics, in particular animation, influences the potential role of greeting cards as a means of resurrecting the subjugated past. © The Author(s) 2019.</t>
  </si>
  <si>
    <t>animation; counter-memory; digital media; E-cards; hegemony; power; Russia; war</t>
  </si>
  <si>
    <t>SAGE Publications Ltd</t>
  </si>
  <si>
    <t>Vis. Commun.</t>
  </si>
  <si>
    <t>Breaking down barriers to help-seeking: preparing first responders’ families for psychological first aid; [打破寻求帮助的障碍：为急救人员的家人做好心理急救准备。]; [Derribando las barreras para la búsqueda de ayuda: Preparando a las familias de los equipos de primera respuesta para los primeros auxilios psicológicos]</t>
  </si>
  <si>
    <t>10.1080/20008198.2022.2065430</t>
  </si>
  <si>
    <t>O’Toole M.; Mulhall C.; Eppich W.</t>
  </si>
  <si>
    <t>O’Toole, Michelle (57695192600); Mulhall, Claire (57553799900); Eppich, Walter (13907300100)</t>
  </si>
  <si>
    <t>57695192600; 57553799900; 13907300100</t>
  </si>
  <si>
    <t>https://www.scopus.com/inward/record.uri?eid=2-s2.0-85130053677&amp;doi=10.1080%2f20008198.2022.2065430&amp;partnerID=40&amp;md5=d6c85674ddec575b4c9f4354d4c4bf85</t>
  </si>
  <si>
    <t>Background: First responders regularly encounter both operational stressors and potentially traumatic events, increasing their risk of mental health issues (Declercq et al., 2011). Due to unique cultural complexities, they turn mostly to peers for early psychosocial support (Isaac &amp; Buchanan, 2021). However, peer support and/or mental health assistance may not always be available or easy to access and first responders’ mental health suffers. Objective: We need more accessible routes to crisis intervention to ensure first responder resilience and wellbeing, so they may continue to function in the service of public safety. Family members and close friends may be ideally placed to provide this immediate care. This article outlines the protective role of social support as an early intervention strategy to mitigate the effects of first responder trauma, exploring the potential opportunity for family members and friends to play an increasingly supportive role in their loved one’s wellbeing. This paper serves as a call to action for practical educational interventions that will prepare family members for these critical conversations. Conclusion: We see potential in combining early intervention theory, psychoeducation, and a strengths-based gender specific positive psychology approach. Further study should investigate how best to help first responders break down barriers to support, by bolstering their existing social supports and ultimately reducing the stigma associated with experiencing traumatic stress. HIGHLIGHTS: By training family members in psychological first aid, we may strengthen existing social support for first responders, providing more options for, and potentially breaking down stigma associated with help-seeking. © 2022 The Author(s). Published by Informa UK Limited, trading as Taylor &amp; Francis Group.</t>
  </si>
  <si>
    <t>early interventions; First responders; help-seeking; psychoeducation; psychological first aid; social support; stigma</t>
  </si>
  <si>
    <t>Emergency Responders; Humans; Mental Health; Psychological First Aid; Social Stigma; Social Support; human; mental health; psychology; rescue personnel; social stigma; social support</t>
  </si>
  <si>
    <t>Eur. J. Psychotraumatology</t>
  </si>
  <si>
    <t>Mental Health Issues During and After COVID-19 Vaccine Era</t>
  </si>
  <si>
    <t>10.1016/j.brainresbull.2021.08.012</t>
  </si>
  <si>
    <t>Pandey K.; Thurman M.; Johnson S.D.; Acharya A.; Johnston M.; Klug E.A.; Olwenyi O.A.; Rajaiah R.; Byrareddy S.N.</t>
  </si>
  <si>
    <t>Pandey, Kabita (57210560777); Thurman, Michellie (57219596109); Johnson, Samuel D. (57202044761); Acharya, Arpan (57213756230); Johnston, Morgan (57226529583); Klug, Elizabeth A. (57224116354); Olwenyi, Omalla A. (56989961000); Rajaiah, Rajesh (24329548500); Byrareddy, Siddappa N. (6506421639)</t>
  </si>
  <si>
    <t>57210560777; 57219596109; 57202044761; 57213756230; 57226529583; 57224116354; 56989961000; 24329548500; 6506421639</t>
  </si>
  <si>
    <t>Brain Research Bulletin</t>
  </si>
  <si>
    <t>https://www.scopus.com/inward/record.uri?eid=2-s2.0-85115167985&amp;doi=10.1016%2fj.brainresbull.2021.08.012&amp;partnerID=40&amp;md5=794820f9f99f3c2013811a9aa6de69cd</t>
  </si>
  <si>
    <t>The COVID-19 pandemic has persisted for more than a year, and post-COVID-19 sequelae of neurological complications, including direct and indirect effects on the central nervous system (CNS), have been recognized. There is a plethora of evidence for neurological, cognitive, and emotional deficits in COVID-19 patients. Acute neurological symptoms like neuroinflammation, cognitive impairment, loss of smell, and brain stroke are common direct effects among SARS-CoV-2 infected individuals. Work-associated stress, lockdowns, social distancing, and quarantine in response to contain SARS-CoV-2 have also affected the mental health of large populations, regardless of age. Public health emergencies have affected individuals and communities, resulting in emotional reactions and unhealthy behaviors. Although vaccines have been widely distributed and administered among large populations, vaccine hesitancy still exists and may be due to apprehension about vaccine efficacy, preliminary trials, and associated side effects. This review highlights the impact of COVID-19 on the CNS by outlining direct and indirect effects and factors contributing to the decline in people's mental health throughout the COVID-19 pandemic both during and after vaccine administration. Furthermore, we also discuss reasons for vaccine hesitancy and why some groups of people are deprived of vaccines. Finally, we touched upon the social determinants of mental health and their impact on disadvantaged populations during times of crisis which may help policymakers set up some action plans to mitigate the COVID-19 mental health turmoil during this ongoing pandemic. © 2021 Elsevier Inc.</t>
  </si>
  <si>
    <t>COVID-19; mental health; SARS-CoV-2; social determinants; vaccine</t>
  </si>
  <si>
    <t>Communicable Disease Control; COVID-19; COVID-19 Vaccines; Humans; Longitudinal Studies; Mental Health; Pandemics; Public Health; SARS-CoV-2; Vaccination; Vaccination Refusal; Vaccines; psychotropic agent; SARS-CoV-2 vaccine; vaccine; Article; central nervous system; coronavirus disease 2019; disease burden; drug efficacy; education; family; health care access; health care quality; housing; human; immigrant; isolation; mental disease; mental health; mental stress; pandemic; Severe acute respiratory syndrome coronavirus 2; social aspect; social determinants of health; vaccination; vaccine hesitancy; administration and dosage; communicable disease control; longitudinal study; mental health; pandemic; pathogenicity; psychology; public health; vaccination refusal</t>
  </si>
  <si>
    <t>Brain Res. Bull.</t>
  </si>
  <si>
    <t>MENTAL HEALTH CONSEQUENCES OF CLIMATE CHANGE FROM EUROPEAN PERSPECTIVE</t>
  </si>
  <si>
    <t>10.31482/mmsl.2021.037</t>
  </si>
  <si>
    <t>Rydlo O.; Bostik V.</t>
  </si>
  <si>
    <t>Rydlo, Ondrej (57565908600); Bostik, Vanda (57361766200)</t>
  </si>
  <si>
    <t>57565908600; 57361766200</t>
  </si>
  <si>
    <t>Military Medical Science Letters (Vojenske Zdravotnicke Listy)</t>
  </si>
  <si>
    <t>https://www.scopus.com/inward/record.uri?eid=2-s2.0-85127780028&amp;doi=10.31482%2fmmsl.2021.037&amp;partnerID=40&amp;md5=9f18b8225e477c878f905442a6324c2a</t>
  </si>
  <si>
    <t>Society, as much as an individual, has a certain capacity to cope with issues. The preparedness of the society for the issue significantly enhances the ability to overcome the issue with minimum possible harm. This article considers psychological consequences of climate change, the major challenge for society, from the perspective of European security. It proposes an increasement of aggressive behavior and intergroup hostility as a direct and indirect psychological consequence of climate change. In the final section, crisis intervention and de-securitization of climate change debate are considered to serve as mitigating factors for future development. © 2022, University of Defence, Faculty of Military Health Sciences. All rights reserved.</t>
  </si>
  <si>
    <t>climate change; crisis intervention; de-securitization; direct/indirect psychological consequence; mental health</t>
  </si>
  <si>
    <t>University of Defence, Faculty of Military Health Sciences</t>
  </si>
  <si>
    <t>Vojen. Zdr. Listy.</t>
  </si>
  <si>
    <t>All Open Access; Bronze Open Access</t>
  </si>
  <si>
    <t>Second-victim experience and support among nurses in mainland China</t>
  </si>
  <si>
    <t>10.1111/jonm.13490</t>
  </si>
  <si>
    <t>Huang R.; Sun H.; Chen G.; Li Y.; Wang J.</t>
  </si>
  <si>
    <t>Huang, Rongrong (57203353143); Sun, Huimin (55580294200); Chen, Guiru (57224959598); Li, Yaling (57222653499); Wang, Jinbo (57215775542)</t>
  </si>
  <si>
    <t>57203353143; 55580294200; 57224959598; 57222653499; 57215775542</t>
  </si>
  <si>
    <t>https://www.scopus.com/inward/record.uri?eid=2-s2.0-85118229093&amp;doi=10.1111%2fjonm.13490&amp;partnerID=40&amp;md5=efd61193d8e771fee3fd68b853fbc764</t>
  </si>
  <si>
    <t>Aims: To investigate the experience and support of nurses as second victims in adverse events and explore factors. Background: Adverse events have significant negative influences on healthcare professionals. However, there is still a lack of research on the impacts of individual and event factors. Methods: A cross-sectional survey via a self-report electronic questionnaire was sent to approximately 6400 nurses from six tertiary comprehensive hospitals in mainland China. The socio-demographic, adverse event-related information and second-victim experience and support questionnaires were used. Results: Approximately 2897 (45.26%) of nurses were involved in at least one adverse event that mainly caused psychological distress. Male nurses, Grade I adverse events, public reports and discussions of adverse events were related to the second-victim reaction. Discussing with a respected colleague was the most strongly desired form of support. Conclusions: Chinese nurses have reported a high prevalence of psychological reactions. Follow-up studies must consider other potential factors. Implications for Nursing Management: Nursing managers should consider the factors that affect second victims and provide support based on the expectations of nurses. Psychological first-aid and immediate and mid- to long-term support strategies should be provided to help the second victim alleviate distress. © 2021 John Wiley &amp; Sons Ltd</t>
  </si>
  <si>
    <t>China; Cross-Sectional Studies; Health Personnel; Humans; Male; Nurses; Psychological Distress; Self Report; Surveys and Questionnaires; China; cross-sectional study; distress syndrome; health care personnel; human; male; nurse; questionnaire; self report</t>
  </si>
  <si>
    <t>Early Warning and Physical Education Intervention of Psychological Crisis among College Students Based on Artificial Neural Network</t>
  </si>
  <si>
    <t>Shi Q.; Yang Q.; Cai N.</t>
  </si>
  <si>
    <t>Shi, Qiuxiang (57215613561); Yang, Qianqian (55903895600); Cai, Ning (57676040700)</t>
  </si>
  <si>
    <t>57215613561; 55903895600; 57676040700</t>
  </si>
  <si>
    <t>Revista de Psicologia del Deporte</t>
  </si>
  <si>
    <t>https://www.scopus.com/inward/record.uri?eid=2-s2.0-85145891023&amp;partnerID=40&amp;md5=a52925331ca5f63cd96e6bd4b254b947</t>
  </si>
  <si>
    <t>The development of modern society has complicated the learning and living environment of college students, which induces significant psychological problems. However, most scholars focus on quantitative evaluation based on objective survey and statistical analysis, or contrastive experiments based on predesigned intervention methods. Few of them consider the interaction between influencing factors, and judge the degree of psychological crisis reliably. To solve the problem, this paper introduces artificial neural network (ANN) to the early warning and physical education (PE) intervention of psychological crisis among college students. Based on a reasonable index system, the psychological crisis of college students was studied with the structural equation, considering the interaction effect between influencing factors. Next, a bidirectional long short-term memory (BiLSTM) network was constructed for the analysis on the psychological crisis of college students, and the degree of psychological crisis of college students was evaluated, with the aid of emotional labeling attention mechanism. Finally, the effect of PE intervention on psychological stress easement of college students was discussed in details. The proposed method was proved valid through experiments. © 2022 Sociedad Revista de Psicologia del Deporte. All rights reserved.</t>
  </si>
  <si>
    <t>artificial neural network (ANN); early warning of psychological crisis; physical education (PE) intervention; psychological crisis among college students</t>
  </si>
  <si>
    <t>Sociedad Revista de Psicologia del Deporte</t>
  </si>
  <si>
    <t>Rev. Psicol. Deporte</t>
  </si>
  <si>
    <t>Natural disasters and mental health</t>
  </si>
  <si>
    <t>10.1080/09540261.2022.2037524</t>
  </si>
  <si>
    <t>Saeed S.A.; Gargano S.P.</t>
  </si>
  <si>
    <t>Saeed, Sy Atezaz (7102086755); Gargano, Steven P. (57218446351)</t>
  </si>
  <si>
    <t>7102086755; 57218446351</t>
  </si>
  <si>
    <t>https://www.scopus.com/inward/record.uri?eid=2-s2.0-85125223674&amp;doi=10.1080%2f09540261.2022.2037524&amp;partnerID=40&amp;md5=9c41d9ff70e06b0bcbcc7b9331621248</t>
  </si>
  <si>
    <t>Natural disasters are large-scale adverse events resulting from natural processes of the earth, often associated with death, trauma, and destruction of property. They threaten harm or death to a large group of people; cause disruption of services and social networks and a communal loss of resources; and involve identifiable mental and physical health outcomes, among those affected. While majority of individuals who experience a traumatic event due to natural disasters do not develop psychopathology, natural disasters can threaten our psychological well-being in many ways and they can result in both short and long-term psychological distress and thus create a significant burden of mental health conditions on individuals and the community affected by them. In this paper we provide a narrative review that focuses on the mental health effects of natural disasters. We discuss effective, evidence-based interventions that can help enhance the sense of safety, hope, and optimism, as well as serve to promote social connectedness for those who are impacted. We describe how these interventions, developed by keeping in mind the cultural context and the needs of the community, can be provided pre, peri and post-disaster period to improve the adverse mental health effects of the disaster. © 2022 Institute of Psychiatry and Johns Hopkins University.</t>
  </si>
  <si>
    <t>Natural disasters; psychiatric disorders; psychopathology; resilience; stress diathesis model; trauma or stressor-related disorder</t>
  </si>
  <si>
    <t>Disasters; Humans; Mental Health; Natural Disasters; Stress Disorders, Post-Traumatic; cognitive processing therapy; early intervention; exposure therapy; human; long term exposure; mental disease; mental health; mental health care; mindfulness; natural disaster; psychological first aid; psychological resilience; psychological well-being; psychosocial intervention; Review; risk factor; disaster; mental health; posttraumatic stress disorder; psychology</t>
  </si>
  <si>
    <t>Int. Rev. Psychiatry</t>
  </si>
  <si>
    <t>Tweet so good that they can't ignore you! Suggesting posting strategies to micro-celebrities for online engagement</t>
  </si>
  <si>
    <t>10.1108/OIR-08-2020-0334</t>
  </si>
  <si>
    <t>Iqbal Khan S.; Ahmad B.</t>
  </si>
  <si>
    <t>Iqbal Khan, Shahid (57217389906); Ahmad, Bilal (57211588325)</t>
  </si>
  <si>
    <t>57217389906; 57211588325</t>
  </si>
  <si>
    <t>Online Information Review</t>
  </si>
  <si>
    <t>https://www.scopus.com/inward/record.uri?eid=2-s2.0-85110729255&amp;doi=10.1108%2fOIR-08-2020-0334&amp;partnerID=40&amp;md5=dd45276cf424a6e8dd6348a5691b4f55</t>
  </si>
  <si>
    <t>Purpose: The purpose of this study is to investigate the impact of post content, post media and post scheduling strategies on online engagement on Twitter in context of micro celebrities in Pakistan. Design/methodology/approach: For this research, micro celebrities of Pakistan have been defined as the target population. Secondary data consisting of 464 tweets from walls of six micro celebrities belonging to both genders and diverse set of socio-political fields was collected. Tweedie estimation analysis was run to accept or reject the hypotheses. Mean values with standard deviations were utilized to analyze the different engagement patterns of dichotomous variables (content type, content language, mentions, hashtags, text, images, links, videos, hour of the day and day of the week) on online engagement. Findings: Content type, content language, content length, hashtags, mentions, images, links, videos, hour of the day and day of the week have been found to have a significant relationship with online engagement on Twitter. Research limitations/implications: First, the study has been conducted in context of micro celebrities on Twitter. It did not include influencers on other social media networks. Second, study considered only quantitative aspects of engagement based on secondary data ignoring qualitative aspects of phenomenon due to time and methodology constraints. Third, study did not include link clicks as a measure of engagement as clicks data is not publicly available on the posts. Practical implications: The study contributes significantly to find out valuable “micro celebrity” strategies in Pakistan. The study suggests micro celebrities to tweet soft content in Urdu language along with relevant hashtags and mentions to get higher engagement on their tweets. Further, tweets should contain maximum number of characters. Micro celebrities should not insert images, links and videos in their tweets as these media types result in lower engagement on Twitter. Micro celebrities should tweet at low hours and weekends. Social implications: As this study focuses on investigation of better engagement practices for micro celebrities, it will help general public to express themselves more effectively through social media. Originality/value: First, this is the first study that investigates the online engagement model for micro celebrities. Second, the online engagement model designed in this study has yet not been investigated to best of our knowledge. The theoretical model combines multiple engagement factors discussed in previous studies conducted on Facebook, YouTube, Instagram and Twitter. © 2021, Emerald Publishing Limited.</t>
  </si>
  <si>
    <t>Content strategies; Media strategies; Micro-celebrity; Online engagement; Posting strategies</t>
  </si>
  <si>
    <t>Economic and social effects; Content languages; Design/methodology/approach; Engagement factors; Qualitative aspects; Social implication; Social media networks; Standard deviation; Theoretical modeling; article; female; gender; human; human experiment; male; Pakistan; public figure; social media; theoretical study; Urdu; videorecording; Social networking (online)</t>
  </si>
  <si>
    <t>Emerald Group Holdings Ltd.</t>
  </si>
  <si>
    <t>Online Info. Rev.</t>
  </si>
  <si>
    <t>Adherence to psychological first aid after exposure to a traumatic event at work among ems workers: A qualitative study</t>
  </si>
  <si>
    <t>10.3390/ijerph182111026</t>
  </si>
  <si>
    <t>Tessier M.; Lamothe J.; Geoffrion S.</t>
  </si>
  <si>
    <t>Tessier, Marine (57298929700); Lamothe, Josianne (57193646680); Geoffrion, Steve (56045946500)</t>
  </si>
  <si>
    <t>57298929700; 57193646680; 56045946500</t>
  </si>
  <si>
    <t>https://www.scopus.com/inward/record.uri?eid=2-s2.0-85117288019&amp;doi=10.3390%2fijerph182111026&amp;partnerID=40&amp;md5=79222fbaf67cb72eddbcfcd8911c0147</t>
  </si>
  <si>
    <t>Managing post-traumatic stress reactions in the first few days after exposure to a potentially traumatic event in the course of one’s work remains a challenge for first responder organizations such as Emergency Medical Services (EMS). Psychological First Aid (PFA) is an evidence-in-formed approach to reducing initial distress and promoting short-and long-term coping strategies among staff in the aftermath of exposure. PFA provided by peer helpers is considered a promising solution for first responder organizations. Unfortunately, first responders may encounter stigma and barriers to mental health care. Therefore, a deeper investigation is needed regarding adherence over time to implemented PFA intervention. The purpose of this study is to qualitatively explore factors that influence adherence to PFA intervention of recipients and peer helpers. EMS workers (n = 11), working as PFA peer helpers for one year, participated in semi-structured interviews. Data were analyzed using thematic analysis; intercoder reliability (κ = 0.91) was also used. Researchers identified four themes and 11 subthemes influencing adherence to PFA intervention: (1) individual perceptions and attitudes of peer helpers and recipients about pfa intervention; (2) perceived impacts on peer helpers and recipients; (3) organizational support to pfa intervention; and (4) congru-ence with the occupational culture. Study findings herein suggest that it is conceivable to act on various factors to improve adherence to PFA intervention among peer helpers and recipients within EMS organization. This could lead to enhanced understanding of the challenges involved in sus-taining a peer led PFA program for first responders. © 2021 by the authors. Li-censee MDPI, Basel, Switzerland.</t>
  </si>
  <si>
    <t>Adherence; Early post-trauma intervention; Emergency medical services workers; First responders; Implementation; Peer support; Psychological first aid; Sustainability</t>
  </si>
  <si>
    <t>Adaptation, Psychological; Emergency Medical Services; Emergency Responders; First Aid; Humans; Reproducibility of Results; adolescence; cognition; health impact; health risk; health worker; mental health; occupational exposure; psychology; public health; adult; article; clinical article; emergency health service; female; first aid; first responder (person); human; human experiment; male; mental health care; peer group; perception; qualitative research; reliability; semi structured interview; stigma; thematic analysis; worker; coping behavior; first aid; reproducibility; rescue personnel</t>
  </si>
  <si>
    <t>A global perspective on psychologists' and their organizations' response to a world crisis; [Una perspectiva global sobre la respuesta de los psicólogos y sus organizaciones a una crisis mundial]</t>
  </si>
  <si>
    <t>10.30849/ripijp.v55i2.1713</t>
  </si>
  <si>
    <t>Gutiérrez G.; Barbarin O.; Klicperová-Baker M.; Padakannaya P.; Thompson A.; Crowe S.; Khoury B.</t>
  </si>
  <si>
    <t>Gutiérrez, Germán (23094320100); Barbarin, Oscar (6701589151); Klicperová-Baker, Martina (7801544280); Padakannaya, Prakash (6507700948); Thompson, Ava (57224918905); Crowe, Simon (57224924461); Khoury, Brigitte (13005023600)</t>
  </si>
  <si>
    <t>23094320100; 6701589151; 7801544280; 6507700948; 57224918905; 57224924461; 13005023600</t>
  </si>
  <si>
    <t>Interamerican Journal of Psychology</t>
  </si>
  <si>
    <t>e1713</t>
  </si>
  <si>
    <t>https://www.scopus.com/inward/record.uri?eid=2-s2.0-85118228839&amp;doi=10.30849%2fripijp.v55i2.1713&amp;partnerID=40&amp;md5=93b778d2b5eea3ff4e012f5012a6bcf7</t>
  </si>
  <si>
    <t>Around the world, individual psychologists have stepped up to deliver essential services to address the social and emotional sequelae of the COVID-19 pandemic. Many psychological organizations have also responded to this public health crisis, though their efforts may be less widely recognized. Psychological organizations engaged in preventive and mitigation efforts targeted, among others, the general public, local communities, and high-risk groups such as health care providers. They disseminated mental health information to the general public, trained laypersons to provide psychological first aid, and used research to design and evaluate public health responses to the pandemic. In some countries, psychological organizations contributed to the design and implementation of public health policies and practices. The nature of these involvements changed throughout the pandemic and evolved from reactive to proactive, from local to international. Several qualities appear key to the value, impact, and success of these efforts. These include organizational agility and adaptability, the ability to overcome their political inertia and manage conflict, recognizing the need to address cultural differences, and allocating limited resources to high-risk and resource-depleted constituencies where it was needed most. © 2021, Sociedad Interamericana de Psicologia. All rights reserved.</t>
  </si>
  <si>
    <t>COVID-19; Governance; International psychology; Organizational response; Public policy</t>
  </si>
  <si>
    <t>Sociedad Interamericana de Psicologia</t>
  </si>
  <si>
    <t>Interam. J. Psychol.</t>
  </si>
  <si>
    <t>Cruising to nowhere: Covid-19 crisis discourse in cruise tourism Facebook groups</t>
  </si>
  <si>
    <t>10.1080/13683500.2021.1940106</t>
  </si>
  <si>
    <t>Roth-Cohen O.; Lahav T.</t>
  </si>
  <si>
    <t>Roth-Cohen, Osnat (57192160224); Lahav, Tamar (26323276100)</t>
  </si>
  <si>
    <t>57192160224; 26323276100</t>
  </si>
  <si>
    <t>Current Issues in Tourism</t>
  </si>
  <si>
    <t>https://www.scopus.com/inward/record.uri?eid=2-s2.0-85107933103&amp;doi=10.1080%2f13683500.2021.1940106&amp;partnerID=40&amp;md5=75cbd7a02214b49245203a050e81ed7d</t>
  </si>
  <si>
    <t>In view of the unprecedented challenge currently facing the cruising industry, this research explored how online expressions in cruise tourism Facebook groups in Israel were affected by the Covid-19 pandemic. Using social exchange theory and uses and gratification theory we analyze types of messages and ideas informing Facebook posts, and the broad social meanings that can be inferred from them. In order to gain understanding of this online culture, themes were identified by netnography (virtual ethnography) that stressed a need for information to cope with the sudden cruise shutdown consequences. The findings also reflected a belief in public discussion, including sharing nostalgic moments of past cruises as a helpful tool for cruise tourism professionals to cope with the disappointment and fear of the unknown caused by the global pandemic. Furthermore, group member solidarity and the changing role of Facebook group administrators from objective representatives to intermediaries on behalf of cruise lines were highlighted. © 2021 Informa UK Limited, trading as Taylor &amp; Francis Group.</t>
  </si>
  <si>
    <t>Covid-19 pandemic; Cruise tourism; Facebook; Israel; netnography; posts; social media</t>
  </si>
  <si>
    <t>Israel; COVID-19; ethnography; social media; tourism; World Wide Web</t>
  </si>
  <si>
    <t>Curr. Issues Tour.</t>
  </si>
  <si>
    <t>Instances of School Shootings are Down, Now What: A Review of Trauma Frameworks for Public School Use</t>
  </si>
  <si>
    <t>10.1080/10926771.2021.2019159</t>
  </si>
  <si>
    <t>Alexander B.A.</t>
  </si>
  <si>
    <t>Alexander, Bree A. (57220651555)</t>
  </si>
  <si>
    <t>Journal of Aggression, Maltreatment and Trauma</t>
  </si>
  <si>
    <t>https://www.scopus.com/inward/record.uri?eid=2-s2.0-85121878489&amp;doi=10.1080%2f10926771.2021.2019159&amp;partnerID=40&amp;md5=244b2bc3247a548ccfc4020db58bf2d0</t>
  </si>
  <si>
    <t>Public school shootings in the U.S. have increased over the past few decades. Trauma related to these events is leading to many conversations concerning ways to manage its effects in the aftermath of school shootings. Current research on how public schools can effectively address the trauma and trauma-related symptomology from public school shootings is varied. With a marked decrease in school shootings related to the recent COVID-19 pandemic, a unique opportunity to explore solutions and reopen schools with improved trauma plans presents itself. Three trauma frameworks are explored for relevant and informed solutions that can be used as a resource for addressing the effects of trauma and aiding traumatized individuals in moving forward following a school shooting. Implications of this discussion include benefits to survivors of school shootings and applicability to trauma survivors in general. © 2021 Taylor &amp; Francis.</t>
  </si>
  <si>
    <t>k-12 schools; meaning-making; public schools; School shootings; trauma; trauma intervention</t>
  </si>
  <si>
    <t>brain development; coping behavior; gun violence; human; injury; long term care; meaning-making; mental disease; Note; psychosocial care; safety; school; school safety; survivor</t>
  </si>
  <si>
    <t>J. Aggression Maltreat. Trauma</t>
  </si>
  <si>
    <t>SUBJECTIVE WELLBEING AS MEDIATING FACTOR BETWEEN PROFESSIONAL DISPOSITIONS AND RESILIENCE; [PSİKOLOJİK SAĞLAMLIK İLE MESLEĞE İLİŞKİN KİŞİSEL EĞİLİMLER ARASINDAKİ İLİŞKİDE ÖZNEL İYİ OLUŞUN ARACI ROLÜ]</t>
  </si>
  <si>
    <t>10.37669/milliegitim.1051527</t>
  </si>
  <si>
    <t>Owen F.K.; Dost M.T.; Çaykuş E.T.</t>
  </si>
  <si>
    <t>Owen, Fidan Korkut (56011254600); Dost, Meliha Tuzgöl (56394501600); Çaykuş, Emir Tufan (57972814000)</t>
  </si>
  <si>
    <t>56011254600; 56394501600; 57972814000</t>
  </si>
  <si>
    <t>Milli Egitim</t>
  </si>
  <si>
    <t>https://www.scopus.com/inward/record.uri?eid=2-s2.0-85142329306&amp;doi=10.37669%2fmilliegitim.1051527&amp;partnerID=40&amp;md5=7100993b4499b31a3bfadb777005d116</t>
  </si>
  <si>
    <t>Recently in counseling education there have been some discussions of the need to assess, follow up and develop counselors-in-training’s (CITs) professional dispositions (PDs). These PDs have been described as non-academic characteristics in addition to academic achievement which may be essential for becoming effective counselors. Investigating the psychological factors that may predispose individuals for success both in training and in practice would seem to be of value to our profession. The goal of this study was to investigate whether subjective wellbeing has a mediating effect on the relationship between resiliency and PDs for counseling graduate students. Additionally the study sought to investigate other variables influencing PDs such as gender, level of graduate study and work place / job title. Data were collected from 253 graduate students using the Professional Disposition Scale for Counselor Candidates, the Ego Strength Scale and the Subjective Wellbeing Scales. The results of hierarchical regression analyses revealed that ego strength and subjective wellbeing positively predicted PDs. Analysis showed that subjective wellbeing played a mediation role in this relation. While gender did not emerge as a significant influencing factor in PDs, both education level of CITs and their work place/job title seemed to be significant influencing factors. Findings were discussed and some suggestions were provided. © 2022, Milli Egitim. All Rights Reserved.</t>
  </si>
  <si>
    <t>Counselors-in-training graduate level; Professional dispositions; Resilience; Subjective wellbeing</t>
  </si>
  <si>
    <t>T.C. Milli Egitim Bakanligi</t>
  </si>
  <si>
    <t>Responding to Individuals and Communities After Disasters and Other Traumatic Events: An Introduction</t>
  </si>
  <si>
    <t>10.1037/ser0000640</t>
  </si>
  <si>
    <t>Magaletta P.R.; Glynn S.M.; Goodie J.L.</t>
  </si>
  <si>
    <t>Magaletta, Philip R. (6602466416); Glynn, Shirley M. (57815742400); Goodie, Jeffrey L. (6602410802)</t>
  </si>
  <si>
    <t>6602466416; 57815742400; 6602410802</t>
  </si>
  <si>
    <t>https://www.scopus.com/inward/record.uri?eid=2-s2.0-85134748819&amp;doi=10.1037%2fser0000640&amp;partnerID=40&amp;md5=f3c462c9b0a210e8a0af662aa344228c</t>
  </si>
  <si>
    <t>Public service psychologists are often at the forefront of responding to communities affected by disasters, violence, and other traumatic events. Through prevention efforts, risk management and treatment response interventions practiced in prisons, military installations, law enforcement, Veterans Affairs (VA) centers, state hospitals, and schools, public service psychologists offer care to those impacted. This introduction provides an overview of articles culled from a call for papers focusing on theoretical and empirical explorations of organized responses to traumatic events. The thirteen papers presented here are organized into two sections of articles illustrating two broad groupings of response—those that are immediate and those produced through a lengthier evaluation process. Public sector psychologists are an innovative and nimble workforce who can immediately meet urgent service delivery needs. They are also well equipped to perform the lengthier research and evaluation tasks that can be used to benefit service delivery responses during future events. From across these two groupings, an array of papers are presented, from psychological and mental health first aid to other innovative programs that offer an organized response to individuals and communities after traumatic events, including the coronavirus disease (COVID-19) pandemic. The range of interventions offered by public service psychologists to individuals and communities in an increasing number of traumatic events suggests that the field is pacing itself to meet this growing need. © In the public domain</t>
  </si>
  <si>
    <t>Disaster; Psychological first aid; Trauma</t>
  </si>
  <si>
    <t>Natural language processing insight into LGBTQ+ youth mental health during the COVID-19 Pandemic: Longitudinal content analysis of anxiety-provoking topics and trends in emotion in lgbteens microcommunity subreddit</t>
  </si>
  <si>
    <t>10.2196/29029</t>
  </si>
  <si>
    <t>Stevens H.R.; Acic I.; Rhea S.</t>
  </si>
  <si>
    <t>Stevens, Hannah R. (57227476800); Acic, Irena (57226117736); Rhea, Sofia (57226922800)</t>
  </si>
  <si>
    <t>57227476800; 57226117736; 57226922800</t>
  </si>
  <si>
    <t>JMIR Public Health and Surveillance</t>
  </si>
  <si>
    <t>e29029</t>
  </si>
  <si>
    <t>https://www.scopus.com/inward/record.uri?eid=2-s2.0-85113293571&amp;doi=10.2196%2f29029&amp;partnerID=40&amp;md5=2a0f2a99c0f194adf84dc3cc2bfaa720</t>
  </si>
  <si>
    <t>Background: Widespread fear surrounding COVID-19, coupled with physical and social distancing orders, has caused severe adverse mental health outcomes. Little is known, however, about how the COVID-19 crisis has impacted LGBTQ+ youth, who disproportionately experienced a high rate of adverse mental health outcomes before the COVID-19 pandemic. Objective: We aimed to address this knowledge gap by harnessing natural language processing methodologies to investigate the evolution of conversation topics in the most popular subreddit for LGBTQ+ youth. Methods: We generated a data set of all r/LGBTeens subreddit posts (n=39,389) between January 1, 2020 and February 1, 2021 and analyzed meaningful trends in anxiety, anger, and sadness in the posts. Because the distribution of anxiety before widespread social distancing orders was meaningfully different from the distribution after (P&lt;.001), we employed latent Dirichlet allocation to examine topics that provoked this shift in anxiety. Results: We did not find any differences in LGBTQ+ youth anger and sadness before and after government-mandated social distancing; however, anxiety increased significantly (P&lt;.001). Further analysis revealed a list of 10 anxiety-provoking topics discussed during the pandemic: attraction to a friend, coming out, coming out to family, discrimination, education, exploring sexuality, gender pronouns, love and relationship advice, starting a new relationship, and struggling with mental health. Conclusions: During the COVID-19 pandemic, LGBTQ+ teens increased their reliance on anonymous discussion forums when discussing anxiety-provoking topics. LGBTQ+ teens likely perceived anonymous forums as safe spaces for discussing lifestyle stressors during COVID-19 disruptions (eg, school closures). The list of prevalent anxiety-provoking topics in LGBTQ+ teens' anonymous discussions can inform future mental health interventions in LGBTQ+ youth. © Hannah R Stevens, Irena Acic, Sofia Rhea. Originally published in JMIR Public Health and Surveillance (https://publichealth.jmir.org), 17.08.2021.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https://publichealth.jmir.org, as well as this copyright and license information must be included.</t>
  </si>
  <si>
    <t>Anxiety; Coronavirus; COVID-19; Emotion; LGBTQ+; Mental health; Natural language processing; Outbreak</t>
  </si>
  <si>
    <t>Adolescent; Anxiety; COVID-19; Emotions; Female; Humans; Longitudinal Studies; Male; Natural Language Processing; Pandemics; Sexual and Gender Minorities; Social Media; adolescent; anxiety; emotion; epidemiology; female; human; longitudinal study; male; natural language processing; pandemic; psychology; sexual and gender minority; social media</t>
  </si>
  <si>
    <t>JMIR Publ. Heal. Surveil.</t>
  </si>
  <si>
    <t>Guest Editorial: Unaccompanied Immigrant Children Detained at the Border: A Humanitarian Crisis</t>
  </si>
  <si>
    <t>10.1016/j.pedn.2021.07.017</t>
  </si>
  <si>
    <t>de Leon Siantz M.L.</t>
  </si>
  <si>
    <t>de Leon Siantz, Mary Lou (57192936565)</t>
  </si>
  <si>
    <t>Journal of Pediatric Nursing</t>
  </si>
  <si>
    <t>A9</t>
  </si>
  <si>
    <t>A12</t>
  </si>
  <si>
    <t>https://www.scopus.com/inward/record.uri?eid=2-s2.0-85111835766&amp;doi=10.1016%2fj.pedn.2021.07.017&amp;partnerID=40&amp;md5=6f822d6164c6fb380164e33236336713</t>
  </si>
  <si>
    <t>W.B. Saunders</t>
  </si>
  <si>
    <t>J. Pediatr. Nurs.</t>
  </si>
  <si>
    <t>COVID-19 Dialogue on Facebook: Crisis Communication Relationship between Ghanaian Authorities and Citizens</t>
  </si>
  <si>
    <t>10.30658/jicrcr.5.1.3</t>
  </si>
  <si>
    <t>Ansah P.O.</t>
  </si>
  <si>
    <t>Ansah, Patrick Owusu (58092903900)</t>
  </si>
  <si>
    <t>Journal of International Crisis and Risk Communication Research</t>
  </si>
  <si>
    <t>https://www.scopus.com/inward/record.uri?eid=2-s2.0-85147524427&amp;doi=10.30658%2fjicrcr.5.1.3&amp;partnerID=40&amp;md5=c8b8a989558df18645c7a16258f05148</t>
  </si>
  <si>
    <t>The paper explored how the Ministry of Information (M.O.I.), the official mouthpiece of the government of Ghana, interacted with citizens during the COVID-19 outbreak within the context of crisis communication as a tool for authority-citizen engagement on Facebook. Content analysis of COVID-19 comments on the Ministry of Information’s official Facebook page showed higher participation in the discussion from citizens. However, authorities only provided information by being inactive participants in the interaction. The dominant issues focused on Ghanaian authorities and their actions, the course of events surrounding the pandemic, infected cases and deaths, and Ghana’s recovery efforts. The active publics provided information, asked and answered questions, and expressed their opinions as the discussions were ongoing. The comments portrayed negative, positive, and neutral tones. The paper also revealed diverse challenges that are likely to hinder crisis communication during the pandemic, from the inflexibility of action, quality of information, and disparity of knowledge. © Copyright 2022 Authors.</t>
  </si>
  <si>
    <t>authorities; citizen; COVID-19; crisis communication; Ghana</t>
  </si>
  <si>
    <t>Nicholson School of Communication and Media</t>
  </si>
  <si>
    <t>J. Int. Crisis. Risk. Commun. Res.</t>
  </si>
  <si>
    <t>Using an Emergency Plan to Combat Teacher Burnout Following a Natural Hazard</t>
  </si>
  <si>
    <t>10.1177/08959048221120273</t>
  </si>
  <si>
    <t>Cannon S.R.; Davis C.R.; Long R.</t>
  </si>
  <si>
    <t>Cannon, Sarah R. (57199756510); Davis, Cassandra R. (57199756920); Long, Rex (57895371300)</t>
  </si>
  <si>
    <t>57199756510; 57199756920; 57895371300</t>
  </si>
  <si>
    <t>Educational Policy</t>
  </si>
  <si>
    <t>https://www.scopus.com/inward/record.uri?eid=2-s2.0-85138318133&amp;doi=10.1177%2f08959048221120273&amp;partnerID=40&amp;md5=83d60c50dfe2570909cb68ab4eafacb4</t>
  </si>
  <si>
    <t>A relevant, well-crafted emergency plan can help schools most optimally return to normal following a disaster. During this time, educators find themselves facing unintended responsibilities like operating on the front lines of providing social-emotional support for their students. Researchers conducted 115 interviews with educators impacted by Hurricanes Harvey and Matthew in Texas and North Carolina to assess their mental health and their school’s role in returning to normal. Findings suggest that emergency plans often did not take into account the social-emotional factors of recovery. This paper seeks to provide insight into the experiences of educators following a disaster and propose elements to consider in revising school emergency plans. © The Author(s) 2022.</t>
  </si>
  <si>
    <t>educational policy; mental health; natural disasters; teacher preparation; teacher retention and turnover; teacheradministrator relations</t>
  </si>
  <si>
    <t>Educ. Policy</t>
  </si>
  <si>
    <t>Psychological impacts during the COVID-19 outbreak among adult population in Jordan: A cross-sectional study</t>
  </si>
  <si>
    <t>10.1016/j.heliyon.2021.e07826</t>
  </si>
  <si>
    <t>Al-Shannaq Y.; Mohammad A.A.</t>
  </si>
  <si>
    <t>Al-Shannaq, Yasmin (57223035245); Mohammad, Anas A. (57223051679)</t>
  </si>
  <si>
    <t>57223035245; 57223051679</t>
  </si>
  <si>
    <t>Heliyon</t>
  </si>
  <si>
    <t>e07826</t>
  </si>
  <si>
    <t>https://www.scopus.com/inward/record.uri?eid=2-s2.0-85121253679&amp;doi=10.1016%2fj.heliyon.2021.e07826&amp;partnerID=40&amp;md5=5afd640e314c4ae2dd2c85777750de91</t>
  </si>
  <si>
    <t>In response to the initial outbreak of the Coronavirus Disease 2019 (COVID-19) pandemic and the pandemic-related restraints and preventive measures implemented, the global population has been experiencing a wide range of immediate psychological reactions, such as fear and psychological distress. The present study aimed to assess the psychological impacts of the COVID-19 pandemic among a sample of adults during the national lockdown implemented in Jordan. A quantitative, descriptive, correlational, cross-sectional design was used. An anonymous online questionnaire was used to collect data on the participants’ sociodemographic characteristics, the changes in daily life they had experienced, their fear of COVID-19, and their depression, anxiety, and stress levels. A total of 725 Jordanian adults aged 18–65 years (mean = 33.7, SD = 9.3) were included in this study, with most of the participants being female (n = 409, 56.4%). The majority of the participants reported changes in their daily routines and activities during the COVID-19 lockdown, with 62.8% of the participants reporting weight changes, 92% reporting increased social media use, and 86.5% reporting increased mobile phone use and checking. Further, 41.4% of the participants reported high levels of fear of COVID-19, while 41.8%, 24.5%, and 22.8% reported mild to extremely severe depression, anxiety, and stress symptoms, respectively. Female participants had significantly higher levels of fear of COVID-19 and stress than did males. Fear of COVID-19 was significantly positively correlated with depression, anxiety, and stress scores. Anxiety, stress, gender, having physical disorders, and having mental disorders were identified as being significant predictive factors of fear of COVID-19. The findings of this study highlight the urgent need to pay further attention towards maintaining the psychological well-being of the public during this global crisis. The findings may guide the development of appropriate public health strategies aimed at promoting healthy living, improving mental health, and reducing fear and other psychological problems among at-risk groups during the COVID-19 pandemic. Additionally, the findings may guide further qualitative, longitudinal, and experimental studies both during and after the lockdown. © 2021 The Author(s)</t>
  </si>
  <si>
    <t>Adult; Anxiety; COVID-19 pandemic; Depression; Fear of COVID-19; Psychological impacts; Stress</t>
  </si>
  <si>
    <t>The impact of COVID-19 lockdown on disordered eating behaviors: the mediation role of psychological distress</t>
  </si>
  <si>
    <t>10.1007/s40519-021-01128-1</t>
  </si>
  <si>
    <t>Ramalho S.M.; Trovisqueira A.; de Lourdes M.; Gonçalves S.; Ribeiro I.; Vaz A.R.; Machado P.P.P.; Conceição E.</t>
  </si>
  <si>
    <t>Ramalho, Sofia M. (56120518700); Trovisqueira, Ana (8720782500); de Lourdes, Marta (57195032590); Gonçalves, Sónia (55012879200); Ribeiro, Inês (57222182004); Vaz, Ana R. (55753914400); Machado, Paulo P. P. (7006379454); Conceição, Eva (37092614800)</t>
  </si>
  <si>
    <t>56120518700; 8720782500; 57195032590; 55012879200; 57222182004; 55753914400; 7006379454; 37092614800</t>
  </si>
  <si>
    <t>Eating and Weight Disorders</t>
  </si>
  <si>
    <t>https://www.scopus.com/inward/record.uri?eid=2-s2.0-85101842477&amp;doi=10.1007%2fs40519-021-01128-1&amp;partnerID=40&amp;md5=0bc135db682aa2b15ce59dbd341be7a8</t>
  </si>
  <si>
    <t>Purpose: This study aimed to explore the early associations between the experienced psychosocial impact of the COVID-19 pandemic crisis during lockdown, depressive symptomatology, anxiety/stress levels, and disordered eating behaviors in adults during a first COVID-19 lockdown period. Methods: This was a community-based cross-sectional study assessing 254 Portuguese adults (82.7% women; 35.82 ± 11.82 years) 1 week after the end of the first mandatory COVID-19 lockdown in Portugal. An online survey was conducted to evaluate psychological distress, disordered eating, and psychosocial impact of the COVID-19 pandemic. Pearson correlations and Structural Equation Modeling were performed. Results: Participants reported the presence of meal skipping (52.8%), grazing eating behavior (80.9%), overeating (81.0%), loss of control over eating (47.2%), and binge eating episodes (39.2%) during lockdown. Structural equation modeling analyses, controlling for age and sex, indicated that there was a significant indirect effect of the experienced psychosocial impact of COVID-19 pandemic on disordered eating behaviors mediated through psychological distress. Conclusion: The psychosocial impact of the COVID-19 pandemic crisis may lead to disordered eating, and this relation may occur through the elevation of psychological distress. These findings can be used to inform interventions, to enhance mental health and manage disordered eating during similar future situations. Level of evidence V: cross-sectional descriptive study. © 2021, The Author(s), under exclusive licence to Springer Nature Switzerland AG part of Springer Nature.</t>
  </si>
  <si>
    <t>COVID-19 lockdown; Eating behaviors; Mediation; Psychological distress; SEM</t>
  </si>
  <si>
    <t>Adult; Communicable Disease Control; COVID-19; Cross-Sectional Studies; Feeding and Eating Disorders; Female; Humans; Male; Pandemics; Psychological Distress; SARS-CoV-2; adult; Article; body mass; body weight gain; body weight loss; controlled study; coronavirus disease 2019; cross-sectional study; Depression, Anxiety and Stress Scale; distress syndrome; eating disorder; family income; feeding behavior; female; household income; human; lifestyle; lockdown; major clinical study; male; mental stress; obesity; pandemic; questionnaire; self report; underweight; communicable disease control; distress syndrome</t>
  </si>
  <si>
    <t>Eating Weight Disord.</t>
  </si>
  <si>
    <t>A smartphone-assisted brief online cognitive-behavioral intervention for pregnant women with depression: a study protocol of a randomized controlled trial</t>
  </si>
  <si>
    <t>10.1186/s13063-021-05179-8</t>
  </si>
  <si>
    <t>Zuccolo P.F.; Xavier M.O.; Matijasevich A.; Polanczyk G.; Fatori D.</t>
  </si>
  <si>
    <t>Zuccolo, Pedro Fonseca (55155565500); Xavier, Mariana O. (57199405755); Matijasevich, Alicia (8450874700); Polanczyk, Guilherme (6507552141); Fatori, Daniel (54914002500)</t>
  </si>
  <si>
    <t>55155565500; 57199405755; 8450874700; 6507552141; 54914002500</t>
  </si>
  <si>
    <t>Trials</t>
  </si>
  <si>
    <t>https://www.scopus.com/inward/record.uri?eid=2-s2.0-85103226290&amp;doi=10.1186%2fs13063-021-05179-8&amp;partnerID=40&amp;md5=31bd4e6315b45fc302c6c60445338252</t>
  </si>
  <si>
    <t>Background: Pregnancy is strongly associated with increased risk for depression. Approximately 25% of pregnant women develop depression. Treatment for depression during pregnancy has several complexities: the use of psychiatric medications during pregnancy might result in developmental problems in the child and must be used with caution. Psychosocial interventions are effective, but they require specialized professionals. Low- and middle-income countries (LMIC) such as Brazil do not have enough mental health professionals needed to meet this demand. In this context, smartphone-based interventions show immense potential. We developed Motherly, a smartphone application (app) designed to treat maternal depression. We aim to test the efficacy of Motherly in addition to brief cognitive-behavioral therapies (CBT) to treat maternal depression. Methods: We will conduct a 2-arm parallel-randomized controlled clinical trial in which 70 pregnant women aged between 16 and 40 years with depression will be randomized to intervention or active control. The intervention group will have access to Motherly, a smartphone app based on three concepts: psychoeducation, behavior monitoring, and gaming elements. Motherly is composed of a package of interventions composed of modules: mental health, sleep, nutrition, physical activity, social support, prenatal/postnatal support, and educational content. The main focus of Motherly is delivering behavioral activation (BA), a brief and structured psychological treatment. The app allows participants to schedule and engage in, and monitor activities according to a plan to avoid acting exclusively according to their mood. The active control group will have access to a simplified version of the app consisting of educational content about various aspects of pregnancy, maternal physical and mental health, and infant development (BA, activity scheduling, sleep hygiene, among other functionalities, will not be present in this version). Both groups will receive four sessions of brief CBT in 8 weeks. Participants will be evaluated by assessors blind to randomization and allocation status. Assessments will occur at baseline (T0), midpoint (T1, week 4–5), posttreatment (T2, week 8), and follow-up (T3, when the child is 2 months old). Maternal mental health (prenatal anxiety, psychological well-being, perceived stress, depression, depression severity, and sleep quality), quality of life, physical activity levels, and infant developmental milestones and social/emotional problems will be measured. Our primary outcome is the change in maternal prenatal depression from baseline to posttreatment (8 weeks). Discussion: The potential of digital technology to deliver mental health interventions has been increasingly recognized worldwide. There is a growing literature on interventions using smartphone applications to promote mental health, both with or without the intermediation of a mental health professional. Our study adds to the literature by testing whether an app providing an intervention package, including CBT, psychoeducation, nutrition, physical activity, and social support, can promote maternal and child health and well-being. In particular, we aim to treat depression, for which the use of digital technologies is still scarce. Smartphone applications designed to treat maternal depression are especially relevant because of the potential to circumvent barriers that prevent pregnant women from accessing mental health care. Trial registration: ClinicalTrials.gov NCT04495166. Prospectively registered on July 29, 2020. © 2021, The Author(s).</t>
  </si>
  <si>
    <t>Cognitive behavioral therapy; Digital technology; Maternal depression; Randomized controlled trial; Smartphone application</t>
  </si>
  <si>
    <t>Adolescent; Adult; Brazil; Child; Cognition; Depression; Female; Humans; Infant; Pregnancy; Pregnant Women; Quality of Life; Randomized Controlled Trials as Topic; Smartphone; Treatment Outcome; Young Adult; adolescent; adult; anxiety; Article; clinical effectiveness; clinical protocol; cognitive behavioral therapy; controlled study; disease severity; female; human; major clinical study; mental health; nutritional health; online system; patient monitoring; physical activity; physiological stress; postnatal depression; pregnant woman; psychoeducation; psychological well-being; quality of life; randomized controlled trial; sleep hygiene; sleep quality; social support; treatment outcome; treatment planning; Brazil; child; cognition; depression; infant; pregnancy; randomized controlled trial (topic); smartphone; young adult</t>
  </si>
  <si>
    <t>Evaluating a Psychological First Aid Training Intervention (Preparing Me) to Support the Mental Health and Wellbeing of Chinese Healthcare Workers During Healthcare Emergencies: Protocol for a Randomized Controlled Feasibility Trial</t>
  </si>
  <si>
    <t>10.3389/fpsyt.2021.809679</t>
  </si>
  <si>
    <t>Wang L.; Norman I.; Xiao T.; Li Y.; Li X.; Leamy M.</t>
  </si>
  <si>
    <t>Wang, Ling (57204449811); Norman, Ian (7005406613); Xiao, Tao (36900579600); Li, Yamin (55759112500); Li, Xizhao (57216319442); Leamy, Mary (36698025000)</t>
  </si>
  <si>
    <t>57204449811; 7005406613; 36900579600; 55759112500; 57216319442; 36698025000</t>
  </si>
  <si>
    <t>https://www.scopus.com/inward/record.uri?eid=2-s2.0-85124505946&amp;doi=10.3389%2ffpsyt.2021.809679&amp;partnerID=40&amp;md5=dc01548cbc966e4c59ecb35ba8263214</t>
  </si>
  <si>
    <t>Aims/Background: The mental health challenges faced by frontline healthcare workers responding to emergencies have become a prominent public concern. Despite the consensus that Psychological First Aid (PFA) training can effectively support public mental health during emergencies through reducing acute distress and improving self-efficacy, yet it is concerning that previous flexible delivery and neglect for evaluating PFA training has resulted in unintended potential harms which may prevent further proactive uptake of this mental health prevention strategies. Establishing the feasibility of the PFA training through adapting to the local culture, tailoring to frontline healthcare context, and evaluating systematically may be helpful to inform a large trial, or ensure effective and sustained training delivery. This study aims to present a protocol for evaluating the feasibility and acceptability of a well-adapted PFA training intervention (Preparing Me) to address the implementation gap in this mental health promotion approach. Method: This is a two-armed feasibility randomized controlled trial (RCT) to be conducted among 80 Chinese frontline healthcare workers without prior related mental health training. Participants from the intervention group will receive an adapted PFA training program tailored to the Chinese frontline context to improve their knowledge and skills to support people in crisis. The primary objectives are to evaluate the training intervention's feasibility and the target population's acceptance of this educational intervention. The secondary objective is to obtain preliminary estimates of variability in participants' outcomes over a 3-months period. Measurements are taken pre-intervention (T0), post-intervention (T1), and at 1- and 3-months follow-up (T2–T3). A process evaluation using qualitative research with a subgroup of trainees, their clinical managers as well as trainers will be conducted to gain a comprehensive understanding of the intervention's acceptability and feasibility. Discussion: This present study protocol will help to establish whether this adapted PFA training intervention is feasible and accepted by the frontline healthcare workers, in preparation for a later effectiveness trial. It is anticipated that the resulted information would be an impetus to maximize usability and acceptance of this low-intensity PFA skillset by a wider population, thus supporting the mental health of frontline healthcare workers in dealing with crises for future emergencies. Trial Registration: This trial has been approved by the Institution Review Board from Central South University (LYG2020029) and by the Psychiatry, Nursing and Midwifery Research Ethics Committee at King's College London, England (LRS/DP-21/22-23161). It also has been processing registration at the Chinese Clinical Trial Registry. Copyright © 2022 Wang, Norman, Xiao, Li, Li and Leamy.</t>
  </si>
  <si>
    <t>crisis; educational intervention; healthcare workers; mental health promotion; psychological first aid training; randomized controlled feasibility trial protocol</t>
  </si>
  <si>
    <t>adult; article; clinical trial registry; controlled study; England; feasibility study; female; follow up; health care personnel; human; human experiment; male; manager; mental health; midwife; nursing; outcome assessment; professional standard; psychiatry; psychological first aid; qualitative research; randomized controlled trial; skill; training; usability; wellbeing</t>
  </si>
  <si>
    <t>Developing a model on the factors affecting family resilience in the COVID-19 pandemic: Risk and protective factors</t>
  </si>
  <si>
    <t>10.1007/s12144-022-03008-y</t>
  </si>
  <si>
    <t>Cihan H.; Var E.C.</t>
  </si>
  <si>
    <t>Cihan, Hudayar (57219533110); Var, Esra Calik (56099929800)</t>
  </si>
  <si>
    <t>57219533110; 56099929800</t>
  </si>
  <si>
    <t>https://www.scopus.com/inward/record.uri?eid=2-s2.0-85127291718&amp;doi=10.1007%2fs12144-022-03008-y&amp;partnerID=40&amp;md5=e15f576c00f910d8168552dc64155592</t>
  </si>
  <si>
    <t>During the COVID-19, the relationships among family members and the stress that accompanied have increasingly affected families. The first aim of this study is to test the effects of marital adjustment, perceived stress and parental self-efficacy of married couples on family resilience during the COVID-19 pandemic. The second aim of this study is to investigate whether or not family resilience, perceived stress, parental self-efficacy and marital adjustment differentiate depending on demographic and other variables in the COVID-19 pandemic. Participants consisted of 241 married individuals with at least one child between 4 and 18 years old, and data were collected online. It was found that when perceived stress increased, parental self-efficacy and marital adjustment decreased; besides, this perceived stress indirectly influenced family resilience through parental self-efficacy and marital adjustment. Similarly, it was found that pregnant participants experienced higher level of perception of stress during the COVID-19 period. It was found that the family resilience of participants who got support within the family was higher than participants who got support from outside the family. However, no differences were found between males and females. In stressful processes like the COVID-19 pandemic, each sub-system of the family (individual, couple and parent) has a significant role in the resilience level of the family as a whole. Future studies focus on experimental and can focus on programs prepared for family resilience. Intervention programs can be prepared related to stress perception, parental skills and marital adjustment of married couples and their influence on family resilience can be searched. © 2022, The Author(s), under exclusive licence to Springer Science+Business Media, LLC, part of Springer Nature.</t>
  </si>
  <si>
    <t>COVID-19 pandemic; Family resilience; Marital adjustment; Parental self-efficacy; Perceived stress</t>
  </si>
  <si>
    <t>Between Online and Offline Solidarity: Lessons Learned From the Coronavirus Outbreak in Italy</t>
  </si>
  <si>
    <t>10.1177/00027642221132177</t>
  </si>
  <si>
    <t>Ruiu M.L.; Ragnedda M.</t>
  </si>
  <si>
    <t>Ruiu, Maria Laura (58128457100); Ragnedda, Massimo (55959061600)</t>
  </si>
  <si>
    <t>58128457100; 55959061600</t>
  </si>
  <si>
    <t>American Behavioral Scientist</t>
  </si>
  <si>
    <t>https://www.scopus.com/inward/record.uri?eid=2-s2.0-85141377787&amp;doi=10.1177%2f00027642221132177&amp;partnerID=40&amp;md5=630ee2994f8cf361d4f1128f66843626</t>
  </si>
  <si>
    <t>This paper focuses on four e-initiatives that were precipitated by the coronavirus outbreak in Italy. These experiences played a relevant role in developing multilevel solidarity (from the local to the global level) both online and offline. They are represented by the hashtags “#iorestoacasa” (I stay at home) and “#andràtuttobene” (everything will be alright), “performances on the balcony,” “influencers’ campaigns,” and “altruism and e-parochialism.” These experiences represent revealing examples essential to understand the benefits that a mediated form of solidarity can produce. This is particularly important given the challenges that solidarity faces due to the technological acceleration imposed by the pandemic, which is likely to influence social relationships even in the post-pandemic era. Four lessons can be learned from these expressions of e-solidarity related to the capacity of Information and Communication Technologies to (1) promote unconditioned altruism; (2) fight “parochialism” when the same disadvantaged condition is shared; (3) their capacity to develop a multilevel sense of community by connecting the local experience to the global dimension; and (4) to mediate between institutional sources and people, and connect family members, friends, vulnerable people with neighbors, and the global community. This last point suggests that the pandemic has offered fertile ground for both mechanical and organic forms of solidarity to emerge. On the one hand, it created a collective conscience based on shared vulnerabilities and interdependence. On the other hand, it is based on individualization and diversity. Indeed, these examples of Durkheimian collective effervescence show the paradox of a form of collective individualized and mediated solidarity, which is typical of contemporary society. © 2022 SAGE Publications.</t>
  </si>
  <si>
    <t>#andràtuttobene; #iostoacasa; COVID-19; Durkheim; social solidarity</t>
  </si>
  <si>
    <t>Am. Behav. Sci.</t>
  </si>
  <si>
    <t>Intensive care unit nurses living through COVID-19: A qualitative study</t>
  </si>
  <si>
    <t>10.1111/jonm.13353</t>
  </si>
  <si>
    <t>Cadge W.; Lewis M.; Bandini J.; Shostak S.; Donahue V.; Trachtenberg S.; Grone K.; Kacmarek R.; Lux L.; Matthews C.; McAuley M.E.; Romain F.; Snydeman C.; Tehan T.; Robinson E.</t>
  </si>
  <si>
    <t>Cadge, Wendy (13907675200); Lewis, Mariah (57195789049); Bandini, Julia (56009906100); Shostak, Sara (14834602900); Donahue, Vivian (36136909400); Trachtenberg, Sophie (57223868647); Grone, Katelyn (57223841421); Kacmarek, Robert (7005955629); Lux, Laura (57218845127); Matthews, Cristina (22951462500); McAuley, Mary Elizabeth (6603782523); Romain, Frederic (56992901400); Snydeman, Colleen (24172662900); Tehan, Tara (8246117200); Robinson, Ellen (57223950202)</t>
  </si>
  <si>
    <t>13907675200; 57195789049; 56009906100; 14834602900; 36136909400; 57223868647; 57223841421; 7005955629; 57218845127; 22951462500; 6603782523; 56992901400; 24172662900; 8246117200; 57223950202</t>
  </si>
  <si>
    <t>https://www.scopus.com/inward/record.uri?eid=2-s2.0-85106335042&amp;doi=10.1111%2fjonm.13353&amp;partnerID=40&amp;md5=9fe9774c884e905b64796c8ffbe513a3</t>
  </si>
  <si>
    <t>Aims: To understand how nurses experience providing care for patients hospitalized with COVID-19 in intensive care units. Background: As hospitals adjust staffing patterns to meet the demands of the pandemic, nurses have direct physical contact with ill patients, placing themselves and their families at physical and emotional risk. Methods: From June to August 2020, semi-structured interviews were conducted. Sixteen nurses caring for COVID-19 patients during the first surge of the pandemic were selected via purposive sampling. Participants worked in ICUs of a quaternary 1,000-bed hospital in the Northeast United States. Interviews were transcribed verbatim, identifiers were removed, and data were coded thematically. Results: Our exploratory study identified four themes that describe the experiences of nurses providing care to patients in COVID-19 ICUs during the first surge: (a) challenges of working with new co-workers and teams, (b) challenges of maintaining existing working relationships, (c) role of nursing leadership in providing information and maintaining morale and (d) the importance of institutional-level acknowledgement of their work. Conclusions: As the pandemic continues, hospitals should implement nursing staffing models that maintain and strengthen existing relationships to minimize exhaustion and burnout. Implications for Nursing Management: To better support nurses, hospital leaders need to account for their experiences caring for COVID-19 patients when making staffing decisions. © 2021 John Wiley &amp; Sons Ltd</t>
  </si>
  <si>
    <t>COVID-19; critical care; intensive care units; nurse administrators; nursing staff</t>
  </si>
  <si>
    <t>COVID-19; Humans; Intensive Care Units; Nurses; Nursing Staff, Hospital; SARS-CoV-2; human; intensive care unit; nurse; nursing staff</t>
  </si>
  <si>
    <t>Impacts of school shooter drills on the psychological well-being of American K-12 school communities: a social media study</t>
  </si>
  <si>
    <t>10.1057/s41599-021-00993-6</t>
  </si>
  <si>
    <t>ElSherief M.; Saha K.; Gupta P.; Mishra S.; Seybolt J.; Xie J.; O’Toole M.; Burd-Sharps S.; De Choudhury M.</t>
  </si>
  <si>
    <t>ElSherief, Mai (55813012400); Saha, Koustuv (57194395042); Gupta, Pranshu (57222651960); Mishra, Shrija (57369997300); Seybolt, Jordyn (57224013720); Xie, Jiajia (57705234600); O’Toole, Megan (57193536935); Burd-Sharps, Sarah (56160729500); De Choudhury, Munmun (18433530100)</t>
  </si>
  <si>
    <t>55813012400; 57194395042; 57222651960; 57369997300; 57224013720; 57705234600; 57193536935; 56160729500; 18433530100</t>
  </si>
  <si>
    <t>Humanities and Social Sciences Communications</t>
  </si>
  <si>
    <t>https://www.scopus.com/inward/record.uri?eid=2-s2.0-85120937488&amp;doi=10.1057%2fs41599-021-00993-6&amp;partnerID=40&amp;md5=31ca26d26863a38e4f3e1060c1a47ac6</t>
  </si>
  <si>
    <t>The toll from gun violence in American K-12 schools has escalated over the past 20 years. School administrators face pressure to prepare for possible active shootings, and often do so through drills, which can range from general lockdowns to simulations, involving masked “shooters” and simulated gunfire, and many variations in between. However, the broad and lasting impact of these drills on the well-being of school communities is poorly understood. To that end, this article applies machine learning and interrupted time series analysis to 54 million social media posts, both pre- and post-drills in 114 schools spanning 33 states. Drill dates and locations were identified via a survey, then posts were captured by geo-location, school social media following, and/or school social media group membership. Results indicate that anxiety, stress, and depression increased by 39–42% following the drills, but this was accompanied by increases in civic engagement (10–106%). This research, paired with the lack of strong evidence that drills save lives, suggests that proactive school safety strategies may be both more effective, and less detrimental to mental health, than drills. © 2021, The Author(s).</t>
  </si>
  <si>
    <t>Springer Nature</t>
  </si>
  <si>
    <t>Hum. Soc. Sci. Comm</t>
  </si>
  <si>
    <t>A study on the public’s crisis management efficacy and anxiety in a pandemic situation—focusing on the covid-19 pandemic in south Korea</t>
  </si>
  <si>
    <t>10.3390/su13158393</t>
  </si>
  <si>
    <t>Lee J.-E.; Kwon S.-A.</t>
  </si>
  <si>
    <t>Lee, Jae-Eun (7601479969); Kwon, Seol-A (57208175494)</t>
  </si>
  <si>
    <t>7601479969; 57208175494</t>
  </si>
  <si>
    <t>https://www.scopus.com/inward/record.uri?eid=2-s2.0-85111690907&amp;doi=10.3390%2fsu13158393&amp;partnerID=40&amp;md5=219ad508def46359417cc38548f67d39</t>
  </si>
  <si>
    <t>Social distancing, shutdown, and lockdown policies have recently been implemented worldwide to help slow the spread of the Coronavirus disease 2019 (COVID-19), which has caused economic, social, and cultural crises on a global scale. To help create safe communities, we aimed to analyze the factors affecting the public’s anxiety and efficacy to overcome crises. The results show that efficacy is associated with sex, education, central government support, the public hygiene environment, and public hygiene behaviors. Anxiety was shown to have a negative relationship with central government support, a positive relationship with civilian support, and a negative relationship with efficacy. For a country to prevent the spread of a novel infectious disease, alleviate the anxiety of the population, and construct a safe community in the midst of a global pandemic, active central government support and response, protection of vulnerable populations, publicization of policies, and crisis management communication are essential. In particular, identifying an evidence-based method to understand and address the psychological and social influences of COVID-19, such as excessive fear and discrimination, providing insight into risk factors associated with future society for policy makers, and establishing potential and sustainable public health communication strategies are of paramount importance. © 2021 by the authors. Licensee MDPI, Basel, Switzerland.</t>
  </si>
  <si>
    <t>Anxiety; COVID-19; Crisis management; Efficacy; Pandemic</t>
  </si>
  <si>
    <t>South Korea; Coronavirus; COVID-19; crisis management; government; health policy; hygiene; infectious disease; policy implementation; risk factor; vulnerability</t>
  </si>
  <si>
    <t>MDPI AG</t>
  </si>
  <si>
    <t>Collaborative Approach to Supporting Staff in a Mental Healthcare Setting: “Always There” Peer Support Program</t>
  </si>
  <si>
    <t>10.1080/01612840.2021.1953651</t>
  </si>
  <si>
    <t>Morris D.; Sveticic J.; Grice D.; Turner K.; Graham N.</t>
  </si>
  <si>
    <t>Morris, Debby (57200299503); Sveticic, Jerneja (35115825000); Grice, Diana (57192200231); Turner, Kathryn (57200695054); Graham, Nicole (57226793325)</t>
  </si>
  <si>
    <t>57200299503; 35115825000; 57192200231; 57200695054; 57226793325</t>
  </si>
  <si>
    <t>https://www.scopus.com/inward/record.uri?eid=2-s2.0-85112718894&amp;doi=10.1080%2f01612840.2021.1953651&amp;partnerID=40&amp;md5=19cbeacdb54d64d2f5e4a26cfc3d27cd</t>
  </si>
  <si>
    <t>This paper describes the development and implementation of a peer-support program Always There in a large public mental health service in Queensland, Australia. The program is modelled on Scott’s three tier model of peer support, with trained responders providing emotional support to staff following a traumatic adverse event, or when experiencing acute or cumulative stress. Support is provided in complete confidentiality. Main lessons learned in the 2 years since the launch of the program are shared in this paper, outlining successes such as improvements in staff’s perception of organisational culture, and challenges related to embedding the program to “business as usual”. © 2021 Taylor &amp; Francis Group, LLC.</t>
  </si>
  <si>
    <t>Australia; Counseling; Humans; Organizational Culture; Queensland; adult; article; confidentiality; embedding; female; human; human experiment; male; mental health service; organizational culture; peer group; perception; physiological stress; Queensland; Australia; counseling; organizational culture</t>
  </si>
  <si>
    <t>Issues Ment. Health Nurs.</t>
  </si>
  <si>
    <t>Harnessing the power of sport for disaster recovery</t>
  </si>
  <si>
    <t>10.1080/2159676X.2021.1922493</t>
  </si>
  <si>
    <t>M. Guinto M.L.; N. Logan I.L.</t>
  </si>
  <si>
    <t>M. Guinto, Maria Luisa (57224529288); N. Logan, Ian Lawrence (57239659600)</t>
  </si>
  <si>
    <t>57224529288; 57239659600</t>
  </si>
  <si>
    <t>Qualitative Research in Sport, Exercise and Health</t>
  </si>
  <si>
    <t>https://www.scopus.com/inward/record.uri?eid=2-s2.0-85113944771&amp;doi=10.1080%2f2159676X.2021.1922493&amp;partnerID=40&amp;md5=818a7032baf1cc79826c6fc19a647dd1</t>
  </si>
  <si>
    <t>This paper contributes to the discourse on sport for development from the psychosocial lens by examining the case of the 3R sport-based intervention for the Filipino survivors of super typhoon Haiyan in the Philippines. Using the five essential principles of effective psychosocial interventions to frame the design, pilot implementation, and preliminary assessment of 3R, it presents a theory-informed post-disaster sport initiative. It also demonstrates how the principles of safety, calmness, connectedness, efficacy, and hope are operationalised in the context of sport outcomes. Fifty-two PE teachers and 39 students, all survivors of Haiyan, participated in the study. Results provided empirical support to the interrelated components of psychosocial care and illustrated how sport interventions could facilitate disaster recovery through the innovative, holistic, inclusive, and culturally nuanced application of effective psychosocial mechanisms. Ultimately, this case study confirms that post-disaster sport interventions are not merely about sport but more about the tangential and vital social processes that occur through the channel of sport. © 2021 Informa UK Limited, trading as Taylor &amp; Francis Group.</t>
  </si>
  <si>
    <t>disaster recovery; psychosocial intervention; sport; Sport for Development; typhoon Haiyan</t>
  </si>
  <si>
    <t>Qual. Res. Sport Exerc. Health</t>
  </si>
  <si>
    <t>Support through social media and online class participation to enhance psychological resilience</t>
  </si>
  <si>
    <t>10.3390/ijerph182211962</t>
  </si>
  <si>
    <t>Asghar M.Z.; Arif S.; Barbera E.; Seitamaa-Hakkarainen P.; Kocayoruk E.</t>
  </si>
  <si>
    <t>Asghar, Muhammad Zaheer (57208667494); Arif, Seema (35769005200); Barbera, Elena (7003646699); Seitamaa-Hakkarainen, Pirita (6507684860); Kocayoruk, Ercan (36537390000)</t>
  </si>
  <si>
    <t>57208667494; 35769005200; 7003646699; 6507684860; 36537390000</t>
  </si>
  <si>
    <t>https://www.scopus.com/inward/record.uri?eid=2-s2.0-85118846911&amp;doi=10.3390%2fijerph182211962&amp;partnerID=40&amp;md5=2c75b50d304b8c1f9a946c3d5edc9b11</t>
  </si>
  <si>
    <t>Social support was an important factor in minimizing the effect of social isolation during the COVID-19 pandemic lockdown. This research aimed to study the role of online class participation and social media usage to link the social support available from family and friends to psychological resilience among pre-service special education teachers against the negative psychological effects of the COVID-19 pandemic lockdown. A survey was conducted with 377 pre-service special needs education (SNE) teachers enrolled at universities in Pakistan. Partial least square structural equation modeling (PLS-SEM) was applied using Smart-PLS 3.2.8. Results revealed that social media and online class participation played a mediating role between social support and psychological resilience in the pre-service special needs education (SNE) teachers studied. Teacher education institutions can devise strategies to develop social media platforms for student socialization during an emergency to help build resilience against the negative psychological effects of social isolation. Future studies could be conducted to adapt instructions and curricula to social media environments for education in an emergency. © 2021 by the authors. Licensee MDPI, Basel, Switzerland.</t>
  </si>
  <si>
    <t>COVID-19 lockdown; Online class participation; Social media; Social support</t>
  </si>
  <si>
    <t>Communicable Disease Control; COVID-19; Humans; Pandemics; Resilience, Psychological; SARS-CoV-2; Social Media; Social Support; Pakistan; COVID-19; curriculum; education; psychology; public health; social media; survey method; adult; Article; controlled study; coronavirus disease 2019; curriculum; e-learning; family; female; friend; human; lockdown; male; online class participation; Pakistan; partial least squares regression; psychological resilience; questionnaire; social isolation; social media; social participation; social support; socialization; special education; structural equation modeling; teacher; university; communicable disease control; pandemic; social support</t>
  </si>
  <si>
    <t>Bodies on the line: how telepsychology brought about new relationalities between therapists and their clients during the COVID-19 pandemic</t>
  </si>
  <si>
    <t>10.1332/147867321X16291280809438</t>
  </si>
  <si>
    <t>Downing L.</t>
  </si>
  <si>
    <t>Downing, Leanne (57226347536)</t>
  </si>
  <si>
    <t>Journal of Psychosocial Studies</t>
  </si>
  <si>
    <t>https://www.scopus.com/inward/record.uri?eid=2-s2.0-85122299016&amp;doi=10.1332%2f147867321X16291280809438&amp;partnerID=40&amp;md5=26ad392968f44d57a2ebaba226cff0b8</t>
  </si>
  <si>
    <t>This article explores a series of psychosocial and embodied relationalities that emerged between registered solo-practice psychologists and their clients during the COVID-19 social lockdowns that took place in Australia between June and August 2020. Drawing on findings from a larger qualitative research project into Australian psychologists’ experiences of maintaining therapeutic relationships via teleconferencing technologies during the pandemic, I explore the ways in which the relational and embodied experiences of taking therapy online resulted in new ways of working with clients over digital media interfaces such as Zoom, Skype and Facetime. Central to this discussion is an exploration of the ways in which embodied attunement, fears of risk and contagion, and concerns around trust and privacy were negotiated to create new, ‘more-than-human’ relationships between therapists, clients and the spaces and technologies that brought them together. © Policy Press 2021.</t>
  </si>
  <si>
    <t>COVID-19; More-than-human-theory; Psychosocial studies; Telepsychology</t>
  </si>
  <si>
    <t>J. Psychosoc. Stud.</t>
  </si>
  <si>
    <t>Provision of mental health care to healthcare workers during COVID-19: A call for the practice of vulnerability</t>
  </si>
  <si>
    <t>10.17159/sajs.2022/13904</t>
  </si>
  <si>
    <t>Hoare J.</t>
  </si>
  <si>
    <t>Hoare, Jacqueline (35388495400)</t>
  </si>
  <si>
    <t>South African Journal of Science</t>
  </si>
  <si>
    <t>https://www.scopus.com/inward/record.uri?eid=2-s2.0-85131859626&amp;doi=10.17159%2fsajs.2022%2f13904&amp;partnerID=40&amp;md5=5b9861dba5866e8bddd82f085b49f14e</t>
  </si>
  <si>
    <t>COVID-19; medical culture; mental health; trauma; vulnerability</t>
  </si>
  <si>
    <t>COVID-19; medical geography; mental health; trauma and injury; vulnerability</t>
  </si>
  <si>
    <t>Academy of Science of South Africa</t>
  </si>
  <si>
    <t>S. Afr. J. Sci.</t>
  </si>
  <si>
    <t>Effectiveness of an Intensive Experiential Group Therapy Program in Promoting Mental Health and Well-Being Among Mass Shooting Survivors: A Practice-Based Pilot Study</t>
  </si>
  <si>
    <t>10.1037/pro0000443</t>
  </si>
  <si>
    <t>Cowden R.G.; Captari L.E.; Chen Z.J.; De Kock J.H.; Houghtaling A.</t>
  </si>
  <si>
    <t>Cowden, Richard G. (56463772700); Captari, Laura E. (57202924007); Chen, Zhuo J. (56828298700); De Kock, Johannes H. (57192167878); Houghtaling, Austin (35119003000)</t>
  </si>
  <si>
    <t>56463772700; 57202924007; 56828298700; 57192167878; 35119003000</t>
  </si>
  <si>
    <t>Professional Psychology: Research and Practice</t>
  </si>
  <si>
    <t>https://www.scopus.com/inward/record.uri?eid=2-s2.0-85125039961&amp;doi=10.1037%2fpro0000443&amp;partnerID=40&amp;md5=71ae59fec5491ce1c5404660266856e1</t>
  </si>
  <si>
    <t>This longitudinal intervention study examines the effectiveness of a 6-day intensive experiential group therapy program for survivors of mass shootings. The sample consisted of 36 participants (83.33% female; Mage = 41.66, SDage = 22.52) who survived a mass shooting episode in the U.S. Self-reported mental health (i.e., PTSD, depression, and anxiety symptoms), physical health (i.e., sleep disturbance, subjective health complaints), and flourishing were assessed at baseline (T0), end of treatment (T1), 1-month follow-up (T2), 3-month follow-up (T3), and 6-month follow-up (T4). Satisfaction with the treatment was evaluated at T1. After controlling for relevant sociodemographic characteristics, multilevel modeling results revealed significant improvements in PTSD (d = −0.86, p &lt;.001), depression (d = −0.76, p &lt;.001), anxiety (d = −0.89, p &lt;.001), and flourishing (d = 0.52, p =.003) at T1. There was weak evidence in support of an improvement in sleep disturbance from T0 to T1 (d = −0.30, p =.054), and the reduction in subjective health complaints was negligible (d = −0.03, p =.847). Posttreatment gains were largely maintained at T2 through T4, with some fluctuations and further gains evidenced over time. Treatment satisfaction ratings at the end of treatment were high. The findings of this practice-based study provide preliminary evidence demonstrating the medium-term effectiveness of a group experiential treatment in promoting the mental health and well-being of mass shooting survivors © 2022. American Psychological Association</t>
  </si>
  <si>
    <t>Experiential therapy; Mass shootings; Mental health; Trauma; Well-being</t>
  </si>
  <si>
    <t>Prof. Psychol. Res. Pract.</t>
  </si>
  <si>
    <t>School characteristics associated with active shooter drill implementation</t>
  </si>
  <si>
    <t>10.1111/asap.12251</t>
  </si>
  <si>
    <t>Gerlinger J.; Schleifer C.</t>
  </si>
  <si>
    <t>Gerlinger, Julie (55845226200); Schleifer, Cyrus (57190273594)</t>
  </si>
  <si>
    <t>55845226200; 57190273594</t>
  </si>
  <si>
    <t>Analyses of Social Issues and Public Policy</t>
  </si>
  <si>
    <t>https://www.scopus.com/inward/record.uri?eid=2-s2.0-85108642852&amp;doi=10.1111%2fasap.12251&amp;partnerID=40&amp;md5=bb94474479850283d1a521b67781ddfb</t>
  </si>
  <si>
    <t>education; implementation process</t>
  </si>
  <si>
    <t>Anal. Soc. Issues Public Policy</t>
  </si>
  <si>
    <t>An Analysis of New Feature Extraction Methods Based on Machine Learning Methods for Classification Radiological Images</t>
  </si>
  <si>
    <t>10.1155/2022/3035426</t>
  </si>
  <si>
    <t>Zadeh F.A.; Ardalani M.V.; Salehi A.R.; Jalali Farahani R.; Hashemi M.; Mohammed A.H.</t>
  </si>
  <si>
    <t>Zadeh, Firoozeh Abolhasani (57327266500); Ardalani, Mohammadreza Vazifeh (57724133200); Salehi, Ali Rezaei (57724218200); Jalali Farahani, Roza (57724300700); Hashemi, Mandana (57724376200); Mohammed, Adil Hussein (57222373056)</t>
  </si>
  <si>
    <t>57327266500; 57724133200; 57724218200; 57724300700; 57724376200; 57222373056</t>
  </si>
  <si>
    <t>Computational Intelligence and Neuroscience</t>
  </si>
  <si>
    <t>https://www.scopus.com/inward/record.uri?eid=2-s2.0-85131220211&amp;doi=10.1155%2f2022%2f3035426&amp;partnerID=40&amp;md5=4f3f89cb10f195bdf04ab64415e59a5d</t>
  </si>
  <si>
    <t>The lungs are COVID-19's most important focus, as it induces inflammatory changes in the lungs that can lead to respiratory insufficiency. Reducing the supply of oxygen to human cells negatively impacts humans, and multiorgan failure with a high mortality rate may, in certain circumstances, occur. Radiological pulmonary evaluation is a vital part of patient therapy for the critically ill patient with COVID-19. The evaluation of radiological imagery is a specialized activity that requires a radiologist. Artificial intelligence to display radiological images is one of the essential topics. Using a deep machine learning technique to identify morphological differences in the lungs of COVID-19-infected patients could yield promising results on digital images of chest X-rays. Minor differences in digital images that are not detectable or apparent to the human eye may be detected using computer vision algorithms. This paper uses machine learning methods to diagnose COVID-19 on chest X-rays, and the findings have been very promising. The dataset includes COVID-19-enhanced X-ray images for disease detection using chest X-ray images. The data were gathered from two publicly accessible datasets. The feature extractions are done using the gray level co-occurrence matrix methods. K-nearest neighbor, support vector machine, linear discrimination analysis, naïve Bayes, and convolutional neural network methods are used for the classification of patients. According to the findings, convolutional neural networks' efficiency linked to imaging modalities with fewer human involvements outperforms other traditional machine learning approaches.  © 2022 Firoozeh Abolhasani Zadeh et al.</t>
  </si>
  <si>
    <t>Artificial Intelligence; Bayes Theorem; COVID-19; Humans; Machine Learning; Neural Networks, Computer; Convolution; Convolutional neural networks; Deep learning; Image classification; Image enhancement; Nearest neighbor search; Patient treatment; Convolutional neural network; Digital image; Feature extraction methods; Human cells; Human failure; Machine learning methods; Mortality rate; Multiorgan failure; On-machines; Radiological images; artificial intelligence; Bayes theorem; diagnostic imaging; human; machine learning; Support vector machines</t>
  </si>
  <si>
    <t>Comput. Intell. Neurosci.</t>
  </si>
  <si>
    <t>Development of Chinese mental health first aid guidelines for assisting a person affected by a traumatic event: a Delphi expert consensus study</t>
  </si>
  <si>
    <t>10.1186/s12888-021-03606-3</t>
  </si>
  <si>
    <t>Wang Y.; Li W.; Lu S.; Jorm A.F.; Oldenburg B.; He Y.; Reavley N.</t>
  </si>
  <si>
    <t>Wang, Yan (57768593200); Li, Wenjing (56206574600); Lu, Shurong (55680890900); Jorm, Anthony F. (7102651196); Oldenburg, Brian (7005412151); He, Yanling (26642980200); Reavley, Nicola (6507792925)</t>
  </si>
  <si>
    <t>57768593200; 56206574600; 55680890900; 7102651196; 7005412151; 26642980200; 6507792925</t>
  </si>
  <si>
    <t>https://www.scopus.com/inward/record.uri?eid=2-s2.0-85120310620&amp;doi=10.1186%2fs12888-021-03606-3&amp;partnerID=40&amp;md5=fcaaf500848a722a6883b85bd2aa67ac</t>
  </si>
  <si>
    <t>Background: People who experience traumatic events have an increased risk of developing a range of mental disorders. Appropriate early support from people in a person’s social network may help to prevent the onset of a mental disorder or minimize its severity. Mental health first aid guidelines for assisting people who have experienced traumatic events have been developed for high-income English-speaking countries. However, they may not be appropriate for use in China due to cultural and health care system differences. The aim of this study was to develop culturally appropriate guidelines for people providing mental health first aid to people affected by traumatic events in China. Methods: A Delphi expert consensus study was conducted with two panels of experts in mainland China. Experts recruited to the panels included 32 professionals with expertise in the treatment of people affected by traumatic events and 31 people with lived experience of trauma or their carers. Panel members were sent a Chinese translation of the questionnaire used for developing English-language mental health first aid guidelines. This contained 168 items describing how to help people experiencing a potentially traumatic event. Panelists were asked to rate the importance of each statement for inclusion in the Chinese guidelines. They were also encouraged to suggest any additional statements that were not included in the original questionnaire. Statements were accepted for inclusion in the adapted guidelines if they were endorsed by at least 80% of each panel as very important or important. Results: Consensus was achieved after three survey rounds on 134 statements for inclusion in the adapted guidelines for China, with 127 adopted from the guidelines for English-speaking countries and 7 new items from the comments of panelists. Conclusions: While many of the statements are similar to the guidelines for English-speaking countries, the panelists adapted the guidelines to China’s context, including more detailed actions on how to discuss trauma and to help the person. These guidelines will be used to form the basis of a Mental Health First Aid (MHFA) training course for China, aimed at educating the public in providing support and advice to a person who is experiencing a potentially traumatic event. Further research is needed to investigate the use of the guidelines by the Chinese public and the implementation of MHFA training in appropriate settings in China. © 2021, The Author(s).</t>
  </si>
  <si>
    <t>China; Cultural adaptation; Delphi study; Mental health first aid; Trauma</t>
  </si>
  <si>
    <t>Consensus; Delphi Technique; First Aid; Humans; Language; Mental Health; Surveys and Questionnaires; adaptation; adult; Article; caregiver; China; Chinese; Chinese (language); consensus; controlled study; cultural anthropology; Delphi study; English (language); female; first aid; health care personnel; human; male; mental health; personal experience; practice guideline; psychotrauma; questionnaire; consensus; Delphi study; language</t>
  </si>
  <si>
    <t>What do we mean by individual capacity strengthening for primary health care in low- and middle-income countries? A systematic scoping review to improve conceptual clarity</t>
  </si>
  <si>
    <t>10.1186/s12960-020-00547-y</t>
  </si>
  <si>
    <t>Finn M.; Gilmore B.; Sheaf G.; Vallières F.</t>
  </si>
  <si>
    <t>Finn, Mairéad (57218108184); Gilmore, Brynne (55849518000); Sheaf, Greg (55279832900); Vallières, Frédérique (55651505500)</t>
  </si>
  <si>
    <t>57218108184; 55849518000; 55279832900; 55651505500</t>
  </si>
  <si>
    <t>Human Resources for Health</t>
  </si>
  <si>
    <t>https://www.scopus.com/inward/record.uri?eid=2-s2.0-85098757833&amp;doi=10.1186%2fs12960-020-00547-y&amp;partnerID=40&amp;md5=cda3a2bbd3f9322081d6dcc3e4d598f6</t>
  </si>
  <si>
    <t>Background: Capacity strengthening of primary health care workers is widely used as a means to strengthen health service delivery, particularly in low- and middle-income countries. Despite the widespread recognition of the importance of capacity strengthening to improve access to quality health care, how the term ‘capacity strengthening’ is both used and measured varies substantially across the literature. This scoping review sought to identify the most common domains of individual capacity strengthening, as well as their most common forms of measurement, to generate a better understanding of what is meant by the term ‘capacity strengthening’ for primary health care workers. Methods: Six electronic databases were searched for studies published between January 2000 and October 2020. A total of 4474 articles were screened at title and abstract phase and 323 full-text articles were reviewed. 55 articles were ultimately identified for inclusion, covering various geographic settings and health topics. Results: Capacity strengthening is predominantly conceptualised in relation to knowledge and skills, as either sole domains of capacity, or used in combination with other domains including self-efficacy, practices, ability, and competencies. Capacity strengthening is primarily measured using pre- and post-tests, practical evaluations, and observation. These occur along study-specific indicators, though some pre-existing, validated tools are also used. Conclusion: The concept of capacity strengthening for primary health care workers reflected across a number of relevant frameworks and theories differs from what is commonly seen in practice. A framework of individual capacity strengthening across intra-personal, inter-personal, and technical domains is proposed, as an initial step towards building a common consensus of individual capacity strengthening for future work. © 2021, The Author(s).</t>
  </si>
  <si>
    <t>Capacity building; Capacity strengthening; Low- and middle-income countries; Primary health care workers; Scoping review</t>
  </si>
  <si>
    <t>Delivery of Health Care; Developing Countries; Humans; Income; Primary Health Care; Quality of Health Care; capacity building; consensus; human; middle income country; primary health care; review; self concept; skill; systematic review; worker; developing country; health care delivery; health care quality; income</t>
  </si>
  <si>
    <t>Hum. Resour. Health</t>
  </si>
  <si>
    <t>COVID-19 Adaptive Interventions: Implications for Wellbeing and Quality-of-Life</t>
  </si>
  <si>
    <t>10.3389/fpsyg.2022.810951</t>
  </si>
  <si>
    <t>Ramkissoon H.</t>
  </si>
  <si>
    <t>Ramkissoon, Haywantee (18435318500)</t>
  </si>
  <si>
    <t>https://www.scopus.com/inward/record.uri?eid=2-s2.0-85127849492&amp;doi=10.3389%2ffpsyg.2022.810951&amp;partnerID=40&amp;md5=209c8b53003e5d67ac957ec56f8b5002</t>
  </si>
  <si>
    <t>Social bonds may assist in cultivating a more positive attitude to life through commonly shared meanings about the COVID-19 pandemic. The key challenge, however, is how to foster social bonds meeting the changing demands in a post pandemic world. Yet, it is in the middle of a crisis that the conversation needs to start about how to strategically plan for the recovery. This is important not only in the current pandemic, but also in a post pandemic world. Reinforcing or fostering new social bonds is likely to bring positive experiences. The latter is central to human health and wellbeing, and has potential to contribute greatly in enhancing people’s quality of life. In an attempt to foster place social bonding in the COVID-19 pandemic and beyond to subsequently contribute to wellbeing, this paper develops and proposes a new conceptual framework suggesting the need for adaptive social bonding interventions in the SARS-CoV-2 pandemic. This is an essential measure to manage the significant impacts on our global health services due to a decline in people’s mental health in addition to COVID-19 physical impacts. The paper discusses how promoting adaptive social bonding interventions (psycho-socio, digital and nature social bonding) can make people more resilient. It further discusses how they can be empowered psychologically, socially, and emotionally in the current challenging times. The conceptual framework posits that social bonding interventions can assist in maintaining better mental, physical, emotional, and spiritual wellbeing and discusses how these wellbeing outcomes may also be experienced post the pandemic. This has important benefits and is of relevance to governments, policy makers and healthcare professionals in delivering better health care and equipping people with coping mechanisms both throughout the pandemic and in the long run. Copyright © 2022 Ramkissoon.</t>
  </si>
  <si>
    <t>adaptive interventions; COVID-19 pandemic; digital social bonding; nature social bonding; place attachment; psycho-social; quality-of-life; wellbeing</t>
  </si>
  <si>
    <t>We must practice what we preach: a framework to promote well-being and sustainable performance in the public health workforce in the United States</t>
  </si>
  <si>
    <t>10.1057/s41271-021-00335-5</t>
  </si>
  <si>
    <t>Jackson Preston P.</t>
  </si>
  <si>
    <t>Jackson Preston, Portia (57221733999)</t>
  </si>
  <si>
    <t>Journal of Public Health Policy</t>
  </si>
  <si>
    <t>https://www.scopus.com/inward/record.uri?eid=2-s2.0-85122276825&amp;doi=10.1057%2fs41271-021-00335-5&amp;partnerID=40&amp;md5=c0d1da2c447f24e1bf2a129937a3c067</t>
  </si>
  <si>
    <t>The COVID-19 pandemic, along with efforts to address systemic racism and social injustice, has required the public health workforce to mobilize an unprecedented and extensive frontline response while simultaneously delivering core services and addressing natural disasters and other emergent threats. Research conducted among health care professionals during the COVID-19 pandemic indicates an increase in anxiety, depression, and burnout, but mental health effects of the pandemic on the public health workforce are less well understood. Left unaddressed, secondary traumatic stress resulting from exposure to the trauma of those we serve, as well as burnout stemming from work-related factors, may hinder our ability to fulfill our mission to serve the population at large. This Viewpoint provides a framework for shifting our culture to prioritize the well-being and sustainable performance of the public health workforce to foster resilience and mitigate stressors. © 2022, The Author(s), under exclusive licence to Springer Nature Limited.</t>
  </si>
  <si>
    <t>Burnout; Public health workforce; Resilience; Stress; Sustainable performance; Well-being</t>
  </si>
  <si>
    <t>Burnout, Professional; COVID-19; Health Personnel; Health Workforce; Humans; Pandemics; SARS-CoV-2; United States; burnout; epidemiology; health care personnel; human; pandemic; psychology; United States</t>
  </si>
  <si>
    <t>Palgrave Macmillan</t>
  </si>
  <si>
    <t>J. Public Health Policy</t>
  </si>
  <si>
    <t>Resilience levels of Turkish adolescents cyber-victims in social networking sites: The mediation roles of cyberbullying and active coping</t>
  </si>
  <si>
    <t>10.1007/s12144-022-04163-y</t>
  </si>
  <si>
    <t>Peker A.; Yalçın R.Ü.</t>
  </si>
  <si>
    <t>Peker, Adem (56967884400); Yalçın, Ragıp Ümit (57350533500)</t>
  </si>
  <si>
    <t>56967884400; 57350533500</t>
  </si>
  <si>
    <t>https://www.scopus.com/inward/record.uri?eid=2-s2.0-85144863772&amp;doi=10.1007%2fs12144-022-04163-y&amp;partnerID=40&amp;md5=6e36a9e1af7ee4db959bd2be10dcebc9</t>
  </si>
  <si>
    <t>This study aims to determine the factors that may affect the relationship between the level of cyber victims' use of social networks and psychological resilience. 420 Turkish adolescents between the ages of 14 and 19 participated in the study, with 56% representing male students and 44% representing females (Mage = 15.57, SD = 1.43). The data collection tools used in this study include the Cyber-Victimization Scale, the Scale of the Goals of Using Social Media, the Active Coping Scale, Child, and Youth Resilience Measure, and the Cyberbullying Coping Questionnaire for Adolescents. We used SPSS 22 and AMOS 22 for statistical analysis. This study indicates that there are statistically significant positive relations between the variables of using social networking sites, resilience, and active coping and coping with cyberbullying. The study findings show that there is a statistically significant positive relationship between the level of use of social networking sites by cyberbullying victims and resilience. Moreover, it is clear that active coping and coping with cyber-bullying respectively have a mediating effect on the positive relationship between the level of using social networking sites and resilience. These findings provide new evidence on how the use of social networking sites by adolescents experiencing cyber victimization affects resilience and provide important information to increase resilience. © 2022, The Author(s), under exclusive licence to Springer Science+Business Media, LLC, part of Springer Nature.</t>
  </si>
  <si>
    <t>Adolescent; Cyber victimization; Cyberbullying coping behaviors; Resilience; Sequential mediation; Social networking sites</t>
  </si>
  <si>
    <t>Atypical Jobs in Psychology: Provision of Cross-Cultural Safe-House Services for Survivors of Human Trafficking in Finland</t>
  </si>
  <si>
    <t>10.1037/ser0000681</t>
  </si>
  <si>
    <t>Mikeal C.W.</t>
  </si>
  <si>
    <t>Mikeal, Cindy W. (57192085045)</t>
  </si>
  <si>
    <t>https://www.scopus.com/inward/record.uri?eid=2-s2.0-85130772333&amp;doi=10.1037%2fser0000681&amp;partnerID=40&amp;md5=fe03514003a39288fb193d54f1376070</t>
  </si>
  <si>
    <t>This article outlines my career as a counseling psychologist trained in integrated behavioral health care and trauma treatment prior to becoming a self-employed consultant for Samaria, a Finnish non-governmental organization (NGO), engaged in aftercare activities for individuals identified as victims of human trafficking. I became interested in working with victims of human trafficking after hearing a leader of Project Rescue, an international antitrafficking organization, speak at the church I attend. Particularly, I developed a specific interest in providing intensive and on-the-job training to employees and volunteers of these programs in an effort to promote longitudinal consistency in the provision of service, improve staff self-care practices, and reduce caregiver attrition in a field where compassionate and competent care is emotionally draining and time-intensive. © 2022 American Psychological Association.</t>
  </si>
  <si>
    <t>Atypical psychology careers; Human trafficking victim aftercare; Psychological intervention with human trafficking victims</t>
  </si>
  <si>
    <t>Second victim phenomenon in a surgical area: online survey; [El fenómeno de segunda víctima en un área quirúrgica: Encuesta online]</t>
  </si>
  <si>
    <t>10.1016/j.redar.2020.11.009</t>
  </si>
  <si>
    <t>Magaldi M.; Perdomo J.M.; López-Baamonde M.; Chanzá M.; Sanchez D.; Gomar C.</t>
  </si>
  <si>
    <t>Magaldi, M. (55351515200); Perdomo, J.M. (57209617223); López-Baamonde, M. (57194021133); Chanzá, M. (57205888894); Sanchez, D. (26433936700); Gomar, C. (55621536100)</t>
  </si>
  <si>
    <t>55351515200; 57209617223; 57194021133; 57205888894; 26433936700; 55621536100</t>
  </si>
  <si>
    <t>Revista Espanola de Anestesiologia y Reanimacion</t>
  </si>
  <si>
    <t>https://www.scopus.com/inward/record.uri?eid=2-s2.0-85106324794&amp;doi=10.1016%2fj.redar.2020.11.009&amp;partnerID=40&amp;md5=cfcc7707f66e4a6fcac6eedffce2c387</t>
  </si>
  <si>
    <t>Background and aim of study: An effective and accessible first source of support for second victims (SV) is usually the colleagues themselves, who should have tools to help emotionally and detect the unusual course of a SV. The aim of this work is to assess health professionals’ perception of the phenomenon, as well as their capability to apply psychological first aid. Material and methods: Observational descriptive study through online surveys answered anonymously. Participants were different health professionals from surgical area, mainly from a third-level hospital. Results: 329 responses, 67 anaesthesiologists, 110 anaesthesiologists in training, 152 nurses. 78.4% had felt SV, more frequent among anaesthesiologists; however, 58% had never heard of the term. Guilt was the most frequent emotion. Residents were more afraid of judgmental colleagues and thought more about drop out their training. From those who sought help, most did it through a colleague, but most did not feel useful in helping a SV. 66% affirmed there is a still punitive, evasive or silent culture about medical incidents. Conclusions: Despite the frequency of the phenomenon there is still lack of knowledge of the term SV. Impact of the phenomenon is heterogenous and changes based on experience and responsibility. Colleagues are the first source of emotional help but there is a lack of tools to be able to provide it. Institutions are urged to create training programs so that professionals can guarantee «psychological first aid». © 2020 Sociedad Española de Anestesiología, Reanimación y Terapéutica del Dolor</t>
  </si>
  <si>
    <t>Medical incident; Patient safety; Psychological first aid; Second victim</t>
  </si>
  <si>
    <t>Health Personnel; Humans; Medical Errors; Patient Safety; Psychological First Aid; Surveys and Questionnaires; adult; anesthesiologist; article; female; first aid; guilt; human; human experiment; male; nurse; patient safety; perception; resident; responsibility; training; victim; health care personnel; medical error; patient safety; questionnaire</t>
  </si>
  <si>
    <t>Elsevier Doyma</t>
  </si>
  <si>
    <t>Rev. Esp. Anestesiol. Reanim.</t>
  </si>
  <si>
    <t>Piloting of a suicide first aid gatekeeper training (online) for children and young people in conflict affected areas in Syria</t>
  </si>
  <si>
    <t>10.1080/09540261.2022.2100245</t>
  </si>
  <si>
    <t>Colucci E.; Jaroudy S.; Rossmann M.</t>
  </si>
  <si>
    <t>Colucci, Erminia (16400620200); Jaroudy, Sirar (57873584000); Rossmann, Magda (57873584100)</t>
  </si>
  <si>
    <t>16400620200; 57873584000; 57873584100</t>
  </si>
  <si>
    <t>https://www.scopus.com/inward/record.uri?eid=2-s2.0-85137183970&amp;doi=10.1080%2f09540261.2022.2100245&amp;partnerID=40&amp;md5=25a6eb2ac7751bd290b5ae2daaff380e</t>
  </si>
  <si>
    <t>Suicide among internally displaced people remains an under-researched public health issue especially in conflict affected countries. Given the limited and sometimes inaccessible mental health services, there is a need for scalable evidence-based suicide prevention programmes that could be delivered by trained and supervised non-specialists. The Suicide First Aid Guidelines approach aims to support humanitarian workers who deal directly with children and families with the appropriate knowledge and skills to identify and support those at risk of suicide until they can access further specialized support services or until the crisis passes. This paper presents the findings of an online pilot training of 56 humanitarian workers from different sectors (e.g. Child Protection, Nutrition and Mental Health and Psychosocial Support) in conflict affected areas in Syria. The quantitative and qualitative evaluations were based on pre- and post-training questionnaires and revision journals completed between training sessions. Suggestions and examples provided in the journals and during the trainings were incorporated into the succeeding trainings. This was to contextualize and modify the gatekeeper training to fit the Syrian context and provide adaptations for future research and suicide prevention guidelines. Overall, the evaluation indicated that the pilot training raised awareness and improved participants’ knowledge on how to assist a suicidal person, including warning signs. It also contributed to a positive change in attitude or beliefs towards suicide. Although the pilot training was considered adequate for the Syrian context some improvements were suggested. © 2022 The Author(s). Published by Informa UK Limited, trading as Taylor &amp; Francis Group.</t>
  </si>
  <si>
    <t>children; gatekeepers training; humanitarian; IDPs; LMIC; online; refugees; suicide prevention; Syria; young people</t>
  </si>
  <si>
    <t>Adolescent; Child; First Aid; Humans; Mental Health Services; Suicide; Suicide Prevention; Syria; Article; child; child protection; human; medical education; mental health; nutrition; online system; practice guideline; psychological first aid; psychosocial care; qualitative analysis; quantitative analysis; refugee; suicide; Syrian Arab Republic; adolescent; first aid; mental health service; Syrian Arab Republic</t>
  </si>
  <si>
    <t>The Effect of a Simulated Fire Disaster Psychological First Aid Training Program on the Self-efficacy, Competence, and Knowledge of Mental Health Practitioners</t>
  </si>
  <si>
    <t>10.1017/dmp.2020.184</t>
  </si>
  <si>
    <t>Park J.S.; Choi Y.-J.</t>
  </si>
  <si>
    <t>Park, Jung Suk (57219725452); Choi, Yun-Jung (55685961400)</t>
  </si>
  <si>
    <t>57219725452; 55685961400</t>
  </si>
  <si>
    <t>https://www.scopus.com/inward/record.uri?eid=2-s2.0-85094950800&amp;doi=10.1017%2fdmp.2020.184&amp;partnerID=40&amp;md5=39e68531f1dc81c5508ffeb58d658948</t>
  </si>
  <si>
    <t>Objective: This study developed a simulation program using standardized patients for the training of mental health practitioners in psychological first aid and evaluated its effect on learners' self-efficacy and psychological first aid performance competence and knowledge. The simulation used in this program was of a fire disaster. Methods: Thirty participants were randomly assigned to an experimental group, a comparison group, and a control group. The experimental group participated in simulation training after attending a two-hour psychological first aid lecture. The comparison group was given only the two-hour lecture and the control group was given a psychological first aid handout to study individually. The results of pre- and post-intervention questionnaires were then statistically analyzed. Results: The participants' self-efficacy, performance competency, and knowledge improved in all groups, and there were some statistically significant differences between the three groups. The experimental group showed a greater improvement in self-efficacy and performance than the other groups. Conclusions: The psychological first aid simulation training program was effective in improving three qualities of mental health practitioners: self-efficacy, performance competency, and knowledge. Further research is required for the development of various learning scenarios for iterative psychological first aid education.  Copyright © 2020 Society for Disaster Medicine and Public Health, Inc..</t>
  </si>
  <si>
    <t>disaster; fire victims; mental health practitioner; psychological first aid; standardized patients</t>
  </si>
  <si>
    <t>Disasters; First Aid; Humans; Mental Health; Patient Simulation; Psychological First Aid; Self Efficacy; adult; article; clinical article; controlled study; disaster; female; first aid; human; male; mental health; physician; questionnaire; randomized controlled trial; simulation training; victim; first aid; mental health; patient simulation; self concept</t>
  </si>
  <si>
    <t>Risk Factors and Effects of the Morbus: COVID-19 through the Biopsychosocial Model and Ecological Systems Approach to Social Work Practice</t>
  </si>
  <si>
    <t>10.1080/19371918.2020.1859035</t>
  </si>
  <si>
    <t>Chigangaidze R.K.</t>
  </si>
  <si>
    <t>Chigangaidze, Robert K. (57221015436)</t>
  </si>
  <si>
    <t>Social Work in Public Health</t>
  </si>
  <si>
    <t>https://www.scopus.com/inward/record.uri?eid=2-s2.0-85098637117&amp;doi=10.1080%2f19371918.2020.1859035&amp;partnerID=40&amp;md5=ee0b5651ceb76c635c65c07242b45ac6</t>
  </si>
  <si>
    <t>Utilizing the biopsychosocial model and the ecological systems theory, this disquisition explores on the risk factors associated with the COVID-19 pandemic. The discourse shows the interconnectedness of biological, psychological, and social domains in expatiating on the COVID-19 pandemic. It calls for the need to strengthen the resilience of the global community in the face of health outbreaks such as COVID-19. It emphasizes on the perspectives that pandemics are managed before they emerge through building systems that are resilient. Thus, it appreciates the need for a therapeutic milieu as a building block to resilience. The article calls for the adoption of a developmental stance to analyzing health outbreaks and clinical issues. The adumbration shows the reciprocity effects of the health outbreak [macrocosms] and individual factors [microcosms]. To its end, the paper implies that COVID-19 is a call for integration toward effective health planning between social policy formulators, urban and rural planners, epidemiologists, development practitioners, clinicians, researchers to mention but a few. Ultimately, the paper calls for social workers to consider a developmental-clinical social work approach which helps foster “health in all policies” so as to build resilience against the morbus and limit the proliferation of diseases. © 2020 Taylor &amp; Francis Group, LLC.</t>
  </si>
  <si>
    <t>biopsychosocial model; COVID-19; ecological systems theory; reciprocity; social inequalities</t>
  </si>
  <si>
    <t>Anxiety; Comorbidity; COVID-19; Female; Health Behavior; Humans; Male; Models, Biopsychosocial; Nutrition Disorders; Pandemics; Risk Factors; SARS-CoV-2; Sex Factors; Social Class; Social Work; Suicidal Ideation; Systems Theory; COVID-19; disease incidence; disease treatment; epidemiology; reciprocity; social policy; social work; anxiety; comorbidity; female; health behavior; human; male; nutritional disorder; pandemic; psychology; risk factor; sex factor; social class; social work; suicidal ideation; systems theory</t>
  </si>
  <si>
    <t>Soc. Work Publ. Health</t>
  </si>
  <si>
    <t>Strategies for delivering mental health services in response to global climate change: A narrative review</t>
  </si>
  <si>
    <t>10.3390/ijerph17228562</t>
  </si>
  <si>
    <t>Palinkas L.A.; O’donnell M.L.; Lau W.; Wong M.</t>
  </si>
  <si>
    <t>Palinkas, Lawrence A. (7005608144); O’donnell, Meaghan L. (7402329042); Lau, Winnie (15822643400); Wong, Marleen (7403907889)</t>
  </si>
  <si>
    <t>7005608144; 7402329042; 15822643400; 7403907889</t>
  </si>
  <si>
    <t>https://www.scopus.com/inward/record.uri?eid=2-s2.0-85096204063&amp;doi=10.3390%2fijerph17228562&amp;partnerID=40&amp;md5=bb61393865781c3238c13f02746b923e</t>
  </si>
  <si>
    <t>This narrative review examined strategies for preparedness and response to mental health impacts of three forms of climate change from a services perspective: (1) acute and extreme weather events such as hurricanes, floods, and wildfires, (2) sub-acute or long-term events such as droughts and heatwaves; and (3) the prospect of long-term and permanent changes, including higher temperatures, rising sea levels, and an uninhabitable physical environment. Strategies for acute events included development and implementation of programs and practices for monitoring and treating mental health problems and strengthening individual and community resilience, training of community health workers to deliver services, and conducting inventories of available resources and assessments of at-risk populations. Additional strategies for sub-acute changes included advocacy for mitigation policies and programs and adaptation of guidelines and interventions to address the secondary impacts of sub-acute events, such as threats to livelihood, health and well-being, population displacement, environmental degradation, and civil conflict. Strategies for long-lasting changes included the implementation of evidence-based risk communication interventions that address the existing and potential threat of climate change, promoting the mental health benefits of environmental conservation, and promoting psychological growth and resilience. © 2020 by the authors. Licensee MDPI, Basel, Switzerland.</t>
  </si>
  <si>
    <t>Climate change; Disasters; Mental health services; Prevention; Trauma; Treatment</t>
  </si>
  <si>
    <t>Climate Change; Delivery of Health Care; Disasters; Humans; Mental Health Services; climate change; community health worker; extreme event; global climate; health services; mental health; natural disaster; psychology; training; climate change; clinical practice; drought; environmental impact assessment; environmental planning; environmental protection; environmental temperature; evidence based medicine; extreme weather; health auxiliary; health care delivery; health care planning; health program; health promotion; heat wave; human; mental health service; population risk; practice guideline; psychological aspect; psychological resilience; Review; disaster; organization and management</t>
  </si>
  <si>
    <t>Toward establishing telepsychology guideline. Turning the challenges of COVID-19 into opportunity; [Vers l’établissement d'une ligne directrice en matière de télépsychologie. Transformer les défis de la COVID-19 en opportunités]</t>
  </si>
  <si>
    <t>10.1016/j.jemep.2020.100612</t>
  </si>
  <si>
    <t>Alqahtani M.M.J.; Alkhamees H.A.; Alkhalaf A.M.; Alarjan S.S.; Alzahrani H.S.; AlSaad G.F.; Alhrbi F.H.; Wahass S.H.; Khayat A.H.; Alqahtani K.M.M.</t>
  </si>
  <si>
    <t>Alqahtani, M.M.J. (57211109531); Alkhamees, H.A. (56024936500); Alkhalaf, A.M. (55966834700); Alarjan, S.S. (57220586681); Alzahrani, H.S. (56700069400); AlSaad, G.F. (57220578703); Alhrbi, F.H. (57204636206); Wahass, S.H. (6505886406); Khayat, A.H. (57191284641); Alqahtani, K.M.M. (57204635757)</t>
  </si>
  <si>
    <t>57211109531; 56024936500; 55966834700; 57220586681; 56700069400; 57220578703; 57204636206; 6505886406; 57191284641; 57204635757</t>
  </si>
  <si>
    <t>Ethics, Medicine and Public Health</t>
  </si>
  <si>
    <t>https://www.scopus.com/inward/record.uri?eid=2-s2.0-85097448786&amp;doi=10.1016%2fj.jemep.2020.100612&amp;partnerID=40&amp;md5=56c63cd5017fb5b89dbf16600b83eecf</t>
  </si>
  <si>
    <t>Introduction: The COVID-19 pandemic has obstructed the classical practices of psychological assessment and intervention via face-to-face interaction. Patients and all health professionals have been forced to isolate and become innovative to continue receiving and providing exceptional healthcare services while minimizing the risk of exposure to, or transmission of, COVID-19. Aim: This document is proposed initially as a guide to the extraordinary implementation of telepsychology in the context of the COVID-19 pandemic and to extend its implementation to use fundamentally as the main guideline for telepsychology services in Saudi Arabia and other Arabic communities. Method: A professional task force representing different areas of professional psychology reviewed, summarized, and documented methods, policies, procedures, and other resources to ensure that the recommendations and evidence reviews were valid and consistent with best practices. Results: The practice of telepsychology involves the consideration of legal and professional requirements. This paper provides a guideline and recommendations for procedural changes that are necessary to address psychological services as we transition to telepsychology, as well as elucidates and demonstrates practical telepsychology frameworks, procedures, and proper recommendations for the provision of services during COVID-19. It adds a focused examination and discussion related to factors that could influence the telemedicine guideline, such as culture, religion, legal matters, and how clinical psychologists could expand their telepsychology practice during COVID-19 and after, seeking to produce broadly applicable guidelines for the practice of telepsychology. Professional steps in practical telemedicine were illustrated in tables and examples. Conclusion: Telepsychology is not a luxury or a temporary response. Rather, it should be considered part of a proactive governance model to secure a continuity of mental health care services. Arabic communities could benefit from this guideline to telepsychology as an essential protocol for providing mental health services during and after the COVID-19 pandemic. © 2020 Elsevier Masson SAS; Introduction: La pandémie COVID-19 fait obstacle aux pratiques classiques d’évaluation et d'intervention psychologiques par le biais d'une interaction en face à face. Les patients et tous les professionnels de la santé ont été contraints de s'isoler et d'innover pour continuer à recevoir et à fournir des services de santé exceptionnels tout en minimisant le risque d'exposition à la COVID-19 ou de transmission de cette maladie. Objectif: Ce document se propose dans un premier temps comme un guide pour la mise en œuvre extraordinaire de la télépsychologie dans le contexte de la pandémie COVID-19 et ensuite pour étendre sa mise en œuvre afin de l'utiliser comme principale ligne directrice pour les services de télépsychologie en Arabie Saoudite et dans d'autres communautés arabes. Méthode: Un groupe de travail professionnel représentant différents domaines de la psychologie professionnelle a examiné, résumé et documenté les méthodes, politiques, procédures et autres ressources afin de s'assurer que les recommandations et les examens des preuves étaient valides et conformes aux meilleures pratiques. Résultats: La pratique de la télépsychologie implique la prise en compte des exigences légales et professionnelles. Ce document fournit une ligne directrice et des recommandations pour les changements de procédure qui sont nécessaires pour traiter les services psychologiques lors de la transition vers la télépsychologie, ainsi qu'il élucide et démontre les cadres pratiques de la télépsychologie, les procédures et les recommandations appropriées pour la fourniture de services pendant la COVID-19. Il ajoute un examen et une discussion ciblés liés aux facteurs qui pourraient influencer la directive sur la télémédecine, tels que la culture, la religion, les questions juridiques, et la façon dont les psychologues cliniques pourraient étendre leur pratique de la télépsychologie pendant COVID-19 et après, en cherchant à produire des directives largement applicables pour la pratique de la télépsychologie. Les étapes professionnelles de la télémédecine pratique ont été illustrées dans des tableaux et des exemples. Conclusion: La télépsychologie n'est pas un luxe ni une réponse temporaire. Elle doit plutôt être considérée comme faisant partie d'un modèle de gouvernance proactive visant à assurer la continuité des services de soins de santé mentale. Les communautés arabes pourraient tirer profit de cette directive sur la télépsychologie en tant que protocole essentiel pour la fourniture de services de santé mentale pendant et après la pandémie COVID-19. © 2020 Elsevier Masson SAS</t>
  </si>
  <si>
    <t>Community mental health; Compétence culturelle; Cultural competence e-Health; E-santé; Ethics; Santé mentale communautaire; Telemedicine; Télémédecine; Éthique</t>
  </si>
  <si>
    <t>Ethics Med. Public Health</t>
  </si>
  <si>
    <t>Short survey</t>
  </si>
  <si>
    <t>Mindfulness: An emotional aid to the glass ceiling experiences</t>
  </si>
  <si>
    <t>10.1080/23311908.2021.1907911</t>
  </si>
  <si>
    <t>Soumya R.R.; Sathiyaseelan A.</t>
  </si>
  <si>
    <t>Soumya, R.R. (57222733873); Sathiyaseelan, Anuradha (57203744654)</t>
  </si>
  <si>
    <t>57222733873; 57203744654</t>
  </si>
  <si>
    <t>Cogent Psychology</t>
  </si>
  <si>
    <t>https://www.scopus.com/inward/record.uri?eid=2-s2.0-85103905816&amp;doi=10.1080%2f23311908.2021.1907911&amp;partnerID=40&amp;md5=acfe4415a221ae5344c0417a2b1306ce</t>
  </si>
  <si>
    <t>We have progressed to a phase where there is very little difference between men and women, but the reality in many countries is that women are looked down as the inferior gender and not given career opportunities to explore. They are not let into the decision-making roles at the organization even when they have an equal qualification, experience and skill. They are placed low in the hierarchy which allows them to witness the functions at the higher level of the organization but restricts them from participating in them. There are a lot of factors like cultural, socio-demographic factors and society itself that influence this disparity in the organization. These contributory factors create the glass ceiling phenomenon at the workplace, thereby generating emotional and psychological imbalances in women employees. This is a conceptual paper aiming to explore the concept and impact of mindfulness, and various concepts of mindfulness could be used as an emotional aid to treat the psychological effects of the glass ceiling. It further explains some of the mindful concepts like mindful walking, mindful life and mindfulness-based stress reduction technique in treating some of the psychological and emotional issues like depression, anxiety, frustration, traumatic experiences, adjustment issues, addiction, stress, low self-esteem, low self-confidence and aggression. It also elucidates adopting mindfulness techniques in real organizational scenarios where women are constantly discriminated because of their gender and opportunities are taken away. © 2021 The Author(s). This open access article is distributed under a Creative Commons Attribution (CC-BY) 4.0 license.</t>
  </si>
  <si>
    <t>emotional aid; gender disparity; glass ceiling; inequality; mental health; mindfulness; psychological impact; well-being</t>
  </si>
  <si>
    <t>Cogent OA</t>
  </si>
  <si>
    <t>Cogent Psychol.</t>
  </si>
  <si>
    <t>Psychological First Aid for Military Personnel in Combat Operations: The Ukrainian Model</t>
  </si>
  <si>
    <t>10.1080/21635781.2020.1864530</t>
  </si>
  <si>
    <t>Prykhodko I.; Matsehora Y.; Kolesnichenko O.; Stasiuk V.; Bolshakova A.; Bilyk O.</t>
  </si>
  <si>
    <t>Prykhodko, Ihor (57212679136); Matsehora, Yanina (57214596152); Kolesnichenko, Olexander (57222473577); Stasiuk, Vasyl (57219278481); Bolshakova, Anastasiia (57221519878); Bilyk, Olena (57221530853)</t>
  </si>
  <si>
    <t>57212679136; 57214596152; 57222473577; 57219278481; 57221519878; 57221530853</t>
  </si>
  <si>
    <t>Military Behavioral Health</t>
  </si>
  <si>
    <t>https://www.scopus.com/inward/record.uri?eid=2-s2.0-85099385068&amp;doi=10.1080%2f21635781.2020.1864530&amp;partnerID=40&amp;md5=d890d5e89b99625e9d77ff7b49153385</t>
  </si>
  <si>
    <t>The aim of this present article is to discuss the Psychological First Aid (PFA) model designed for Ukrainian military personnel suffering from combat stress reactions (CSRs) in the War in Donbas. The PFA model and algorithm for casualties with signs of CSRs provide for simple measures aimed at ensuring the personal safety of the casualty, satisfying basic physiological needs, and stopping the action of combat stressors. The 3-level PFA model provides for the gradual transfer of the casualty to higher-level providers, as needed, where at the first level is his colleague (“peer-to-peer”), at the second, is his commander, at the third is a psychologist. The main activities carried out at all levels of PFA in the event of the occurrence of CSRs are disclosed. For their effective relief, an algorithm was developed that provides a clear relationship between the levels of PFA. Criteria for assessing PFA based on the results of the restoration of impaired mental functions of the casualty are proposed. The PFA model for military personnel suffering from combat stress was tested in practice (2016–2019) in combat operations with illegal armed groups in the East of Ukraine. © 2021 Taylor &amp; Francis Group, LLC.</t>
  </si>
  <si>
    <t>combat stress reactions; hostilities; military personnel; Psychological first aid; psychological support; Ukraine</t>
  </si>
  <si>
    <t>Mil. behav. Health</t>
  </si>
  <si>
    <t>Police programmes that seek to increase community connectedness for reducing violent extremism behaviour, attitudes and beliefs</t>
  </si>
  <si>
    <t>10.1002/cl2.1111</t>
  </si>
  <si>
    <t>Mazerolle L.; Eggins E.; Cherney A.; Hine L.; Higginson A.; Belton E.</t>
  </si>
  <si>
    <t>Mazerolle, Lorraine (15765675400); Eggins, Elizabeth (55317820400); Cherney, Adrian (23468685300); Hine, Lorelei (57201476187); Higginson, Angela (35746110100); Belton, Emma (6602893505)</t>
  </si>
  <si>
    <t>15765675400; 55317820400; 23468685300; 57201476187; 35746110100; 6602893505</t>
  </si>
  <si>
    <t>Campbell Systematic Reviews</t>
  </si>
  <si>
    <t>e1111</t>
  </si>
  <si>
    <t>https://www.scopus.com/inward/record.uri?eid=2-s2.0-85091297398&amp;doi=10.1002%2fcl2.1111&amp;partnerID=40&amp;md5=b109f61ab4c00d1634801abc4f9a0e71</t>
  </si>
  <si>
    <t>Background: Police can play a role in tackling violent extremism through disrupting terrorist plots and by working with communities to identify individuals at risk of radicalisation. Police programmes to tackle violent extremism can involve a range of approaches and partnerships. One approach includes efforts to improve community connectedness by working to address social isolation, belonging, economic opportunities and norms and values that may lead people to endorse or support violent extremist causes and groups. The assumption is that the risk of an individual being radicalised in the community can be reduced when police work in pothe international legal ordersitive ways with community members and groups to mobilise and support activities that help generate a sense of belonging and trust. Police programmes that build a sense of belonging and trust may help ensure individuals are not influenced by activities that violent extremists use to attract support for their cause. Objectives: The review aimed to systematically examine whether or not police programmes that seek to promote community connectedness are effective in reducing violent extremist behaviours, attitudes and beliefs. The review also sought to identify whether effectiveness varied by the intervention type and location. Search Methods: Using terrorism-related terms, we searched the Global Policing Database to identify eligible published and unpublished evaluations between January 2002 and December 2018. We supplemented this with comprehensive searches of relevant terrorism and counter-terrorism websites and research repositories, reference harvesting of eligible and topic-relevant studies, forward citation searches of eligible studies, hand-searches of leading journals and consultations with experts. Selection Criteria: Eligible studies needed to include an initiative that involved the police, either through police initiation, development, leadership or where the police were receivers of the programme (such as a training programme) or where the police delivered or implemented the intervention. The initiative also needed to be some kind of a strategy, technique, approach, activity, campaign, training, programme, directive or funding/organisational change that involved police in some way to promote community connectedness. Community connectedness was defined as being community consultation, partnership or collaboration with citizens and/or organisational entities. Eligible outcomes included violent extremism, along with radicalisation and disengagement which are considered to be attitudinal and belief-based components of violent extremism. These outcomes could be measured via self-report instruments, interviews, observations and/or official data. To be included, studies could utilise individuals, micro- or macroplaces as the participants. Finally, studies needed to provide a quantitative impact evaluation that utilised a randomised or quasi-experimental design with a comparison group that either did not receive the intervention, or that received “business-as-usual” policing, no intervention or an alternative intervention. Data Collection and Analysis: The systematic search identified 2,273 records (after duplicate removal). After systematic screening across two stages (title/abstract and full-text), just one study (reported in two documents) met the review eligibility criteria. Standardised mean differences (SMD) were used to estimate intervention effects for this single study and risk of bias was assessed using the Cochrane Risk of Bias in Non-Randomised Studies-Interventions tool (ROBINS-I). Results: The single eligible study (n = 191) was a quasi-experimental evaluation of the Muslim-led intervention—World Organisation for Resource Development Education (WORDE)—conducted in the United States in 2015. The intervention comprised three components: community education, enhancing agency networks and multicultural volunteerism activities. Self-report data were collected from youth and adults who were civically engaged, sensitised to issues of violent extremism and who had existing cooperative relationships with law enforcement and social services. The comparison group comprised matched participants who had not engaged with the WORDE programme. The outcomes most closely aligned with conceptual definitions of deradicalization, specifically levels of acceptance and/or engagement with cultural and religious differences or pluralistic views and modification of group or personal identity. Based on single survey items, the SMD ranged from small to medium in favour of the treatment group aside from one item which favoured the comparison group (“I make friends with people from other races”, SMD = −0.51, 95% CI: −0.82, −0.19). However, of the nine SMDs calculated, six had confidence intervals including zero. These effects should be interpreted with caution due to the study's overall serious risk of bias. It is important to note that it is not explicitly clear whether the evaluation participants in the treatment group were all directly exposed to the two intervention components that involved police. Hence, these evaluation outcomes may not be direct measures of how effect police were at countering violent extremism by promoting community connectiveness. Conclusions: The aim of this systematic review was to examine whether or not police programmes that seek to promote community connectedness are effective in reducing violent extremist behaviours, attitudes and beliefs. There is insufficient evidence available to ascertain whether such interventions achieve these outcomes. This finding is the result of the fact that interventions that have been evaluated tend to be characterised by evaluation designs that do not adopt experimental or quasi-experimental approaches or use outcomes that are outside of scope for this review. While the volume of studies identified provide support for the assertion that police can play a role in tackling violent extremism by participating in, and implementing, programmes that promote community connectedness, it is unclear at this time if such approaches work in reducing violent extremism. Whilst we conclude that investment needs to be made in more robust methods of evaluation to test for programme effectiveness, we acknowledge that conducting evaluation and research in the area of counter-terrorism/violent extremism is challenging. © 2020 The Authors. Campbell Systematic Reviews published by John Wiley &amp; Sons Ltd on behalf of The Campbell Collaboration</t>
  </si>
  <si>
    <t>Wiley Blackwell</t>
  </si>
  <si>
    <t>Campbell Syst. Rev.</t>
  </si>
  <si>
    <t>Withstanding winter vulnerabilities: A way of life in a northern seaside community</t>
  </si>
  <si>
    <t>10.1016/j.jrurstud.2020.08.038</t>
  </si>
  <si>
    <t>Heimtun B.; Jacobsen J.K.S.</t>
  </si>
  <si>
    <t>Heimtun, Bente (25221008800); Jacobsen, Jens Kr. Steen (36179837700)</t>
  </si>
  <si>
    <t>25221008800; 36179837700</t>
  </si>
  <si>
    <t>Journal of Rural Studies</t>
  </si>
  <si>
    <t>https://www.scopus.com/inward/record.uri?eid=2-s2.0-85089741318&amp;doi=10.1016%2fj.jrurstud.2020.08.038&amp;partnerID=40&amp;md5=08be6cec284fc2d94e2e34fb4c6bdc8e</t>
  </si>
  <si>
    <t>rural area; vulnerability; winter</t>
  </si>
  <si>
    <t>J. Rural Stud.</t>
  </si>
  <si>
    <t>Mental health nursing in bushfire-affected communities: An autoethnographic insight</t>
  </si>
  <si>
    <t>10.1111/inm.12765</t>
  </si>
  <si>
    <t>Hayward B.A.</t>
  </si>
  <si>
    <t>Hayward, Brent A. (57204555080)</t>
  </si>
  <si>
    <t>https://www.scopus.com/inward/record.uri?eid=2-s2.0-85088270956&amp;doi=10.1111%2finm.12765&amp;partnerID=40&amp;md5=ca474437a398840bf8d64b9ef9a6e401</t>
  </si>
  <si>
    <t>There is no literature to guide mental health nursing in bushfire-affected communities. Using autoethnographic methods, the author reflects on his experience of mental health nursing during the Australian bushfires of 2019–20 and the challenges of identifying existing practice guidance. Applying an existing nursing model and insights from gestalt, he analyses his field notes to identify and describe practices which he found important and useful for working with bushfire-affected persons and communities. Eight suggestions are provided to assist mental health nurses to practise in an informed way and promote recovery. This paper makes a contribution to a small body of existing mental health nursing research using autoethnographic methods, and it is the first contribution to the mental health nursing literature about working with bushfire-affected persons and communities. © 2020 Australian College of Mental Health Nurses Inc.</t>
  </si>
  <si>
    <t>autoethnography; bushfire; disaster; mental health nursing; psychiatric nursing; wildfires</t>
  </si>
  <si>
    <t>Australia; Humans; Male; Mental Health; Psychiatric Nursing; adult; article; disaster; female; human; human experiment; male; nurse; psychiatric nursing; wildfire; Australia; mental health</t>
  </si>
  <si>
    <t>Blackwell Publishing</t>
  </si>
  <si>
    <t>Int. J. Ment. Health Nurs.</t>
  </si>
  <si>
    <t>Effect of education based on the health belief model on earthquake preparedness in women</t>
  </si>
  <si>
    <t>10.1016/j.ijdrr.2020.101954</t>
  </si>
  <si>
    <t>Amini R.; Biglari F.; Khodaveisi M.; Tapak L.</t>
  </si>
  <si>
    <t>Amini, Roya (57200107816); Biglari, Faezeh (57219936374); Khodaveisi, Masoud (55367770400); Tapak, Leili (57212102319)</t>
  </si>
  <si>
    <t>57200107816; 57219936374; 55367770400; 57212102319</t>
  </si>
  <si>
    <t>https://www.scopus.com/inward/record.uri?eid=2-s2.0-85096169008&amp;doi=10.1016%2fj.ijdrr.2020.101954&amp;partnerID=40&amp;md5=d3abdab608a2564b6bc46bab33cc8399</t>
  </si>
  <si>
    <t>Earthquake as a health risk affects human health all around the world. Iran is located in an earthquake-prone area; however, Iranian people do not demonstrate appropriate preparedness for earthquakes. Women play a critical role in earthquake risk reduction. Earthquake education programs are of great significance in preparing women and their families. The behavioral theory-based education can be an effective framework for facilitating earthquake preparedness. This study aimed to determine the effect of education based on the health belief model (HBM) on earthquake preparedness in women living in Hamadan City, Iran. The study presented the results of a quasi-experimental study on 120 women (60 women in an experimental group and 60 women in a control group) admitted to comprehensive health centers, who were selected using the multi-stage random sampling method. Earthquake preparedness was assessed with a researcher-made HBM questionnaire and a checklist before and two months after HBM-based education in three 45–60 min sessions. The collected data was analyzed using Independent samples t-test, Paired samples t-test, and ANCOVA. The results showed that after HBM-based education, the scores of awareness, HBM constructs, namely perceived susceptibility, perceived servility, perceived benefits, perceived self-efficacy constructs (except for cues to action), and earthquake preparedness increased in the intervention group compared to the control group (P &lt; 0.001). Given the positive impact of HBM-based education on awareness, most of the HBM constructs, and earthquake preparedness, HBM-based education should be applied with more focus on cues to action for earthquake preparedness. © 2020 Elsevier Ltd</t>
  </si>
  <si>
    <t>Educational models; Health education; Health promotion; Natural disasters; Safety; Women</t>
  </si>
  <si>
    <t>Understanding the Relationship Between Direct Experience and Risk Perception of Natural Hazards</t>
  </si>
  <si>
    <t>10.1111/risa.13526</t>
  </si>
  <si>
    <t>Bronfman N.C.; Cisternas P.C.; Repetto P.B.; Castañeda J.V.; Guic E.</t>
  </si>
  <si>
    <t>Bronfman, Nicolás C. (6506186028); Cisternas, Pamela C. (56331325800); Repetto, Paula B. (6603876638); Castañeda, Javiera V. (57204832041); Guic, Eliana (6508030375)</t>
  </si>
  <si>
    <t>6506186028; 56331325800; 6603876638; 57204832041; 6508030375</t>
  </si>
  <si>
    <t>Risk Analysis</t>
  </si>
  <si>
    <t>https://www.scopus.com/inward/record.uri?eid=2-s2.0-85086272546&amp;doi=10.1111%2frisa.13526&amp;partnerID=40&amp;md5=fccf0e8f4b5954655a26f441e3a10aab</t>
  </si>
  <si>
    <t>Risk perception has been largely examined in studies that have aimed to explain and predict preparedness behavior in the context of natural hazards. Findings from studies on the relationship between previous experience, preparedness, and risk perception in disaster situations have been inconsistent. Hence, the main goal of this work was to explore the influence of physical and emotional experience on risk perception regarding natural hazards. This study was conducted in a statistically representative sample of the city of Iquique, in northern Chile (n = 701), who completed a survey one month after the occurrence of an earthquake and tsunami (8.2 Mw). The survey assessed the experience and preparation actions of survivors in relation to this event. Using a structural equation model, we examined nine proposed relationships, six of which were significant. The final model had an adequate fit (χ² = 752.23, df = 283, comparative fit index [CFI] = 0.90, root mean square error of approximation [RMSEA] = 0.049). Direct experience showed the greatest influence on risk perception: while direct physical experience (i.e., the physical and material consequences associated with the earthquake) maintained a direct positive effect on risk perception, direct emotional experience (i.e., the fear of experiencing an earthquake) produced an indirect positive effect (through worry). Emotional experience, however, did not directly influence current preparedness and risk perception. Implications for understanding the relationship between risk perception and direct experience are discussed. © 2020 Society for Risk Analysis</t>
  </si>
  <si>
    <t>Experience; natural hazards preparedness; risk perception</t>
  </si>
  <si>
    <t>Disaster Planning; Earthquakes; Humans; Models, Theoretical; Perception; Risk; Tsunamis; Chile; Iquique; Tarapaca; Behavioral research; Earthquakes; Hazards; Mean square error; Surveys; Direct experience; Disaster situations; Earthquake and tsunamis; Emotional experiences; Northern Chile; Representative sample; Root mean square errors; Structural equation modeling; disaster management; error analysis; natural hazard; prediction; psychology; questionnaire survey; risk perception; disaster planning; earthquake; human; perception; risk; theoretical model; tsunami; Risk perception</t>
  </si>
  <si>
    <t>Blackwell Publishing Inc.</t>
  </si>
  <si>
    <t>Risk Anal.</t>
  </si>
  <si>
    <t>Training healthcare assistants working in adult acute inpatient wards in Psychological First Aid: An implementation and evaluation study</t>
  </si>
  <si>
    <t>10.1111/jpm.12633</t>
  </si>
  <si>
    <t>Kantaris X.; Radcliffe M.; Acott K.; Hughes P.; Chambers M.</t>
  </si>
  <si>
    <t>Kantaris, Xenya (6503973439); Radcliffe, Michelle (57216413811); Acott, Kevin (57216414066); Hughes, Peter (7403234365); Chambers, Mary (35609790000)</t>
  </si>
  <si>
    <t>6503973439; 57216413811; 57216414066; 7403234365; 35609790000</t>
  </si>
  <si>
    <t>https://www.scopus.com/inward/record.uri?eid=2-s2.0-85083463464&amp;doi=10.1111%2fjpm.12633&amp;partnerID=40&amp;md5=8b3c8e6101eab28774967cc1318a25ab</t>
  </si>
  <si>
    <t>What is known on the subject: Healthcare assistants are untrained and unregistered frontline staff but are expected to be proactive in preventing and responding to ‘untoward’ incidents quickly and efficiently when working within adult acute inpatient psychiatric settings. Healthcare assistants should be trained to provide enhanced care to service users residing in acute psychiatric settings. To date, a training programme in Psychological First Aid has not been expended in such a setting with nonregistered staff. What the paper adds to existing knowledge: The study demonstrates that training healthcare assistants in Psychological First Aid is useful in improving their confidence in caring for service users, therapeutic engagement with service users and ward culture in general. What are the implications for practice: A training programme in Psychological First Aid for healthcare assistants to enhance ward culture can be implemented in different practice environments. Psychological First Aid is harmonious with nursing values and provides healthcare assistants with a relevant, useful and easily understood toolkit to apply in acute psychiatric settings. Abstract: Introduction Healthcare assistants working within adult acute inpatient psychiatric settings are untrained and unregistered, however, they can contribute to quality service if they receive some training. Psychological First Aid training has never been expended in these settings, so this study intends to fill this gap in the existing evidence with this category of healthcare personnel. Aim The aim of this study was to introduce and evaluate first aid training for healthcare assistants. Method A pre/post design was adopted to gather data using questionnaires and interviews. The groups of participants included 16 healthcare assistants trained in Psychological First Aid, a sample of service users and four ward managers. Results Post-training, (a) healthcare assistants and service users ranked the therapeutic milieu of the ward more favourably, (b) the self-efficacy of the healthcare assistants increased, and the number of ‘untoward’ incidents decreased, and (c) health care assistants' confidence in their skills was high. The ward manager interviews post-training revealed four themes: (a) staff utilization of new skills and renewed enthusiasm, (b) calmer atmosphere on the ward and staff togetherness, (c) confidence and reflection on practice and (d) therapeutic engagement. Discussion Training healthcare assistants is useful in improving staff confidence, therapeutic engagement with service users and ward culture in general. Implications for practice Techniques and skills learnt are relevant and useful to healthcare assistants and provide an easily understood toolkit that is harmonious with nursing values. If executed correctly, the training can enhance practice and care outcomes and the overall service user experience. © 2020 The Authors. Journal of Psychiatric and Mental Health Nursing published by John Wiley &amp; Sons Ltd</t>
  </si>
  <si>
    <t>evidence-based practice; nursing education; patient experience; professional development</t>
  </si>
  <si>
    <t>Acute Disease; Adult; Allied Health Personnel; Female; First Aid; Humans; Implementation Science; Inpatients; Male; Mental Disorders; Personnel, Hospital; Program Evaluation; Psychiatric Department, Hospital; adult; article; atmosphere; care behavior; controlled study; evaluation study; first aid; health care personnel; human; interview; manager; nursing education; professional development; questionnaire; self concept; skill; training; acute disease; education; female; hospital patient; hospital personnel; male; mental disease; nursing; paramedical personnel; program evaluation; psychiatric department; psychology</t>
  </si>
  <si>
    <t>Blackwell Publishing Ltd</t>
  </si>
  <si>
    <t>A Framework for Guiding Transformative Growth After School Shootings</t>
  </si>
  <si>
    <t>10.1037/pac0000534</t>
  </si>
  <si>
    <t>Lunn L.; Campion K.; James S.; Velez G.</t>
  </si>
  <si>
    <t>Lunn, Lucienne (57224858177); Campion, Karen (57125978900); James, Steven (57219001729); Velez, Gabriel (57192983520)</t>
  </si>
  <si>
    <t>57224858177; 57125978900; 57219001729; 57192983520</t>
  </si>
  <si>
    <t>Peace and Conflict</t>
  </si>
  <si>
    <t>https://www.scopus.com/inward/record.uri?eid=2-s2.0-85108412508&amp;doi=10.1037%2fpac0000534&amp;partnerID=40&amp;md5=ec292485b3e9a004d7a62707abbc98b9</t>
  </si>
  <si>
    <t>For the last 20 years, gun violence has severely compromised safety, learning outcomes, social development, and psychological well-being in many high school communities. An emerging body of international research describes strategies developed to support students and staff members in the wake of school shootings. However, these protocols are typically designed to help administrators manage the immediate sequelae of these incidents, leaving survivors to handle the lasting consequences of their experiences on their own. This article presents a broad framework for facilitating long-term psychological growth that can be integrated into high school curricula. It is based on the complementary theories of Post-Traumatic Growth (PTG) and Transformative Learning (TL), which explain how positive psychological change can occur after a traumatic event disrupts a person’s assumptive worldview. The three segments of the TL process—questioning, exploring, and experimenting— facilitate PTG by transforming established beliefs into broader meaning perspectives that accommodate present realities. The framework below provides an organized approach to guiding high school students, staff, and communities through the full process of rebuilding global schemas after a shooting occurs. It can be implemented alongside existing crisis-response models, resulting in an expansion of their utility. Its guided-growth strategies can also be leveraged to reshape school culture and encourage collective action in the surrounding community, maximizing the possibility of positive worldview development © 2021 American Psychological Association</t>
  </si>
  <si>
    <t>Post-traumatic growth; School shooting; Transformative learning</t>
  </si>
  <si>
    <t>curriculum; psychology; social development; student</t>
  </si>
  <si>
    <t>Peace Conflict</t>
  </si>
  <si>
    <t>Improving mental health and psychosocial wellbeing in humanitarian settings: reflections on research funded through R2HC</t>
  </si>
  <si>
    <t>10.1186/s13031-020-00317-6</t>
  </si>
  <si>
    <t>Tol W.A.; Ager A.; Bizouerne C.; Bryant R.; El Chammay R.; Colebunders R.; García-Moreno C.; Hamdani S.U.; James L.E.; Jansen S.C.J.; Leku M.R.; Likindikoki S.; Panter-Brick C.; Pluess M.; Robinson C.; Ruttenberg L.; Savage K.; Welton-Mitchell C.; Hall B.J.; Harper Shehadeh M.; Harmer A.; van Ommeren M.</t>
  </si>
  <si>
    <t>Tol, Wietse A. (8634127500); Ager, Alastair (55859692900); Bizouerne, Cecile (56671344500); Bryant, Richard (7402594156); El Chammay, Rabih (55343213800); Colebunders, Robert (35301739400); García-Moreno, Claudia (7003563456); Hamdani, Syed Usman (56019635800); James, Leah E. (55973812900); Jansen, Stefan C.J. (56612910000); Leku, Marx R. (57202311629); Likindikoki, Samuel (55613121500); Panter-Brick, Catherine (7004163686); Pluess, Michael (26538083500); Robinson, Courtland (14054959000); Ruttenberg, Leontien (57213671772); Savage, Kevin (57209062364); Welton-Mitchell, Courtney (55629944300); Hall, Brian J. (57218302519); Harper Shehadeh, Melissa (57195517401); Harmer, Anne (57202515244); van Ommeren, Mark (7004714180)</t>
  </si>
  <si>
    <t>8634127500; 55859692900; 56671344500; 7402594156; 55343213800; 35301739400; 7003563456; 56019635800; 55973812900; 56612910000; 57202311629; 55613121500; 7004163686; 26538083500; 14054959000; 57213671772; 57209062364; 55629944300; 57218302519; 57195517401; 57202515244; 7004714180</t>
  </si>
  <si>
    <t>Conflict and Health</t>
  </si>
  <si>
    <t>https://www.scopus.com/inward/record.uri?eid=2-s2.0-85094921130&amp;doi=10.1186%2fs13031-020-00317-6&amp;partnerID=40&amp;md5=6e8263d030195fadb0b20a6f81e67661</t>
  </si>
  <si>
    <t>Major knowledge gaps remain concerning the most effective ways to address mental health and psychosocial needs of populations affected by humanitarian crises. The Research for Health in Humanitarian Crisis (R2HC) program aims to strengthen humanitarian health practice and policy through research. As a significant portion of R2HC’s research has focused on mental health and psychosocial support interventions, the program has been interested in strengthening a community of practice in this field. Following a meeting between grantees, we set out to provide an overview of the R2HC portfolio, and draw lessons learned. In this paper, we discuss the mental health and psychosocial support-focused research projects funded by R2HC; review the implications of initial findings from this research portfolio; and highlight four remaining knowledge gaps in this field. Between 2014 and 2019, R2HC funded 18 academic-practitioner partnerships focused on mental health and psychosocial support, comprising 38% of the overall portfolio (18 of 48 projects) at a value of approximately 7.2 million GBP. All projects have focused on evaluating the impact of interventions. In line with consensus-based recommendations to consider a wide range of mental health and psychosocial needs in humanitarian settings, research projects have evaluated diverse interventions. Findings so far have both challenged and confirmed widely-held assumptions about the effectiveness of mental health and psychosocial interventions in humanitarian settings. They point to the importance of building effective, sustained, and diverse partnerships between scholars, humanitarian practitioners, and funders, to ensure long-term program improvements and appropriate evidence-informed decision making. Further research needs to fill knowledge gaps regarding how to: scale-up interventions that have been found to be effective (e.g., questions related to integration across sectors, adaptation of interventions across different contexts, and optimal care systems); address neglected mental health conditions and populations (e.g., elderly, people with disabilities, sexual minorities, people with severe, pre-existing mental disorders); build on available local resources and supports (e.g., how to build on traditional, religious healing and community-wide social support practices); and ensure equity, quality, fidelity, and sustainability for interventions in real-world contexts (e.g., answering questions about how interventions from controlled studies can be transferred to more representative humanitarian contexts). © 2020, The Author(s).</t>
  </si>
  <si>
    <t>Confl. Health</t>
  </si>
  <si>
    <t>Supporting practice based evidence in the COVID-19 crisis: three researcher-practitioners’ stories</t>
  </si>
  <si>
    <t>10.1080/09515070.2020.1779661</t>
  </si>
  <si>
    <t>Evans C.; Sabucedo P.; Paz C.</t>
  </si>
  <si>
    <t>Evans, Chris (7403479626); Sabucedo, Pablo (57194215735); Paz, Clara (55701326500)</t>
  </si>
  <si>
    <t>7403479626; 57194215735; 55701326500</t>
  </si>
  <si>
    <t>Counselling Psychology Quarterly</t>
  </si>
  <si>
    <t>https://www.scopus.com/inward/record.uri?eid=2-s2.0-85087133411&amp;doi=10.1080%2f09515070.2020.1779661&amp;partnerID=40&amp;md5=2da6a97718f65490f519187b7445ea66</t>
  </si>
  <si>
    <t>This paper describes three linked reactions to the COVID-19 pandemic, a mix of pragmatic change and reflection that can be seen as action research. Our case studies, stories, come from the UK, Spain and Ecuador and describe three different but overlapping actions all focused on making available or using online questionnaires and drawing on counselling, psychology and psychotherapy ideas and practices and technological solutions to help address the COVID-19 crisis and the lockdown. We believe these experiences have implications for our professions. © 2020 Informa UK Limited, trading as Taylor &amp; Francis Group.</t>
  </si>
  <si>
    <t>Coronavirus; online questionnaires; online therapies; pandemic; psychological first aid; technophobia</t>
  </si>
  <si>
    <t>Couns. Psychol. Q.</t>
  </si>
  <si>
    <t>Mental health services for infectious disease outbreaks including COVID-19: A rapid systematic review</t>
  </si>
  <si>
    <t>10.1017/S0033291720003888</t>
  </si>
  <si>
    <t>Yue J.-L.; Yan W.; Sun Y.-K.; Yuan K.; Su S.-Z.; Han Y.; Ravindran A.V.; Kosten T.; Everall I.; Davey C.G.; Bullmore E.; Kawakami N.; Barbui C.; Thornicroft G.; Lund C.; Lin X.; Liu L.; Shi L.; Shi J.; Ran M.-S.; Bao Y.-P.; Lu L.</t>
  </si>
  <si>
    <t>Yue, Jing-Li (57020805700); Yan, Wei (56059193700); Sun, Yan-Kun (57188727760); Yuan, Kai (57210212363); Su, Si-Zhen (57218846165); Han, Ying (56720586000); Ravindran, Arun V. (7005539422); Kosten, Thomas (57203102895); Everall, Ian (35394365500); Davey, Christopher G (23008269000); Bullmore, Edward (35405771500); Kawakami, Norito (35377339000); Barbui, Corrado (36886312000); Thornicroft, Graham (7005922805); Lund, Crick (7102278216); Lin, Xiao (55821544700); Liu, Lin (57192663568); Shi, Le (56564615400); Shi, Jie (57208528270); Ran, Mao-Sheng (7006797666); Bao, Yan-Ping (57199900400); Lu, Lin (35262773400)</t>
  </si>
  <si>
    <t>57020805700; 56059193700; 57188727760; 57210212363; 57218846165; 56720586000; 7005539422; 57203102895; 35394365500; 23008269000; 35405771500; 35377339000; 36886312000; 7005922805; 7102278216; 55821544700; 57192663568; 56564615400; 57208528270; 7006797666; 57199900400; 35262773400</t>
  </si>
  <si>
    <t>https://www.scopus.com/inward/record.uri?eid=2-s2.0-85096000257&amp;doi=10.1017%2fS0033291720003888&amp;partnerID=40&amp;md5=b0c9b851349a9f83e6d7ebb491e4b366</t>
  </si>
  <si>
    <t>The upsurge in the number of people affected by the COVID-19 is likely to lead to increased rates of emotional trauma and mental illnesses. This article systematically reviewed the available data on the benefits of interventions to reduce adverse mental health sequelae of infectious disease outbreaks, and to offer guidance for mental health service responses to infectious disease pandemic. PubMed, Web of Science, Embase, PsycINFO, WHO Global Research Database on infectious disease, and the preprint server medRxiv were searched. Of 4278 reports identified, 32 were included in this review. Most articles of psychological interventions were implemented to address the impact of COVID-19 pandemic, followed by Ebola, SARS, and MERS for multiple vulnerable populations. Increasing mental health literacy of the public is vital to prevent the mental health crisis under the COVID-19 pandemic. Group-based cognitive behavioral therapy, psychological first aid, community-based psychosocial arts program, and other culturally adapted interventions were reported as being effective against the mental health impacts of COVID-19, Ebola, and SARS. Culturally-Adapted, cost-effective, and accessible strategies integrated into the public health emergency response and established medical systems at the local and national levels are likely to be an effective option to enhance mental health response capacity for the current and for future infectious disease outbreaks. Tele-mental healthcare services were key central components of stepped care for both infectious disease outbreak management and routine support; however, the usefulness and limitations of remote health delivery should also be recognized.  Copyright © The Author(s), 2020. Published by Cambridge University Press.</t>
  </si>
  <si>
    <t>COVID-19; infectious disease; mental health service; psychological intervention; tele-mental healthcare</t>
  </si>
  <si>
    <t>COVID-19; Disease Outbreaks; Humans; Mental Disorders; Mental Health Services; Psychotherapy; Telemedicine; epidemic; human; mental disease; mental health service; psychotherapy; telemedicine</t>
  </si>
  <si>
    <t>Psychol. Med.</t>
  </si>
  <si>
    <t>Using vgi and social media data to understand urban green space: a narrative literature review</t>
  </si>
  <si>
    <t>10.3390/IJGI10070425</t>
  </si>
  <si>
    <t>Cui N.; Malleson N.; Houlden V.; Comber A.</t>
  </si>
  <si>
    <t>Cui, Nan (57201072189); Malleson, Nick (35190748300); Houlden, Victoria (57194241002); Comber, Alexis (6603130292)</t>
  </si>
  <si>
    <t>57201072189; 35190748300; 57194241002; 6603130292</t>
  </si>
  <si>
    <t>ISPRS International Journal of Geo-Information</t>
  </si>
  <si>
    <t>https://www.scopus.com/inward/record.uri?eid=2-s2.0-85110287415&amp;doi=10.3390%2fIJGI10070425&amp;partnerID=40&amp;md5=5f2f9f22afa1fd692fe68928fc72b26c</t>
  </si>
  <si>
    <t>Volunteered Geographical Information (VGI) and social media can provide information about real-time perceptions, attitudes and behaviours in urban green space (UGS). This paper reviews the use of VGI and social media data in research examining UGS. The current state of the art is described through the analysis of 177 papers to (1) summarise the characteristics and usage of data from different platforms, (2) provide an overview of the research topics using such data sources, and (3) characterise the research approaches based on data pre-processing, data quality assessment and improvement, data analysis and modelling. A number of important limitations and priorities for future research are identified. The limitations include issues of data acquisition and representativeness, data quality, as well as differences across social media platforms in different study areas such as urban and rural areas. The research priorities include a focus on investigating factors related to physical activities in UGS areas, urban park use and accessibility, the use of data from multiple sources and, where appropriate, making more effective use of personal information. In addition, analysis approaches can be extended to examine the network suggested by social media posts that are shared, re-posted or reacted to and by being combined with textual, image and geographical data to extract more representative information for UGS analysis. © 2021 by the authors. Licensee MDPI, Basel, Switzerland.</t>
  </si>
  <si>
    <t>Social media data; Urban green space; Volunteered geographical information</t>
  </si>
  <si>
    <t>ISPRS Int. J. Geo-Inf.</t>
  </si>
  <si>
    <t>A rapid realist review of group psychological first aid for humanitarian workers and volunteers</t>
  </si>
  <si>
    <t>10.3390/ijerph18041452</t>
  </si>
  <si>
    <t>Corey J.; Vallières F.; Frawley T.; Brún A.D.; Davidson S.; Gilmore B.</t>
  </si>
  <si>
    <t>Corey, Julia (57222718869); Vallières, Frédérique (55651505500); Frawley, Timothy (57008039200); Brún, Aoife De (55181945400); Davidson, Sarah (21638752500); Gilmore, Brynne (55849518000)</t>
  </si>
  <si>
    <t>57222718869; 55651505500; 57008039200; 55181945400; 21638752500; 55849518000</t>
  </si>
  <si>
    <t>https://www.scopus.com/inward/record.uri?eid=2-s2.0-85100240503&amp;doi=10.3390%2fijerph18041452&amp;partnerID=40&amp;md5=48d66c1dbc574b426c714e9e8c290313</t>
  </si>
  <si>
    <t>Humanitarian workers are at an elevated risk of occupational trauma exposure and its associated psychological consequences, and experience increased levels of anxiety, depression, and post-traumatic stress disorder (PTSD) compared to the general population. Psychological first aid (PFA) aims to prevent acute distress reactions from developing into long-term distress by instilling feelings of safety, calmness, self-and community efficacy, connectedness and hope. Group PFA (GPFA) delivers PFA in a group or team setting. This research sought to understand ‘What works, for whom, in what context, and why for group psychological first aid for humanitarian workers, including volunteers?’ A rapid realist review (RRR) was conducted. Initial theories were generated to answer the question and were subsequently refined based on 15 documents identified through a systematic search of databases and grey literature, in addition to the inputs from a core reference panel and two external experts in GPFA. The findings generated seven programme theories that addressed the research question and offered consideration for the implementation of GPFA for the humanitarian workforce across contexts and age groups. GPFA enables individuals to understand their natural reactions, develop adaptive coping strategies, and build social connections that promote a sense of belonging and security. The integrated design of GPFA ensures that individuals are linked to additional supports and have their basic needs addressed. While the evidence is sparce on GPFA, its ability to provide support to humanitarian workers is promising. © 2021 by the authors. Licensee MDPI, Basel, Switzerland.</t>
  </si>
  <si>
    <t>Group psychological first aid; Humanitarian workers; Psychological first aid; Psychosocial support</t>
  </si>
  <si>
    <t>Anxiety; Anxiety Disorders; First Aid; Humans; Stress Disorders, Post-Traumatic; Volunteers; basic needs; coping strategy; mental disorder; occupational exposure; psychology; adult; basic needs; controlled study; coping behavior; first aid; grey literature; groups by age; human; psychosocial care; review; security; worker; workforce; anxiety; anxiety disorder; posttraumatic stress disorder; volunteer</t>
  </si>
  <si>
    <t>“‘Ninja’ levels of focus”: Therapeutic holding environments and the affective atmospheres of telepsychology during the COVID-19 pandemic</t>
  </si>
  <si>
    <t>10.1016/j.emospa.2021.100824</t>
  </si>
  <si>
    <t>Downing L.; Marriott H.; Lupton D.</t>
  </si>
  <si>
    <t>Downing, Leanne (57226347536); Marriott, Heather (57226358356); Lupton, Deborah (7006014326)</t>
  </si>
  <si>
    <t>57226347536; 57226358356; 7006014326</t>
  </si>
  <si>
    <t>Emotion, Space and Society</t>
  </si>
  <si>
    <t>https://www.scopus.com/inward/record.uri?eid=2-s2.0-85111298125&amp;doi=10.1016%2fj.emospa.2021.100824&amp;partnerID=40&amp;md5=5e73aff8fdca58bd3450ca383185456c</t>
  </si>
  <si>
    <t>The COVID-19 crisis in Australia led to a rapid increase in the use of telehealth services to offer psychological therapy (often referred to as ‘telepsychology’). In this article, we discuss the intersection of the social psychology concepts of therapeutic holding spaces and containment with more-than-human theory as it relates to Australia's mental health sector during the COVID-19 crisis. Drawing on our recent qualitative survey research into Australian psychologists' use of telepsychology during the crisis, we consider the ways that they worked to build and maintain therapeutic holding spaces and alliances over teleconferencing platforms during this extraordinary time of social crisis and isolation. We explore and contextualise three important findings from our study: 1) the limited viewing area of a flat screen makes it difficult for therapists to read and respond to their client's body language and requires different forms of returned bodily gestures in order to show empathy; 2) most respondents implemented different affective and relational strategies online to ensure they were not missing important non-verbal cues from their clients; and 3) the traditionally ‘safe’ therapeutic holding space created in face-to-face therapy can be easily subverted by client-end interruptions, and concerns around safety or personal privacy in the client's home environment. In bringing these issues to the fore, we highlight the online therapeutic holding space as a temporally and socially situated human-technological assemblage in which a series of affective, spatial, relational and sense-making agencies coverage, opening or closing off capacities for therapists and their clients. © 2021</t>
  </si>
  <si>
    <t>More-than-human theory; Psychologists; Telehealth; Telepsychology; Therapeutic alliances; Therapeutic holding space</t>
  </si>
  <si>
    <t>Emot. Space Soc.</t>
  </si>
  <si>
    <t>Foster Well-being Throughout the Career Trajectory: A Developmental Model of Physician Resilience Training</t>
  </si>
  <si>
    <t>10.1016/j.mayocp.2020.05.002</t>
  </si>
  <si>
    <t>Cordova M.J.; Gimmler C.E.; Osterberg L.G.</t>
  </si>
  <si>
    <t>Cordova, Matthew J. (35617837500); Gimmler, Christophe E. (57215323895); Osterberg, Lars G. (6701748714)</t>
  </si>
  <si>
    <t>35617837500; 57215323895; 6701748714</t>
  </si>
  <si>
    <t>Mayo Clinic Proceedings</t>
  </si>
  <si>
    <t>https://www.scopus.com/inward/record.uri?eid=2-s2.0-85096720589&amp;doi=10.1016%2fj.mayocp.2020.05.002&amp;partnerID=40&amp;md5=ead5c0c58d31bc9be228fb66f11b0173</t>
  </si>
  <si>
    <t>Physician burnout is common across specialties and largely driven by demands of the current health care industry. However, the obvious need for systems change does not address the unavoidable impact of providing care to those who suffer. An intentional, developmental, longitudinal approach to resiliency training would not distract from fixing a broken system or blame physicians for their distress. Existing models and approaches to resilience training are promising but limited in duration, scope, and depth. We call for and describe a career-long model, introduced early in undergraduate medical training, extending into graduate medical education, and integrated throughout professional training and continuing medical education, in intrapersonal and interpersonal skills that help physicians cope with the emotional, social, and physical impact of care provision. © 2020 Mayo Foundation for Medical Education and Research</t>
  </si>
  <si>
    <t>Burnout, Professional; Career Mobility; Education, Medical; Humans; Models, Psychological; Physicians; Resilience, Psychological; Teaching; career; human; human experiment; medical education; physician; review; skill; wellbeing; burnout; career mobility; physician; prevention and control; procedures; psychological model; psychological resilience; psychology; teaching</t>
  </si>
  <si>
    <t>Mayo Clin. Proc.</t>
  </si>
  <si>
    <t>Buddy Care, a Peer-to-Peer Intervention: A Pilot Quality Improvement Project to Decrease Occupational Stress among an Overseas Military Population</t>
  </si>
  <si>
    <t>10.1093/milmed/usaa171</t>
  </si>
  <si>
    <t>Villaruz Fisak J.F.; Turner B.S.; Shepard K.; Convoy S.P.</t>
  </si>
  <si>
    <t>Villaruz Fisak, Jean F. (57219182236); Turner, Barbara S. (7401858553); Shepard, Kyle (57219176401); Convoy, Sean P. (55639643100)</t>
  </si>
  <si>
    <t>57219182236; 7401858553; 57219176401; 55639643100</t>
  </si>
  <si>
    <t>Military Medicine</t>
  </si>
  <si>
    <t>E1428</t>
  </si>
  <si>
    <t>E1434</t>
  </si>
  <si>
    <t>https://www.scopus.com/inward/record.uri?eid=2-s2.0-85091589040&amp;doi=10.1093%2fmilmed%2fusaa171&amp;partnerID=40&amp;md5=bdcd5468d9f34c42fc1c7a7597625bc5</t>
  </si>
  <si>
    <t>Introduction Occupational stress can have a direct influence on worker safety and health. Navy medical professionals are known to neglect self-care, putting them at risk for deteriorations in psychological health that can lead to adverse patient outcomes. To support medical professionals, a peer-to-peer intervention called Buddy Care, embedded in Navy Medicine’s Caregiver Occupational Stress Control (CgOSC) program, was evaluated. Strategies to prevent and better manage occupational stress are vital to improve the health care providers’ abilities to cope with day-to-day stressors, which is crucial to maintaining mission readiness. The overarching aim of this quality improvement pilot project was to implement and evaluate Buddy Care and to provide context as an evidenced-based peer intervention and leadership tool at a military hospital in Guam. This project is the first to implement and evaluate Buddy Care intervention for an active duty U.S. Navy population stationed overseas. Materials and Methods A convenience sample of 40 Navy active duty assigned to three inpatient units were offered Buddy Care intervention, which was introduced by conducting a Unit Assessment. A pre-test and 3- and 6-month post-test intervention design used a self-administered, 79-item CgOSC Staff Wellness Questionnaire which included five validated measures to assess the independent variable: (1) Response to Stressful Experience Scale, (2) Perception of Safety, (3) Horizontal Cohesion, (4) Perceived Stress Scale, and (5) Burnout Measure, short version. This project was determined as exempt by the Department of Navy Human Research Protection Program and did not require further review by the Institutional Review Board. Results Of the 40 questionnaires collected, 39 were partially completed. Paired sample t-tests were conducted between designated time-points to maximize the sample size and retain the repeated measures nature of the outcome variables. The small sample size allowed for statistical comparisons; however no statistically significant differences were found across the time-points. There was a large effect size for Perceptions of Safety and a medium effect size for Burnout Measure from baseline to 3 months, with both lowered at the 6 months. Although the sample size was too small to achieve statistical significance, the effect size analysis suggested that significance might be obtained with a larger sample. Conclusion The small number of participants and missing data significantly limited the ability to identify reliable changes across time-points. Despite the lack of statistically significant findings, there was an unintended positive result. The Unit Assessment piqued the interest of other departments, and during the project period, 11 departments requested a Unit Assessment. Although there were no requests for Buddy Care intervention from the targeted sample, it was occurring an average of 40 times per month throughout the command. Replication of this project in a similar setting is encouraged so that Buddy Care can be further evaluated. Understanding the effectiveness of well-mental health programs that promote early intervention and prevention efforts may contribute to a psychologically tougher medically ready force. Shortly after project completion, a CgOSC Instruction was approved by the Navy Surgeon General, highlighting the importance of CgOSC and Buddy Care on the operational readiness of Navy Medicine. © 2020 Oxford University Press. All rights reserved.</t>
  </si>
  <si>
    <t>Hospitals, Military; Humans; Military Personnel; Occupational Stress; Pilot Projects; Quality Improvement; United States; human; job stress; military personnel; pilot study; prevention and control; public hospital; total quality management; United States</t>
  </si>
  <si>
    <t>Mil. Med.</t>
  </si>
  <si>
    <t>Does One Size Fit All? Assessing the Need for Organizational Second Victim Support Programs</t>
  </si>
  <si>
    <t>10.1097/PTS.0000000000000321</t>
  </si>
  <si>
    <t>Edrees H.H.; Wu A.W.</t>
  </si>
  <si>
    <t>Edrees, Hanan H. (53263697900); Wu, Albert W. (7402998597)</t>
  </si>
  <si>
    <t>53263697900; 7402998597</t>
  </si>
  <si>
    <t>Journal of Patient Safety</t>
  </si>
  <si>
    <t>E247</t>
  </si>
  <si>
    <t>E254</t>
  </si>
  <si>
    <t>https://www.scopus.com/inward/record.uri?eid=2-s2.0-85021785375&amp;doi=10.1097%2fPTS.0000000000000321&amp;partnerID=40&amp;md5=167a85dbf990c8c270369d5741881cf9</t>
  </si>
  <si>
    <t>Objective Second victims are health care providers who are emotionally traumatized after experiencing an unanticipated patient's adverse event. To support second victims, organizations can provide a dedicated support program for their workers. The aim of this study was to assess the extent of the second victim problem in acute care hospitals in the state of Maryland, the availability of emotional support services, and the need for organizational support programs. Methods In-depth, semistructured interviews were conducted with 43 patient safety representatives from 38 acute hospitals in Maryland. Data were analyzed using QSR NVivo10 software and a mixed-methods approach to generate codes and extract themes from the interviews. Descriptive statistics were generated for hospital and participant characteristics. Results The response rate was 83% of hospitals. All participants reported that they and their executives were aware of the second victim problem. Although participants varied in their perceptions of whether a dedicated second victim support program would be helpful for their hospital, all thought that hospitals should offer organizational support programs. Several organizations are attempting to promote a "just culture"in responding to events, and there continues to be stigma associated with speaking up during a root cause analysis, and with accessing support if it were offered. Conclusions The second victim problem is recognized in all hospitals in Maryland. However, even when support is available, health care providers face stigma and other barriers in accessing it. Future efforts should assess the need for second victim programs from the perspectives of second victims themselves to identify barriers and improve uptake of needed support.  © Wolters Kluwer Health, Inc. All rights reserved.</t>
  </si>
  <si>
    <t>adverse events; culture of safety; emotional distress; health care worker; patient safety; second victim</t>
  </si>
  <si>
    <t>Health Personnel; Hospitals; Humans; Medical Errors; Organizations; Patient Safety; clinical article; emergency care; extract; female; health care personnel; hospital; human; male; Maryland; organization; patient safety; perception; root cause analysis; semi structured interview; software; speech; statistics; stigma; thinking; victim; medical error; patient safety</t>
  </si>
  <si>
    <t>Lippincott Williams and Wilkins</t>
  </si>
  <si>
    <t>J. Patient Saf.</t>
  </si>
  <si>
    <t>Case Report: The Psychosocial Consequences of Natural Disasters: A Case Study</t>
  </si>
  <si>
    <t>10.32598/hdq.6.3.323.1</t>
  </si>
  <si>
    <t>Kamaledini M.; Azkia M.</t>
  </si>
  <si>
    <t>Kamaledini, Masoumeh (58203801800); Azkia, Mostafa (54384878200)</t>
  </si>
  <si>
    <t>58203801800; 54384878200</t>
  </si>
  <si>
    <t>Health in Emergencies and Disasters Quarterly</t>
  </si>
  <si>
    <t>https://www.scopus.com/inward/record.uri?eid=2-s2.0-85128676862&amp;doi=10.32598%2fhdq.6.3.323.1&amp;partnerID=40&amp;md5=670fee6345a57d48cc8b79b824c7b67f</t>
  </si>
  <si>
    <t>Background: Earthquake is one of the most important and destructive natural hazards in Iranian cities, and the psychological and social consequences of catastrophe vary according to age, gender, economic and social class. Materials and Methods: The present study is qualitative research that we conducted with the method of grounded theory research and to understand the social consequences of earthquakes in the social group of women living in Bam in 2017. We collected data, interpreted the extracted concepts, and analyzed the discovered social consequences using in-depth interview techniques and purposeful and theoretical sampling in Bam women's community. Results: After interviewing five experts and 27 women, we reached the data saturation in 2 groups of the middle and lower economic class of Bam city and performed three coding steps for each narrative. According to the research findings, one of the direct and indirect consequences of the Bam earthquake disaster in women has been psycho-social trauma. Conclusion: Earthquake, death of parents and close family members with Interventional conditions such as economic and cultural status, level of education of the individual and family have affected the experience of psycho-social trauma in women. Also, women who based on pre-crisis and pre-disaster chose irrational and passive strategies experienced more negative consequences than women who chose rational and active coping strategies. Finally, the theoretical inference is that there is a direct relationship between the intervening social context and the psychological and social harms caused by the disaster in women, which in addition to the functional relationship is also effective in aggravating the consequences of this impact. © The Authors.</t>
  </si>
  <si>
    <t>Gender; Natural disaster; Psychosocial consequences</t>
  </si>
  <si>
    <t>Negah Institute for Scientific Communication</t>
  </si>
  <si>
    <t>Health. Emerg. Disaster. Quart.</t>
  </si>
  <si>
    <t>Mental health interventions and supports during COVID- 19 and other medical pandemics: A rapid systematic review of the evidence</t>
  </si>
  <si>
    <t>10.1016/j.genhosppsych.2020.08.007</t>
  </si>
  <si>
    <t>Soklaridis S.; Lin E.; Lalani Y.; Rodak T.; Sockalingam S.</t>
  </si>
  <si>
    <t>Soklaridis, Sophie (18438647700); Lin, Elizabeth (56457450400); Lalani, Yasmin (56879206100); Rodak, Terri (57200914455); Sockalingam, Sanjeev (9045376800)</t>
  </si>
  <si>
    <t>18438647700; 56457450400; 56879206100; 57200914455; 9045376800</t>
  </si>
  <si>
    <t>General Hospital Psychiatry</t>
  </si>
  <si>
    <t>https://www.scopus.com/inward/record.uri?eid=2-s2.0-85089735659&amp;doi=10.1016%2fj.genhosppsych.2020.08.007&amp;partnerID=40&amp;md5=121ab8c8172f419c3465386cfaf0f013</t>
  </si>
  <si>
    <t>Background: Novel coronavirus pneumonia (COVID-19) is a global reminder of the need to attend to the mental health of patients and health professionals who are suddenly facing this public health crisis. In the last two decades, a number of medical pandemics have yielded insights on the mental health impact of these events. Based on these experiences and given the magnitude of the current pandemic, rates of mental health disorders are expected to increase. Mental health interventions are urgently needed to minimize the psychological sequelae and provide timely care to affected individuals. Method: We conducted a rapid systematic review of mental health interventions during a medical pandemic, using three electronic databases. Of the 2404 articles identified, 21 primary research studies are included in this review. Result: We categorized the findings from the research studies using the following questions: What kind of emotional reactions do medical pandemics trigger? Who is most at risk of experiencing mental health sequelae? What works to treat mental health sequelae (psychosocial interventions and implementation of existing or new training programs)? What do we need to consider when designing and implementing mental health interventions (cultural adaptations and mental health workforce)? What still needs to be known? Conclusion: Various mental health interventions have been developed for medical pandemics, and research on their effectiveness is growing. We offer recommendations for future research based on the evidence for providing mental health interventions and supports to those most in need. © 2020 The Author(s)</t>
  </si>
  <si>
    <t>Coronavirus Infections; Humans; Mental Disorders; Mental Health Services; Pandemics; Pneumonia, Viral; Article; clinical effectiveness; clinical protocol; cognitive behavioral therapy; coping behavior; coronavirus disease 2019; cultural factor; Ebola hemorrhagic fever; emotionality; health care planning; health workforce; high risk population; human; mental disease; mental health care; mental health care personnel; pandemic; practice guideline; psychosocial care; severe acute respiratory syndrome; systematic review; training; Coronavirus infection; mental disease; mental health service; virus pneumonia</t>
  </si>
  <si>
    <t>Gen. Hosp. Psychiatry</t>
  </si>
  <si>
    <t>Capturing Intervention in Its Context: The Next Frontier in Disaster Response Evaluation and Scale-Up Planning</t>
  </si>
  <si>
    <t>10.4103/INTV.INTV_49_20</t>
  </si>
  <si>
    <t>Duckers M.</t>
  </si>
  <si>
    <t>Duckers, Michel (13608198300)</t>
  </si>
  <si>
    <t>https://www.scopus.com/inward/record.uri?eid=2-s2.0-85103794498&amp;doi=10.4103%2fINTV.INTV_49_20&amp;partnerID=40&amp;md5=a88774ffcd36056c1f41dcc35a57f426</t>
  </si>
  <si>
    <t>Disasters and humanitarian crises threaten the health and wellbeing of people across the world, especially in more vulnerable regions. Many efforts are made to ensure that public health interventions, including mental health and psychosocial support (MHPSS), are based on the best available evidence. Important progress has been made in effectiveness research in recent decades. However, our understanding of the value of MHPSS programmes for individuals and communities confronted with adversity still depends heavily on expert opinion and educated guess. This contribution proposes several steps to enhance our evaluation paradigm for the organised response to disasters. Obviously, we need to evaluate routinely, focusing beyond clinical outcomes, whilst applying a broader concept of the quality of mental health intervention. Moreover, disaster response evaluations need to be more attentive to capturing the intervention or disaster vulnerability context. This context includes risk and protective factors at different levels. The context might vary along the timeline of a particular event, but it remains a product of a locally unique interplay between exposure, history and culture. On the one hand, capturing this context is a prerequisite to understand what constitutes a high-quality post-disaster response. On the other, it is a key component for a viable scale-up of promising interventions. © 2021 Lippincott Williams and Wilkins. All rights reserved.</t>
  </si>
  <si>
    <t>disasters; evaluation; implementation; MHPSS; psychosocial; quality; scale-up</t>
  </si>
  <si>
    <t>Plurality in the Measurement of Social Media Use and Mental Health: An Exploratory Study Among Adolescents and Young Adults</t>
  </si>
  <si>
    <t>10.1177/20563051211035353</t>
  </si>
  <si>
    <t>Petropoulos Petalas D.; Konijn E.A.; Johnson B.K.; Veldhuis J.; Bij de Vaate N.A.J.D.; Burgers C.; Droog E.; Międzobrodzka E.; Balint K.E.; van de Schoot R.</t>
  </si>
  <si>
    <t>Petropoulos Petalas, Diamantis (57193732857); Konijn, Elly A. (8362947700); Johnson, Benjamin K. (55346807100); Veldhuis, Jolanda (54966235100); Bij de Vaate, Nadia A. J. D. (57214075402); Burgers, Christian (36801247800); Droog, Ellen (57210985067); Międzobrodzka, Ewa (57224211191); Balint, Katalin E. (57189083580); van de Schoot, Rens (35096918400)</t>
  </si>
  <si>
    <t>57193732857; 8362947700; 55346807100; 54966235100; 57214075402; 36801247800; 57210985067; 57224211191; 57189083580; 35096918400</t>
  </si>
  <si>
    <t>Social Media and Society</t>
  </si>
  <si>
    <t>https://www.scopus.com/inward/record.uri?eid=2-s2.0-85112105019&amp;doi=10.1177%2f20563051211035353&amp;partnerID=40&amp;md5=938e61999080cd8588a8249e03deadcd</t>
  </si>
  <si>
    <t>On a daily basis, individuals between 12 and 25 years of age engage with their mobile devices for many hours. Social Media Use (SMU) has important implications for the social life of younger individuals in particular. However, measuring SMU and its effects often poses challenges to researchers. In this exploratory study, we focus on some of these challenges, by addressing how plurality in the measurement and age-specific characteristics of SMU can influence its relationship with measures of subjective mental health (MH). We conducted a survey among a nationally representative sample of Dutch adolescents and young adults (N = 3,669). Using these data, we show that measures of SMU show little similarity with each other, and that age-group differences underlie SMU. Similar to the small associations previously shown in social media-effects research, we also find some evidence that greater SMU associates to drops and to increases in MH. Albeit nuanced, associations between SMU and MH were found to be characterized by both linear and quadratic functions. These findings bear implications for the level of association between different measures of SMU and its theorized relationship with other dependent variables of interest in media-effects research. © The Author(s) 2021.</t>
  </si>
  <si>
    <t>adolescents; measurement variability; media effects; mental health; social media use; young adults</t>
  </si>
  <si>
    <t>Social Media Soc.</t>
  </si>
  <si>
    <t>Religious coping during the covid-19 pandemic: Gender, occupational and socio-economic perspectives among malaysian frontline healthcare workers</t>
  </si>
  <si>
    <t>10.5152/alphapsychiatry.2021.21185</t>
  </si>
  <si>
    <t>Francis B.; Ken C.S.; Yit Han N.; Ariffin M.A.A.; Yusuf M.H.M.; Wen L.J.; Petrus C.F.; Chin B.H.; Gill J.S.; Sulaiman A.H.; Said M.A.</t>
  </si>
  <si>
    <t>Francis, Benedict (57205462966); Ken, Chow Soon (57226079761); Yit Han, Ng (57205467681); Ariffin, Mohammad Aizuddin Azizah (57221791312); Yusuf, Mohd Hafyzuddin Md (57222984130); Wen, Lee Jia (57226092389); Petrus, Chiara Francine (57205478173); Chin, Beh Hooi (57226095618); Gill, Jesjeet Singh (13608470400); Sulaiman, Ahmad Hatim (55176792200); Said, Mas Ayu (54414834000)</t>
  </si>
  <si>
    <t>57205462966; 57226079761; 57205467681; 57221791312; 57222984130; 57226092389; 57205478173; 57226095618; 13608470400; 55176792200; 54414834000</t>
  </si>
  <si>
    <t>Anadolu Psikiyatri Dergisi</t>
  </si>
  <si>
    <t>https://www.scopus.com/inward/record.uri?eid=2-s2.0-85110381076&amp;doi=10.5152%2falphapsychiatry.2021.21185&amp;partnerID=40&amp;md5=b11cf88d4bb3cbbd89d9ddb7bd43508b</t>
  </si>
  <si>
    <t>Objective: At the dawn of the new decade of the 20th century, the world was taken aback by the scourge of the COVID-19 pandemic. The study aimed to study the nature of religious coping of frontline healthcare workers seen through the perspective of gender, socio-economic status, and occupation. Methods: An online-based study was carried out among frontline healthcare workers involved in the care of COVID-19 patients (n = 200). Sociodemographic data form and the Brief Religious Coping scale were used in this study. Results: There were more female healthcare workers (60.5%) and doctors (69.5% vs. 30.5%). Healthcare workers used more positive religious coping than negative religious coping (median score: 22 vs. 9). Positive religious coping was seen more in females (median score: 23 vs. 21, P =.015). Non-doctors applied positive coping more than doctors (median score: 26 vs. 21, P &lt;.001). There were significant differences in positive religious coping scores across income groups, with the B40 group having the highest score (median score: 24). Post hoc pairwise comparison concluded that the B40 group had significantly higher positive religious coping scores than the M40 group. Conclusion: Positive coping was utilized more among female healthcare workers, non-doctors, and the lowest socio-economic group. As prior literature has shown that positive religious coping is desirable and has superior mental health outcomes, our findings show that more effort should be channeled into enhancing positive religious coping, particu-larly among male healthcare workers, doctors, and the middle and high socio-economic group. © 2021, Cukurova University, Faculty of Medicine. All rights reserved.</t>
  </si>
  <si>
    <t>COVID-19; Economic status; Income; Occupations; Social class</t>
  </si>
  <si>
    <t>adult; anesthesia; Article; brief religious coping scale; clinical assessment; coping behavior; coronavirus disease 2019; cross-sectional study; female; health care personnel; human; human experiment; income; internal medicine; Malaysia; male; middle aged; normal human; nursing; occupation; pandemic; quarantine; questionnaire; rehabilitation care; religion; social status; socioeconomics</t>
  </si>
  <si>
    <t>Cukurova University, Faculty of Medicine</t>
  </si>
  <si>
    <t>Anadolu Psikiyatr. Derg.</t>
  </si>
  <si>
    <t>Delivering simulation activities safely: What if we hurt ourselves?</t>
  </si>
  <si>
    <t>10.1097/SIH.0000000000000460</t>
  </si>
  <si>
    <t>Naweed A.; Dennis D.; Krynski B.; Crea T.; Knott C.</t>
  </si>
  <si>
    <t>Naweed, Anjum (36768834400); Dennis, Diane (37050460600); Krynski, Ben (57201634596); Crea, Teresa (57152788000); Knott, Cameron (51763706000)</t>
  </si>
  <si>
    <t>36768834400; 37050460600; 57201634596; 57152788000; 51763706000</t>
  </si>
  <si>
    <t>Simulation in Healthcare</t>
  </si>
  <si>
    <t>https://www.scopus.com/inward/record.uri?eid=2-s2.0-85101896135&amp;doi=10.1097%2fSIH.0000000000000460&amp;partnerID=40&amp;md5=c6b73ae95bd645c5d4fc915fdabb80f1</t>
  </si>
  <si>
    <t>Although a focus on the learner rightly remains in any teaching environment, the psychological safety of everyone involved in the conduct of experiential learning and critical academic scholarship is important. Education literature suggests that faculty are just as prone to psychological harm as their learners. This commentary describes adverse experiences from a simulation-based education event that took place at an Australasian interprofessional and cross-domain simulation workshop. Event facilitators explored the notion of the "safe container"but, in the process, were themselves exposed to psychological injury. We summarize an ostensibly complex simulation activity with unintended sequelae, the ethical concerns surrounding the faculty care, and from lessons learned, present an extended conceptualization of the safe container including broader parameters around the preparation of all involved in the delivery of simulation-based activities. Our goals in sharing this case is to encourage the community to become more vigilant regarding the unintended consequences of our simulation activities and to encourage open reporting and discussion of such incidents for the betterment of the field. Copyright © 2021 Society for Simulation in Healthcare.</t>
  </si>
  <si>
    <t>Learning; Psychological safety; Safe container; Simulation; Simulation scenario</t>
  </si>
  <si>
    <t>Faculty; Fellowships and Scholarships; Humans; human; medical education; university</t>
  </si>
  <si>
    <t>Simul. Healthc.</t>
  </si>
  <si>
    <t>Mental health and psychosocial support strategies in highly contagious emerging disease outbreaks of substantial public concern: A systematic scoping review</t>
  </si>
  <si>
    <t>10.1371/journal.pone.0244748</t>
  </si>
  <si>
    <t>Kunzler A.M.; Stoffers-Winterling J.; Stoll M.; Mancini A.L.; Lehmann S.; Blessin M.; Gilan D.; Helmreich I.; Hufert F.; Lieb K.</t>
  </si>
  <si>
    <t>Kunzler, Angela M. (57193170767); Stoffers-Winterling, Jutta (57189461782); Stoll, Marlene (57194415683); Mancini, Alexander L. (57218883721); Lehmann, Sophie (57221933194); Blessin, Manpreet (57219291528); Gilan, Donya (57202130955); Helmreich, Isabella (35770841100); Hufert, Frank (7004401383); Lieb, Klaus (57193168525)</t>
  </si>
  <si>
    <t>57193170767; 57189461782; 57194415683; 57218883721; 57221933194; 57219291528; 57202130955; 35770841100; 7004401383; 57193168525</t>
  </si>
  <si>
    <t>e0244748</t>
  </si>
  <si>
    <t>https://www.scopus.com/inward/record.uri?eid=2-s2.0-85100692509&amp;doi=10.1371%2fjournal.pone.0244748&amp;partnerID=40&amp;md5=16877e1b2512615d66933328f459fa48</t>
  </si>
  <si>
    <t>Background Acute disease outbreaks such as the COVID-19 pandemic cause a high burden of psychological distress in people worldwide. Interventions to enable people to better cope with such distress should be based on the best available evidence. We therefore performed a scoping review to systematically identify and summarize the available literature of interventions that target the distress of people in the face of highly contagious disease outbreaks. Methods MEDLINE, Cochrane CENTRAL, Web of Science (January 2000 to May 7, 2020), and reference lists were systematically searched and screened by two independent reviewers. Quantitative and qualitative studies investigating the effects of psychological interventions before, during, and after outbreaks of highly contagious emerging infectious diseases, such as SARS, MERS, Ebola, or COVID-19 were included. Study effects were grouped (e.g. for healthcare professionals, community members, people at risk) and intervention contents at the individual and organizational level summarized. We assessed the level of evidence using a modified scheme from the Oxford Centre for Evidence-based Medicine and the Australian National Health and Medical Research Council. Results Of 4030 records found, 19 studies were included (two RCTs). Most interventions were delivered during-exposure and face-to-face, focused on healthcare workers and crisis personnel, and combined psychoeducation with training of coping strategies. Based on two high-quality studies, beneficial effects were reported for resilience factors (e.g. positive cognitive appraisal) and professional attitudes of healthcare workers, with mixed findings for mental health (e.g. depression). Across all studies, there was positive qualitative feedback from participants and facilitators. We identified seven ongoing studies mostly using online- and mobile-based deliveries. Conclusions There is preliminary evidence for beneficial effects of interventions to enable people to better cope with the distress of highly contagious emerging disease outbreaks. Besides the need for more high-quality studies, the summarized evidence may inform decision makers to plan interventions during the current pandemic and to develop pandemic preparedness plans. © 2021 Kunzler et al. This is an open access article distributed under the terms of the Creative Commons Attribution License, which permits unrestricted use, distribution, and reproduction in any medium, provided the original author and source are credited.</t>
  </si>
  <si>
    <t>Adaptation, Psychological; COVID-19; Disease Outbreaks; Health Personnel; Humans; Mental Health; Psychosocial Support Systems; Resilience, Psychological; SARS-CoV-2; bereavement support; cognitive behavioral therapy; coping behavior; coronavirus disease 2019; crisis intervention; depression; disease burden; distress syndrome; emergency health service; epidemic; health care planning; health personnel attitude; human; mental health; pandemic; posttraumatic stress disorder; psychoeducation; psychological resilience; psychosocial care; public health problem; qualitative analysis; Review; systematic review; therapy effect; epidemic; epidemiology; health care personnel; isolation and purification; pathology; psychology; virology</t>
  </si>
  <si>
    <t>The Lived Experience of Novice Helpers as First Responders in a Shared War Reality</t>
  </si>
  <si>
    <t>10.1080/26408066.2020.1814926</t>
  </si>
  <si>
    <t>Peled Avram M.; Zrihan-Weitzman A.; Zilberberg O.; Farchi M.</t>
  </si>
  <si>
    <t>Peled Avram, M. (8508512700); Zrihan-Weitzman, A. (37001210100); Zilberberg, O. (57218649033); Farchi, M. (36026730700)</t>
  </si>
  <si>
    <t>8508512700; 37001210100; 57218649033; 36026730700</t>
  </si>
  <si>
    <t>Journal of Evidence-Based Social Work (United States)</t>
  </si>
  <si>
    <t>https://www.scopus.com/inward/record.uri?eid=2-s2.0-85089909771&amp;doi=10.1080%2f26408066.2020.1814926&amp;partnerID=40&amp;md5=24629f872d92787ee36271270703a661</t>
  </si>
  <si>
    <t>Purpose: This study sought to explore the lived experience of trained social work students as first responders in a shared war reality. Method: Data were gathered from three focus groups conducted with social work students following their professional intervention during a period of protracted warfare. Results: The main theme depicts a movement from an experience of uncertainty to certainty, as the students shifted from being subjects under threat to being object-helpers on duty. Discussion: The findings highlight the interactive nature of individual and environmental aspects of resilience as a dynamic process in the face of adversity. Practical implications are discussed in the context of first responders’ resilience in a shared war reality. Conclusion: First responders must experience certainty in order to function effectively. To provide more support to novice helpers, a first responders training program should be implemented as part of the mandatory curriculum of social work studies. © 2020 Taylor &amp; Francis.</t>
  </si>
  <si>
    <t>first responders; resilience; Shared war reality; social work students; trauma</t>
  </si>
  <si>
    <t>Armed Conflicts; Emergency Responders; Female; Focus Groups; Humans; Inservice Training; Israel; Male; Qualitative Research; Resilience, Psychological; Social Workers; female; human; in service training; information processing; Israel; male; psychological resilience; psychology; qualitative research; rescue personnel; social worker; war</t>
  </si>
  <si>
    <t>Bellwether Publishing, Ltd.</t>
  </si>
  <si>
    <t>J. Evid. Based Soc. Work</t>
  </si>
  <si>
    <t>Secondary trauma and posttraumatic growth among mental health clinicians involved in disaster relief activities following the 2011 Tohoku earthquake and tsunami in Japan</t>
  </si>
  <si>
    <t>10.1080/09515070.2019.1639493</t>
  </si>
  <si>
    <t>Tominaga Y.; Goto T.; Shelby J.; Oshio A.; Nishi D.; Takahashi S.</t>
  </si>
  <si>
    <t>Tominaga, Yoshiki (57222868215); Goto, Toyomi (54388956700); Shelby, Janine (55888694200); Oshio, Atsushi (6602593936); Nishi, Daisuke (23985816100); Takahashi, Satoshi (57210468040)</t>
  </si>
  <si>
    <t>57222868215; 54388956700; 55888694200; 6602593936; 23985816100; 57210468040</t>
  </si>
  <si>
    <t>https://www.scopus.com/inward/record.uri?eid=2-s2.0-85070792389&amp;doi=10.1080%2f09515070.2019.1639493&amp;partnerID=40&amp;md5=07751d6fdfabb72969648293dd960938</t>
  </si>
  <si>
    <t>Following the Tohoku earthquake and tsunami disaster, 230 mental health clinicians participated in a disaster relief mission and then responded to an online survey assessing their posttraumatic growth (PTG), as well as other variables and outcomes related to their work. Findings revealed that post-mission intrusion severity significantly predicted total PTG at 2 months following the relief activities. Previous knowledge/skill was also an important variable, positively predicting CS and negatively predicting burnout. One-fifth of clinicians reported clinically significant trauma symptoms immediately following their work but few respondents reported clinically significant symptoms two months following their relief work. However, severe intrusion and avoidance symptomatology immediately following of the relief mission was associated with greater levels of compassion fatigue. The implications of this study are that adequate preparation of clinicians and social/professional support play important roles in promoting satisfaction with disaster-relief work, and training/knowledge reducing burnout reactions and promoting satisfaction with disaster-relief work. In addition, disaster-related intrusion symptoms may be part of a normative, adaptive process after disaster relief activities and can co-exist with or promote PTG. © 2019 Informa UK Limited, trading as Taylor &amp; Francis Group.</t>
  </si>
  <si>
    <t>Disaster; posttraumatic growth; psychologist; PTSD; secondary traumatic stress</t>
  </si>
  <si>
    <t>Crisis-based psychiatry curriculum update: A cross-sectional study and an expert reflection from Syria</t>
  </si>
  <si>
    <t>10.1016/j.ajp.2021.102681</t>
  </si>
  <si>
    <t>Latifeh Y.; Hanafi I.; Alhoulaiby S.; Alahdab F.</t>
  </si>
  <si>
    <t>Latifeh, Youssef (37117072900); Hanafi, Ibrahem (57189376198); Alhoulaiby, Sami (57194621097); Alahdab, Fares (55135922900)</t>
  </si>
  <si>
    <t>37117072900; 57189376198; 57194621097; 55135922900</t>
  </si>
  <si>
    <t>https://www.scopus.com/inward/record.uri?eid=2-s2.0-85106214335&amp;doi=10.1016%2fj.ajp.2021.102681&amp;partnerID=40&amp;md5=abe6cba0d0041fc6e58d7cc9205c36d8</t>
  </si>
  <si>
    <t>Throughout human history, humanitarian catastrophes had a profound impact on the health and wellbeing of the local populations where they took place. The Syrian war was no different, rather it was the worst humanitarian crisis since World War II. Syrians’ wellbeing was severely affected during this past decade, as had Syria's healthcare and mental health facilities. Syrian doctors have faced unprecedented difficulties and challenges across clinical disciplines and services, particularly in psychiatry. Medical students may play a central role in attenuating the burden of psychiatric diseases on their local community. However, a modification of the psychiatry curriculum to meet the current needs is an urgent necessity. Most of the published reports in psychiatry about Syrians were done on refugee populations in neighboring countries and worldwide. In contrast, this study captured the opinions of professors of psychiatry, specialists practicing psychiatrists, psychiatry residents, and a sample of senior medical students around Syria regarding the impact of war on different psychiatric diseases, and their suggestions to increase/reduce the teaching hours allocated to each of them. The votes were weighted then tested against crisis-related published psychiatry reports. The results suggested significant adjustments to the allocated training hours in the curriculum of psychiatry in Syrian medical schools. Increasing the focus of the curriculum of psychiatry on the prevalent disorders and conditions such as post-traumatic stress disorder, acute stress disorder, anxiety, and depression would empower fresh graduates to manage the basic cases of psychiatry, thus alleviating the consequences of the large shortage of psychiatrists inside Syria. © 2021 Elsevier B.V.</t>
  </si>
  <si>
    <t>Crisis period; Curriculum reform; Psychiatry; Refugees; Syria; War neurosis</t>
  </si>
  <si>
    <t>Cross-Sectional Studies; Curriculum; Humans; Psychiatry; Refugees; Syria; acute psychosis; acute stress disorder; anxiety disorder; Article; attention deficit disorder; autism; bipolar disorder; child abuse; child neglect; conduct disorder; cross-sectional study; curriculum development; depression; disease burden; eating disorder; health care facility; health impact assessment; human; humanitarian crisis; malingering; medical ethics; medical student; mental disease; mental health; mental health service; nutritional disorder; obsessive compulsive disorder; personality disorder; phobia; physician shortage; posttraumatic stress disorder; psychiatry; psychological well-being; refugee; residency education; sexual dysfunction; sleep disorder; social support; substance abuse; Syrian Arab Republic; war; curriculum; refugee</t>
  </si>
  <si>
    <t>Mental Health Status, Life Satisfaction, and Mood State of Elite Athletes During the COVID-19 Pandemic: A Follow-Up Study in the Phases of Home Confinement, Reopening, and Semi-Lockdown Condition</t>
  </si>
  <si>
    <t>10.3389/fpsyg.2021.630414</t>
  </si>
  <si>
    <t>Mehrsafar A.H.; Moghadam Zadeh A.; Gazerani P.; Jaenes Sanchez J.C.; Nejat M.; Rajabian Tabesh M.; Abolhasani M.</t>
  </si>
  <si>
    <t>Mehrsafar, Amir Hossien (57210573202); Moghadam Zadeh, Ali (57216773302); Gazerani, Parisa (9841181600); Jaenes Sanchez, Jose Carlos (35237101600); Nejat, Mehri (57196095474); Rajabian Tabesh, Mastaneh (57211344243); Abolhasani, Maryam (57200737449)</t>
  </si>
  <si>
    <t>57210573202; 57216773302; 9841181600; 35237101600; 57196095474; 57211344243; 57200737449</t>
  </si>
  <si>
    <t>https://www.scopus.com/inward/record.uri?eid=2-s2.0-85108873698&amp;doi=10.3389%2ffpsyg.2021.630414&amp;partnerID=40&amp;md5=c13e4697631f38f0b1c8712aa8eb0cae</t>
  </si>
  <si>
    <t>Scientific reports notified that the pandemic caused by the Coronavirus disease 2019 (COVID-19) has raised an unprecedented mental health emergency worldwide. Abrupt changes in daily routine, environmental constraints, adopted home confinement measures, and uncertainty about a date for returning to usual activities can potentially affect mental health and sports activities in athletes. Hence, we designed a cross-sectional study with a within-subjects design to investigate the impact of the pandemic on mental health, mood states, and life satisfaction of elite athletes. During the three phases of home confinement (April 14–24, n = 525), reopening (May 9–19, n = 464), and current semi-lockdown (July 20–31, n = 428), elite athletes voluntarily responded to an online survey. The self-report questionnaire was prepared to collect demographic and epidemiological variables of interest and the COVID-19-related information. All participants also completed the Profile of Mood State (POMS), General Health Questionnaire-28 (GHQ-28), and Satisfaction with Life Scale (SWLS). The main result is that the training rate, mental health, life satisfaction, and positive mood have decreased during the home confinement period as compared with the reopening and semi-lockdown phases. However, the need for psychosocial services has increased during the pandemic period. The present study provides the first preliminary evidence that home confinement conditions during the COVID-19 pandemic might have negatively influenced elite athlete’s mood state, mental health, and life satisfaction, as well as training rates. Monitoring the psychological parameters of elite athletes and developing strategies to improve their mental health during the COVID-19 pandemic should be on the agenda. Next studies, therefore, seem reasonable to focus on active interventions for athletes during the ongoing COVID-19 pandemic. © Copyright © 2021 Mehrsafar, Moghadam Zadeh, Gazerani, Jaenes Sanchez, Nejat, Rajabian Tabesh and Abolhasani.</t>
  </si>
  <si>
    <t>COVID-19; elite athletes; life satisfaction; mental health; mood states; sport</t>
  </si>
  <si>
    <t>Rapid Public Information and Situational Awareness After the November 26, 2019, Albania Earthquake: Lessons Learned From the LastQuake System</t>
  </si>
  <si>
    <t>10.3389/feart.2020.00235</t>
  </si>
  <si>
    <t>Bossu R.; Fallou L.; Landès M.; Roussel F.; Julien-Laferrière S.; Roch J.; Steed R.</t>
  </si>
  <si>
    <t>Bossu, Rémy (6603240474); Fallou, Laure (57195979160); Landès, Matthieu (24778526300); Roussel, Fréderic (54902746100); Julien-Laferrière, Sylvain (57195133270); Roch, Julien (35734856700); Steed, Robert (36887621400)</t>
  </si>
  <si>
    <t>6603240474; 57195979160; 24778526300; 54902746100; 57195133270; 35734856700; 36887621400</t>
  </si>
  <si>
    <t>Frontiers in Earth Science</t>
  </si>
  <si>
    <t>https://www.scopus.com/inward/record.uri?eid=2-s2.0-85107170379&amp;doi=10.3389%2ffeart.2020.00235&amp;partnerID=40&amp;md5=b69fbde7d0b4038aeaf96e522b6adb98</t>
  </si>
  <si>
    <t>The use of the LastQuake information system, its app, the associated Twitter account, and, to a lesser extent, the EMSC’s websites have been analyzed for the 7 days following the November 26, 2019, M6.4 Albania destructive earthquake to evaluate what can be improved and how crowdsourcing of information and monitoring of both use and absence of use of the app can contribute to rapid situational awareness. The mainshock and its numerous felt aftershocks triggered a strong public desire for information, which in turn led to rapid and massive adoption of the LastQuake app by up to 5% of the country’s population. The constant flow of new app users created a stress test of the app’s crowdsourcing features and led to errors in the association of felt reports with their appropriate earthquake. However, these errors had no identifiable impact, supporting the conclusion that the curation mechanisms currently in place are efficient. The rapid succession of felt aftershocks contributed to these errors by making information related to the mainshock difficult to access within hours of its occurrence, especially for new users who were not attuned to the app, since more recent events pushed older ones down the timeline of presented information. This revealed that prioritization of information within the app layout was lacking and must be an important design objective, especially during aftershock sequences. LastQuake has been shown to be a powerful tool for rapid situational awareness. The possibility of damage was detected within 8 min of the mainshock earthquake by a lack of LastQuake app activity close to the epicenter. This possibility was then gradually strengthened as new data became available and was finally confirmed by the reception of the first geo-located pictures of structural damage and building collapse within 60–70 min. Direct exchanges on Twitter were appreciated by eyewitnesses and seemed to help to reduce their anxiety in some cases (based on the personal reports). Questions mainly focused on the possible evolution of the seismicity. Attempts to debunk prediction claims were difficult. We report on how this could be eased and possibly made more efficient by sharing among the different actors a clear, concise, pre-prepared statement in the local language, that explains the state of scientific knowledge and the difference between prediction, early warning, or forecasts. © Copyright © 2020 Bossu, Fallou, Landès, Roussel, Julien-Laferrière, Roch and Steed.</t>
  </si>
  <si>
    <t>citizen science; crowdsourcing; public communication; public earthquake information; situational awareness</t>
  </si>
  <si>
    <t>Albania; aftershock; communication; crowdsourcing; earthquake event; information management; social media; software</t>
  </si>
  <si>
    <t>Front. Earth Sci.</t>
  </si>
  <si>
    <t>Mental Health and the Field Research Team</t>
  </si>
  <si>
    <t>10.1017/aap.2020.51</t>
  </si>
  <si>
    <t>Eifling K.P.</t>
  </si>
  <si>
    <t>Eifling, Kurt P. (55933279400)</t>
  </si>
  <si>
    <t>Advances in Archaeological Practice</t>
  </si>
  <si>
    <t>https://www.scopus.com/inward/record.uri?eid=2-s2.0-85102427774&amp;doi=10.1017%2faap.2020.51&amp;partnerID=40&amp;md5=da7997ced08dd8780edfb46a836edec6</t>
  </si>
  <si>
    <t>Due to the intellectual, physical, and emotional demands of field research, those doing this work need to strategies to monitor and maintain their own mental health before, during, and after a field season. Moreover, they should have a framework for supporting their colleagues. This review article will present a framework for assessing the mental health hazards and the reactions, both positive and negative, to fieldwork. First, it will use U.S. epidemiology to show that most field teams are at risk. Second, it will frame the field season both as a workplace and wilderness exposure event and discuss the elements of the field research environment that can be therapeutic for some but toxic for others. Third, it will discuss the psychological impacts of travel and reintegration as they are pertinent to the practice of archaeology. Research will be presented in order to guide evidence-informed policies for the field research team to improve the mental-health readiness and resiliency of the research team. Last, it will provide guidance on how to manage the anxiety caused by separating from social media platforms.  © The Author(s), 2021. Published by Cambridge University Press on behalf of Society for American Archaeology.</t>
  </si>
  <si>
    <t>anxiety; culture shock; depression; education; emergency medical care; ethics; fieldwork; graduate training; medical training; mental health</t>
  </si>
  <si>
    <t>Adv. Archaeol. Pract.</t>
  </si>
  <si>
    <t>The institutionalization of mental health and psychosocial support in emergencies in Indonesia</t>
  </si>
  <si>
    <t>10.1016/j.ijdrr.2020.101918</t>
  </si>
  <si>
    <t>Trinidad A.C.; Protacio-De Castro E.</t>
  </si>
  <si>
    <t>Trinidad, Arnie Cordero (57219533013); Protacio-De Castro, Elizabeth (57219530004)</t>
  </si>
  <si>
    <t>57219533013; 57219530004</t>
  </si>
  <si>
    <t>https://www.scopus.com/inward/record.uri?eid=2-s2.0-85093700006&amp;doi=10.1016%2fj.ijdrr.2020.101918&amp;partnerID=40&amp;md5=450abd894592f30085b990083d21bec4</t>
  </si>
  <si>
    <t>The paper probes how Mental Health and Psychosocial Support for emergencies (MHPSS) has been institutionalized in a disaster-prone country. Using Indonesia as a case study, the article lays down the various MHPSS-related institutions and systems (legal frameworks, policies, processes, and programs) that were constituted at different levels of governance in Indonesia as part of its disaster management structures. It examines how these institutions and systems were made to operate in the Central Sulawesi and Nusa Tenggara Barat (NTB) disasters of 2018. Furthermore, factors that facilitated or hindered the effective functioning of the MHPSS system are discussed. The findings of this research are based on secondary data and primary data collected through interviews and focus group discussions with various national and local government and non-government stakeholders involved in disaster response, including field visits in the two provinces. The paper contends that the Indonesian Government has established necessary national disaster management institutions and structures with local counterparts, where MHPSS structures have been integrated. It also discusses crucial intervention programs delivered to survivors of the two provincial disasters, which the paper asserts conform to the integrated support systems prescribed by the IASC that include basic services and security, community and family support (family reunification, psychosocial support, and community rituals) focused non-specialized services (PFA, psychological intervention, and basic mental health care), and specialized services (referral services to clinical and non-clinical service providers). Lastly, the paper argues that a confluence of administrative, logistical, organizational, resource, supply, human resource, and contextual factors have either hindered or facilitated the functionality of the MHPSS systems in place, which explains the varying levels of efficiency of the MHPSS responses in the two provinces. © 2020 Elsevier Ltd</t>
  </si>
  <si>
    <t>Disaster response; Emergencies; IASC Guidelines; Indonesia; MHPSS</t>
  </si>
  <si>
    <t>Contextualization of Psychological First Aid: An Integrative Literature Review</t>
  </si>
  <si>
    <t>10.1111/jnu.12613</t>
  </si>
  <si>
    <t>Sim T.; Wang A.</t>
  </si>
  <si>
    <t>Sim, Timothy (23768260000); Wang, Anni (57215886061)</t>
  </si>
  <si>
    <t>23768260000; 57215886061</t>
  </si>
  <si>
    <t>https://www.scopus.com/inward/record.uri?eid=2-s2.0-85100209285&amp;doi=10.1111%2fjnu.12613&amp;partnerID=40&amp;md5=642f362f1bb3e819cd0e188b53b81631</t>
  </si>
  <si>
    <t>Purpose: Contextualization of psychological first aid (PFA) in different cultural, political, and socioeconomic contexts and in different population groups is essential. This review analyzes the efforts that have been made to contextualize PFA in different parts of the world for different disasters and emergencies. Design: Integrative literature review. Methods: The major databases that were searched for related literature published until August 2019 included JBI, MEDLINE, Embase, the Cumulative Index to Nursing and Allied Health Literature (CINAHL), BIOSIS, ISI Web of Knowledge, Scopus, EBSCOhost, and PsycINFO. A total of 17 studies published in peer-reviewed journals were included. The review adhered to the Preferred Reporting Items for Systematic Reviews and Meta-Analyses (PRISMA) model, and the 6W3H tool was applied to synthesize the results. Findings: PFA has been adapted to various disasters and populations in different countries and regions. The organizations that administer PFA range from community level to national level. Professional or “outside helpers” who enter disaster-affected locations include psychologists, fire fighters, social workers, and nurses. “Inside helpers,” who live and work in the disaster-affected areas, include HR staff, teachers, and peer emergency personnel. Only a few studies have reported the exact number of first responders who administered PFA. Some studies revised PFA as group based, and a few reported the classification of groups of victims. Notably, all adaptations adhered to the basic principles of PFA, and the time at which PFA was administered ranged from a few days to months after an incident. PFA was conducted on site in all studies. The selection of the location depended on the type of disaster and local situation with due consideration of safety. Only a few studies specified the rationale for revising the PFA. None of these 17 studies reported the cost, cost-benefit, or cost-effectiveness of PFA. Conclusions: Population-focused, context-specific, and group-based PFA is emerging worldwide. Nurses are actively playing a role in providing PFA. Research gaps exist in differentiating between the roles played by “outside” and “inside” responders, considering vulnerable age groups other than children, incorporating the major PFA concepts such as resilience, and evaluating the cost-effectiveness of PFA. Clinical Relevance: It is imperative that nurses and other emergency staff consider the intersection of age, gender, cultural, political, social economic, and spiritual contexts when developing a context appropriate PFA. © 2021 Sigma Theta Tau International</t>
  </si>
  <si>
    <t>contextualization; intregrative literature review; psychological first aid</t>
  </si>
  <si>
    <t>Disasters; Emergency Nursing; First Aid; Humans; Mental Disorders; article; Biosis; child; Cinahl; controlled study; cost effectiveness analysis; disaster; Embase; female; fire fighter; first aid; gender; groups by age; human; male; Medline; nurse; organization; Preferred Reporting Items for Systematic Reviews and Meta-Analyses; psychologist; PsycINFO; Scopus; social worker; systematic review; teacher; victim; Web of Science; disaster; emergency nursing; first aid; mental disease; nursing</t>
  </si>
  <si>
    <t>J. Nurs. Scholarsh.</t>
  </si>
  <si>
    <t>Application of the Five Elements Framework to the Covid Pandemic</t>
  </si>
  <si>
    <t>10.1080/00332747.2021.2005446</t>
  </si>
  <si>
    <t>Watson P.J.</t>
  </si>
  <si>
    <t>Watson, Patricia J. (35616211000)</t>
  </si>
  <si>
    <t>Psychiatry (New York)</t>
  </si>
  <si>
    <t>https://www.scopus.com/inward/record.uri?eid=2-s2.0-85123420198&amp;doi=10.1080%2f00332747.2021.2005446&amp;partnerID=40&amp;md5=063e7549398f245d721443dadb2d60d6</t>
  </si>
  <si>
    <t>COVID-19; Humans; Pandemics; SARS-CoV-2; cognitive behavioral therapy; competence; coping behavior; coronavirus disease 2019; decision making; education; habit; human; mental health; mental stress; Note; pandemic; psychological first aid; psychological resilience; religion; self concept; stigma</t>
  </si>
  <si>
    <t>Psychiatry</t>
  </si>
  <si>
    <t>Managing traumatic stress using a mental health care mobile app: A pilot study</t>
  </si>
  <si>
    <t>10.32604/IJMHP.2021.015018</t>
  </si>
  <si>
    <t>Choi Y.-J.; Ko E.-J.; Choi E.-J.; Um Y.-J.</t>
  </si>
  <si>
    <t>Choi, Yun-Jung (55685961400); Ko, Eun-Jung (57216582429); Choi, Eun-Joo (57223008370); Um, Youn-Joo (57211071189)</t>
  </si>
  <si>
    <t>55685961400; 57216582429; 57223008370; 57211071189</t>
  </si>
  <si>
    <t>International Journal of Mental Health Promotion</t>
  </si>
  <si>
    <t>https://www.scopus.com/inward/record.uri?eid=2-s2.0-85111676785&amp;doi=10.32604%2fIJMHP.2021.015018&amp;partnerID=40&amp;md5=528183c2a2909b5f6d639dbd52ab40ad</t>
  </si>
  <si>
    <t>This study aims to contribute to improving mental health services and establishing a direction for disaster survivors by verifying the effectiveness of the TLS (Training for Life Skills) app, a mental health management mobile application. Altogether, 22 disaster survivors received access to the app (with guidance) for eight weeks; we analyzed its effectiveness by examining each participant’s electroencephalography data, which were collected while they were utilizing the app. The results of this study show that the use of the TLS app had a significant positive effect on emotional quotient, basic rhythm quotient (left brain, right brain), alpha blocking rate (left brain, right brain), and brain quotient of disaster survivors. The TLS mobile app is expected to not only provide psychological first aid to disaster survivors but also to improve their life skills, which may allow them to gain information about their emotions; hence, it may provide the appropriate conditions needed to enable effective self-control and health management for disaster survivors. © 2021, Tech Science Press. All rights reserved.</t>
  </si>
  <si>
    <t>Disasters; Mental health; Mobile applications; Trauma</t>
  </si>
  <si>
    <t>Tech Science Press</t>
  </si>
  <si>
    <t>Intl. J. Mental Health</t>
  </si>
  <si>
    <t>Positive organisational arts-based youth scholarship: Redressing discourse on danger, disquiet, and distress during COVID-19</t>
  </si>
  <si>
    <t>10.3390/ijerph18115655</t>
  </si>
  <si>
    <t>Dadich A.; Boydell K.M.; Habak S.; Watfern C.</t>
  </si>
  <si>
    <t>Dadich, Ann (57210902927); Boydell, Katherine M. (7003742118); Habak, Stephanie (57221232183); Watfern, Chloe (57222318784)</t>
  </si>
  <si>
    <t>57210902927; 7003742118; 57221232183; 57222318784</t>
  </si>
  <si>
    <t>https://www.scopus.com/inward/record.uri?eid=2-s2.0-85106414881&amp;doi=10.3390%2fijerph18115655&amp;partnerID=40&amp;md5=583b498582588982c406bd11eb3a8b0e</t>
  </si>
  <si>
    <t>This methodological article argues for the potential of positive organisational arts-based youth scholarship as a methodology to understand and promote positive experiences among young people. With reference to COVID-19, exemplars sourced from social media platforms and relevant organisations demonstrate the remarkable creative brilliance of young people. During these difficult times, young people used song, dance, storytelling, and art to express themselves, (re)connect with others, champion social change, and promote health and wellbeing. This article demonstrates the power of positive organisational arts-based youth scholarship to understand how young people use art to redress negativity via a positive lens of agency, peace, collectedness, and calm. © 2021 by the authors. Licensee MDPI, Basel, Switzerland.</t>
  </si>
  <si>
    <t>Arts-based research; COVID-19; Mental health; Pandemics; Positive organisational scholarship in healthcare; Resilience; Young people</t>
  </si>
  <si>
    <t>Adolescent; COVID-19; Fellowships and Scholarships; Health Promotion; Humans; Population Groups; SARS-CoV-2; art; COVID-19; health care; mental health; quality of life; research work; social change; social media; young population; art; art therapy; Article; coronavirus disease 2019; health care; health care organization; human; mental health; social change; social media; adolescent; health promotion; medical education; population group</t>
  </si>
  <si>
    <t>Learning lessons: school communities as points of connection in a ‘whole of society’ pandemic response</t>
  </si>
  <si>
    <t>10.1080/02643944.2021.1999310</t>
  </si>
  <si>
    <t>Fogg P.</t>
  </si>
  <si>
    <t>Fogg, Penny (57223302431)</t>
  </si>
  <si>
    <t>Pastoral Care in Education</t>
  </si>
  <si>
    <t>https://www.scopus.com/inward/record.uri?eid=2-s2.0-85118631714&amp;doi=10.1080%2f02643944.2021.1999310&amp;partnerID=40&amp;md5=7c2ee8e7d11456c0803ed24cf6674b66</t>
  </si>
  <si>
    <t>The current pandemic has caused unprecedented disruption across the world. Government-led efforts to prepare for emergencies of this kind have focussed upon maintaining vital social and economic function while reducing disease. In some respects, the UK has seemed unprepared for this pandemic, although radical policies and interventions have been applied as the situation has progressed. Schools are a significant point of connection in any national emergency strategy. This study has explored the experience of a group of primary school leaders based in a medium-sized town in the north of England. Analysis of a focus group discussion has highlighted the potential of schools to provide safeguarding and pastoral care to Children and Young People (CYP) through an anxious period of social isolation. Examination of the interactions across systemic levels has highlighted weaknesses and omissions in the Government’s current pandemic strategy as it relates to the care and education of CYP at a local level. From this examination, recommendations for action have been made. © 2021 The Author(s). Published by Informa UK Limited, trading as Taylor &amp; Francis Group.</t>
  </si>
  <si>
    <t>Covid-19; pandemic-preparedness; school leaders; Schools; well-being</t>
  </si>
  <si>
    <t>Pastoral Care Educ.</t>
  </si>
  <si>
    <t>Interventions to support the resilience and mental health of frontline health and social care professionals during and after a disease outbreak, epidemic or pandemic: a mixed methods systematic review</t>
  </si>
  <si>
    <t>10.1002/14651858.CD013779</t>
  </si>
  <si>
    <t>Pollock A.; Campbell P.; Cheyne J.; Cowie J.; Davis B.; McCallum J.; McGill K.; Elders A.; Hagen S.; McClurg D.; Torrens C.; Maxwell M.</t>
  </si>
  <si>
    <t>Pollock, Alex (57529178400); Campbell, Pauline (56344188100); Cheyne, Joshua (57219834798); Cowie, Julie (23038368200); Davis, Bridget (57208143949); McCallum, Jacqueline (22835606900); McGill, Kris (57213344482); Elders, Andrew (14015596600); Hagen, Suzanne (7102498569); McClurg, Doreen (26650034900); Torrens, Claire (57195474619); Maxwell, Margaret (7202616380)</t>
  </si>
  <si>
    <t>57529178400; 56344188100; 57219834798; 23038368200; 57208143949; 22835606900; 57213344482; 14015596600; 7102498569; 26650034900; 57195474619; 7202616380</t>
  </si>
  <si>
    <t>CD013779</t>
  </si>
  <si>
    <t>https://www.scopus.com/inward/record.uri?eid=2-s2.0-85095674856&amp;doi=10.1002%2f14651858.CD013779&amp;partnerID=40&amp;md5=2f485a2e894e25cdf1684729ff4c65d6</t>
  </si>
  <si>
    <t>Background: Evidence from disease epidemics shows that healthcare workers are at risk of developing short- and long-term mental health problems. The World Health Organization (WHO) has warned about the potential negative impact of the COVID-19 crisis on the mental well-being of health and social care professionals. Symptoms of mental health problems commonly include depression, anxiety, stress, and additional cognitive and social problems; these can impact on function in the workplace. The mental health and resilience (ability to cope with the negative effects of stress) of frontline health and social care professionals ('frontline workers' in this review) could be supported during disease epidemics by workplace interventions, interventions to support basic daily needs, psychological support interventions, pharmacological interventions, or a combination of any or all of these. Objectives: Objective 1: to assess the effects of interventions aimed at supporting the resilience and mental health of frontline health and social care professionals during and after a disease outbreak, epidemic or pandemic. Objective 2: to identify barriers and facilitators that may impact on the implementation of interventions aimed at supporting the resilience and mental health of frontline health and social care professionals during and after a disease outbreak, epidemic or pandemic. Search methods: On 28 May 2020 we searched the Cochrane Database of Systematic Reviews, CENTRAL, MEDLINE, Embase, Web of Science, PsycINFO, CINAHL, Global Index Medicus databases and WHO Institutional Repository for Information Sharing. We also searched ongoing trials registers and Google Scholar. We ran all searches from the year 2002 onwards, with no language restrictions. Selection criteria: We included studies in which participants were health and social care professionals working at the front line during infectious disease outbreaks, categorised as epidemics or pandemics by WHO, from 2002 onwards. For objective 1 we included quantitative evidence from randomised trials, non-randomised trials, controlled before-after studies and interrupted time series studies, which investigated the effect of any intervention to support mental health or resilience, compared to no intervention, standard care, placebo or attention control intervention, or other active interventions. For objective 2 we included qualitative evidence from studies that described barriers and facilitators to the implementation of interventions. Outcomes critical to this review were general mental health and resilience. Additional outcomes included psychological symptoms of anxiety, depression or stress; burnout; other mental health disorders; workplace staffing; and adverse events arising from interventions. Data collection and analysis: Pairs of review authors independently applied selection criteria to abstracts and full papers, with disagreements resolved through discussion. One review author systematically extracted data, cross-checked by a second review author. For objective 1, we assessed risk of bias of studies of effectiveness using the Cochrane 'Risk of bias' tool. For objective 2, we assessed methodological limitations using either the CASP (Critical Appraisal Skills Programme) qualitative study tool, for qualitative studies, or WEIRD (Ways of Evaluating Important and Relevant Data) tool, for descriptive studies. We planned meta-analyses of pairwise comparisons for outcomes if direct evidence were available. Two review authors extracted evidence relating to barriers and facilitators to implementation, organised these around the domains of the Consolidated Framework of Implementation Research, and used the GRADE-CERQual approach to assess confidence in each finding. We planned to produce an overarching synthesis, bringing quantitative and qualitative findings together. Main results: We included 16 studies that reported implementation of an intervention aimed at supporting the resilience or mental health of frontline workers during disease outbreaks (severe acute respiratory syndrome (SARS): 2; Ebola: 9; Middle East respiratory syndrome (MERS): 1; COVID-19: 4). Interventions studied included workplace interventions, such as training, structure and communication (6 studies); psychological support interventions, such as counselling and psychology services (8 studies); and multifaceted interventions (2 studies). Objective 1: a mixed-methods study that incorporated a cluster-randomised trial, investigating the effect of a work-based intervention, provided very low-certainty evidence about the effect of training frontline healthcare workers to deliver psychological first aid on a measure of burnout. Objective 2: we included all 16 studies in our qualitative evidence synthesis; we classified seven as qualitative and nine as descriptive studies. We identified 17 key findings from multiple barriers and facilitators reported in studies. We did not have high confidence in any of the findings; we had moderate confidence in six findings and low to very low confidence in 11 findings. We are moderately confident that the following two factors were barriers to intervention implementation: frontline workers, or the organisations in which they worked, not being fully aware of what they needed to support their mental well-being; and a lack of equipment, staff time or skills needed for an intervention. We are moderately confident that the following three factors were facilitators of intervention implementation: interventions that could be adapted for local needs; having effective communication, both formally and socially; and having positive, safe and supportive learning environments for frontline workers. We are moderately confident that the knowledge or beliefs, or both, that people have about an intervention can act as either barriers or facilitators to implementation of the intervention. Authors' conclusions: There is a lack of both quantitative and qualitative evidence from studies carried out during or after disease epidemics and pandemics that can inform the selection of interventions that are beneficial to the resilience and mental health of frontline workers. Alternative sources of evidence (e.g. from other healthcare crises, and general evidence about interventions that support mental well-being) could therefore be used to inform decision making. When selecting interventions aimed at supporting frontline workers' mental health, organisational, social, personal, and psychological factors may all be important. Research to determine the effectiveness of interventions is a high priority. The COVID-19 pandemic provides unique opportunities for robust evaluation of interventions. Future studies must be developed with appropriately rigorous planning, including development, peer review and transparent reporting of research protocols, following guidance and standards for best practice, and with appropriate length of follow-up. Factors that may act as barriers and facilitators to implementation of interventions should be considered during the planning of future research and when selecting interventions to deliver within local settings. Copyright © 2020 The Cochrane Collaboration. Published by John Wiley &amp; Sons, Ltd.</t>
  </si>
  <si>
    <t>Betacoronavirus; Bias; Burnout, Professional; Coronavirus Infections; Disease Outbreaks; Epidemics; Health Personnel; Hemorrhagic Fever, Ebola; Humans; Mental Health; Needs Assessment; Occupational Health; Pandemics; Pneumonia, Viral; Psychosocial Support Systems; Resilience, Psychological; Severe Acute Respiratory Syndrome; Social Workers; Workplace; adverse event; anxiety disorder; depression; epidemic; evidence based practice; health care personnel; health care quality; human; job stress; mental health; mental health care; pandemic; personnel management; priority journal; professional burnout; psychological resilience; quality of life; randomized controlled trial (topic); Review; social care; systematic review; Betacoronavirus; burnout; Coronavirus infection; Ebola hemorrhagic fever; health care personnel; meta analysis; needs assessment; occupational health; pandemic; psychology; psychosocial care; severe acute respiratory syndrome; social worker; statistical bias; virus pneumonia; workplace</t>
  </si>
  <si>
    <t>Eating disorders literacy: Youth’s beliefs related to mental health first Aid</t>
  </si>
  <si>
    <t>10.22122/ijbmc.v7i4.230</t>
  </si>
  <si>
    <t>Sayarifard A.; Nazari M.; Mohseni M.; Afshar-Zanjani H.; Goli F.; Amiri P.; Khalifeh-Soltani F.A.</t>
  </si>
  <si>
    <t>Sayarifard, Azadeh (55618464900); Nazari, Maryam (57219108176); Mohseni, Maryam (57222576938); Afshar-Zanjani, Hamid (36869768800); Goli, Farzad (56649917600); Amiri, Parastoo (57014878400); Khalifeh-Soltani, Fakhri Alsadat (57216639035)</t>
  </si>
  <si>
    <t>55618464900; 57219108176; 57222576938; 36869768800; 56649917600; 57014878400; 57216639035</t>
  </si>
  <si>
    <t>International Journal of Body, Mind and Culture</t>
  </si>
  <si>
    <t>https://www.scopus.com/inward/record.uri?eid=2-s2.0-85103236949&amp;doi=10.22122%2fijbmc.v7i4.230&amp;partnerID=40&amp;md5=8f5dd2727e317d3a494bfd44088b14a1</t>
  </si>
  <si>
    <t>Background: One of the community-based interventions for increasing mental health literacy is mental health first aid (MHFA) training. The current study measured literacy regarding MHFA for eating disorders (EDs) among the youth and adolescents. Methods: This cross-sectional study was performed on those aged 16-29 years in Tehran, Iran. The sample size was 252 individuals. For data gathering, the Mental Health Literacy Questionnaire (MHLQ)‎ was used that was modified for EDs. The validity and reliability of the Persian version of the MHLQ‎ was confirmed. Data were analyzed using SPSS software. To determine the demographic variables that can predict participants’ literacy concerning EDs, logistic regression analysis was used. Results: Among the participants, 11.5 could successfully diagnose EDs, 34.5 were not at all confident in their ability to help, and 36.95 said they would not seek help if faced with a similar problem. Most of the participants selected “obtaining more information about the problems described in the ‎vignette and available services” and “listening to the problems of the ‎vignette character in an understanding way” as the correct first aid interventions. Family and friends were mentioned as the main influential people. Higher education could significantly predict the ability to correctly diagnose the disorder (P = 0.03) and help-seeking behavior (P = 0.002). Only relatives’ history of exposure to the problems described in the vignette could significantly predict higher scores in diagnosing suitable first aid (P = 0.02). Conclusion: In general, mental health literacy regarding EDs was not suitable among the participants of this study. Thus, it seems necessary to consider targeted MHFA training, particularly in the field of EDs, to provide training in an understandable language to the community and with emphasis on seeking professional services. © 2020 saeid alami.</t>
  </si>
  <si>
    <t>Disorders; Eating; First Aid; Literacy; Mental Health; Youth</t>
  </si>
  <si>
    <t>Vesnu Publications</t>
  </si>
  <si>
    <t>Int. J. Body Mind Cult.</t>
  </si>
  <si>
    <t>When psychologists take a stand: Barriers to trauma response services and advocacy for American Indian communities</t>
  </si>
  <si>
    <t>10.1080/15299732.2020.1770148</t>
  </si>
  <si>
    <t>Isaacs D.S.; Tehee M.; Green J.; Straits K.J.E.; Ellington T.</t>
  </si>
  <si>
    <t>Isaacs, Devon S. (57211084993); Tehee, Melissa (23104627300); Green, Julii (57189715715); Straits, Kee J.E. (57200303908); Ellington, Tamara (57217336295)</t>
  </si>
  <si>
    <t>57211084993; 23104627300; 57189715715; 57200303908; 57217336295</t>
  </si>
  <si>
    <t>Journal of Trauma and Dissociation</t>
  </si>
  <si>
    <t>https://www.scopus.com/inward/record.uri?eid=2-s2.0-85087097871&amp;doi=10.1080%2f15299732.2020.1770148&amp;partnerID=40&amp;md5=a9b481d516a4089f37c3e89f6012ff56</t>
  </si>
  <si>
    <t>American Indians and other Indigenous groups face numerous traumas resulting from civil rights infractions. Often, these infractions began in historical contexts and continue into modern experiences. The Dakota Access Pipeline (DAPL) and subsequent activist response at Standing Rock are a prime example of how movements asserting human rights are met with resistance from dominant majority groups. Generally, this resistance turns violent as police and security responses from the dominant culture escalate despite the peaceful nature of demonstrations. This impacts mental health among oppressed populations. As #NoDAPL progressed, Indigenous psychologists felt moved to “Stand with Standing Rock” by supporting Water Protectors in need of trauma services. This was met with institutional and systemic barriers to treatment and lack of support from key professional organizations. This article addresses barriers faced by mental health professionals providing services on the frontlines and lists potential resolutions including the development of a crisis response team, infrastructure for communication with individuals onsite, culturally congruent healing, community-building, and prayer. The article serves as a case study for trauma provision among American Indian communities in crisis and is a reminder of the resilience and empowerment that occurs when Indigenous peoples from all over the world come together for a shared cause. This case study format can be a guiding example for service providers choosing to take a stand with marginalized communities asserting social change. © 2020, © 2020 Taylor &amp; Francis.</t>
  </si>
  <si>
    <t>#NoDAPL; activism; American Indian; barriers to treatment; Indigenous; standing rock; trauma; trauma services</t>
  </si>
  <si>
    <t>American Natives; Female; Human Rights; Humans; Male; Mental Disorders; Mental Health Services; North Dakota; Oil and Gas Industry; Patient Advocacy; United States; Violence; American Indian; Article; community; dehumanization; human; human rights abuse; mental health care personnel; mental health service; priority journal; psychologist; ethnology; female; human rights; male; mental disease; mental health service; North Dakota; oil industry; organization and management; patient advocacy; psychology; United States; violence</t>
  </si>
  <si>
    <t>J. Trauma Dissociation</t>
  </si>
  <si>
    <t>Increased mood disorder symptoms, perceived stress, and alcohol use among college students during the COVID-19 pandemic</t>
  </si>
  <si>
    <t>10.1016/j.psychres.2021.113706</t>
  </si>
  <si>
    <t>Charles N.E.; Strong S.J.; Burns L.C.; Bullerjahn M.R.; Serafine K.M.</t>
  </si>
  <si>
    <t>Charles, Nora E. (55347328900); Strong, Stephanie J. (57221760186); Burns, Lauren C. (57221758555); Bullerjahn, Margaret R. (57212309836); Serafine, Katherine M. (24479944500)</t>
  </si>
  <si>
    <t>55347328900; 57221760186; 57221758555; 57212309836; 24479944500</t>
  </si>
  <si>
    <t>https://www.scopus.com/inward/record.uri?eid=2-s2.0-85100109862&amp;doi=10.1016%2fj.psychres.2021.113706&amp;partnerID=40&amp;md5=4084a261833e298f45007ddac6fbaf09</t>
  </si>
  <si>
    <t>The COVID-19 pandemic caused significant disruption during the spring of 2020. Many college students were told to leave campus at spring break and to complete the semester remotely. This study evaluates effects of this disruption on student well-being. Measures of psychological symptoms, perceived stress, and alcohol use during the pandemic were completed by 148 students in spring 2020 and 352 students in fall 2020 at a university in the southeastern U.S. Results from both cohorts were compared to 240 students who completed the same measures in the fall 2019 semester. Participants in spring 2020 reported more mood disorder symptoms, perceived stress, and alcohol use than did pre-pandemic participants and worry about COVID-19 was negatively associated with well-being. By fall 2020 symptoms had largely returned to pre-pandemic levels. In general, White students reported a greater effect of the pandemic on well-being than did African American students. Young adults appear to be less vulnerable to the most serious medical complications associated with COVID-19, but nonetheless experience psychological effects from the pandemic. Universities and practitioners who work with college students can help young adults manage their symptoms and avoid behaviors like risky alcohol use when confronted with stressors such as the COVID-19 pandemic. © 2021</t>
  </si>
  <si>
    <t>Alcohol; Coronavirus; COVID-19; Depression; Stress; Young adults</t>
  </si>
  <si>
    <t>Adolescent; Alcohol Drinking in College; COVID-19; Fear; Female; Humans; Male; Mood Disorders; Risk Factors; SARS-CoV-2; Southeastern United States; Stress, Psychological; Young Adult; adult; African American; alcohol consumption; Article; autumn; Caucasian; cohort analysis; college student; coronavirus disease 2019; falling; female; human; low risk population; male; mood disorder; pandemic; physician; physiological stress; self care; spring; symptom; United States; university; wellbeing; young adult; adolescent; college drinking; complication; fear; mental stress; mood disorder; psychology; risk factor</t>
  </si>
  <si>
    <t>Elsevier Ireland Ltd</t>
  </si>
  <si>
    <t>Psychiatry Res.</t>
  </si>
  <si>
    <t>‘Spontaneous’ volunteers? Factors enabling the Student Volunteer Army mobilisation following the Canterbury earthquakes, 2010–2011</t>
  </si>
  <si>
    <t>10.1016/j.ijdrr.2020.102008</t>
  </si>
  <si>
    <t>Nissen S.; Carlton S.; Wong J.H.K.; Johnson S.</t>
  </si>
  <si>
    <t>Nissen, Sylvia (56095284400); Carlton, Sally (56088467600); Wong, Jennifer H.K. (57218651846); Johnson, Sam (57191646626)</t>
  </si>
  <si>
    <t>56095284400; 56088467600; 57218651846; 57191646626</t>
  </si>
  <si>
    <t>https://www.scopus.com/inward/record.uri?eid=2-s2.0-85097455626&amp;doi=10.1016%2fj.ijdrr.2020.102008&amp;partnerID=40&amp;md5=affc13aa64a8692f90796e67c40e9204</t>
  </si>
  <si>
    <t>‘Spontaneous’ volunteers have long been recognized for the distinct and important contribution they can have within disaster response and recovery. The emergence of the Student Volunteer Army (SVA) has featured as a success story of crisis volunteerism in international disaster response literature and as a potential blueprint for youth-centred post-disaster civic action. Drawing on in-depth interviews with people involved in the SVA, we provide a framework for understanding the factors that helped enable its mobilisation. In outlining these factors, many of which pre-date the emergence of the SVA, the paper demonstrates that the successful mobilisation of ‘spontaneous’ volunteers is not necessarily as spontaneous as the term suggests. Our analysis furthers understanding of the diversity of crisis volunteerism and has implications for disaster response practitioners, particularly in recognising the importance of networks of support which exist before and beyond disaster. © 2020 Elsevier Ltd</t>
  </si>
  <si>
    <t>Canterbury earthquakes; Civic action; Crisis volunteerism; Disasters; Spontaneous volunteers; Student volunteer army</t>
  </si>
  <si>
    <t>Integrating disaster risk reduction with science education to student of junior high school in Merapi Mountain Areas, Indonesia</t>
  </si>
  <si>
    <t>Tyas R.A.; Suyanta P.</t>
  </si>
  <si>
    <t>Tyas, Rizki Arumning (57214729578); Suyanta, Pujianto (57221493208)</t>
  </si>
  <si>
    <t>57214729578; 57221493208</t>
  </si>
  <si>
    <t>International Journal of Engineering Research and Technology</t>
  </si>
  <si>
    <t>https://www.scopus.com/inward/record.uri?eid=2-s2.0-85099314836&amp;partnerID=40&amp;md5=103a08e2a22e90eb342a1f34341b7604</t>
  </si>
  <si>
    <t>This study aimed to find out how to integrate disaster risk reduction efforts with natural science subjects and prove the success of the integration. This research begins by developing learning tools that can facilitate the implementation. After the developed tools are feasible to be used, an implementation is conducted to 59 students in Merapi Mountain Areas to prove the success of integration. From the result, it turns out that integration with science subjects has proven to be able to increase students' preparedness in facing disasters. © 2020 International Research Publication House. All rights reserved.</t>
  </si>
  <si>
    <t>International Research Publication House</t>
  </si>
  <si>
    <t>Int. J. Eng. Res. Technol.</t>
  </si>
  <si>
    <t>Educational needs in the COVID-19 pandemic: A Delphi study among doctors and nurses in Wuhan, China</t>
  </si>
  <si>
    <t>10.1136/bmjopen-2020-045940</t>
  </si>
  <si>
    <t>Hou X.; Hu W.; Russell L.; Kuang M.; Konge L.; Nayahangan L.J.</t>
  </si>
  <si>
    <t>Hou, Xun (55599959000); Hu, Wenjie (23469572900); Russell, Lene (56367042600); Kuang, Ming (6701878608); Konge, Lars (36704959000); Nayahangan, Leizl Joy (57189631127)</t>
  </si>
  <si>
    <t>55599959000; 23469572900; 56367042600; 6701878608; 36704959000; 57189631127</t>
  </si>
  <si>
    <t>e045940</t>
  </si>
  <si>
    <t>https://www.scopus.com/inward/record.uri?eid=2-s2.0-85104016876&amp;doi=10.1136%2fbmjopen-2020-045940&amp;partnerID=40&amp;md5=ac71ee3478e25991a566a0aaead7f752</t>
  </si>
  <si>
    <t>To identify theoretical and technical aspects regarding treatment, prevention of spread and protection of staff to inform the development of a comprehensive training curriculum on COVID-19 management. Cross-sectional study. Nine hospitals caring for patients with COVID-19 in Wuhan, China. 134 Chinese healthcare professionals (74 doctors and 60 nurses) who were deployed to Wuhan, China during the COVID-19 epidemic were included. A two-round Delphi process was initiated between March and May 2020. In the first round, the participants identified knowledge, technical and behavioural (ie, non-technical) skills that are needed to treat patients, prevent spread of the virus and protect healthcare workers. In round 2, the participants rated each item according to its importance to be included in a training curriculum on COVID-19. Consensus for inclusion in the final list was set at 80%. Knowledge, technical and behavioural (ie, non-technical) skills that could form the basis of a training curriculum for COVID-19 management. In the first round 1398 items were suggested by the doctors and reduced to 67 items after content analysis (treatment of patients: n=47; infection prevention and control: n=20). The nurses suggested 1193 items that were reduced to 70 items (treatment of patients: n=49; infection prevention and control: n=21). In round 2, the response rates were 82% in doctors and 93% in nurses. Fifty-eight items of knowledge, technical and behavioural skills were agreed on by the doctors to include in the final list. For the nurses, 58 items were agreed on. This needs assessment process resulted in a comprehensive list of knowledge, technical and behavioural skills for COVID-19 management. Educators can use these to guide decisions regarding content of training curricula not only for COVID-19 management but also in preparation for future viral pandemic outbreaks. © Author(s) (or their employer(s)) 2021. Re-use permitted under CC BY-NC. No commercial re-use. See rights and permissions. Published by BMJ.</t>
  </si>
  <si>
    <t>epidemiology; infection control; medical education &amp; training; preventive medicine; respiratory infections</t>
  </si>
  <si>
    <t>China; COVID-19; Cross-Sectional Studies; Curriculum; Delphi Technique; Education, Medical; Education, Nursing; Female; Humans; Inservice Training; Male; Nurses; Pandemics; Physicians; antibiotic agent; antivirus agent; corticosteroid; adult; analgesia; Article; artificial ventilation; brainstorming; China; Chinese; clinical article; content analysis; controlled study; coronavirus disease 2019; critically ill patient; cross-sectional study; curriculum; Delphi study; electrolyte balance; endotracheal intubation; female; fluid balance; health care survey; hemodynamic monitoring; hospital infection; human; infection control; infection prevention; male; medical education; multiple organ failure; needs assessment; nonhuman; noninvasive ventilation; nurse; nutrition; pandemic; patient care; physician; professional knowledge; respiration control; sedation; thorax radiography; throat culture; x-ray computed tomography; curriculum; epidemiology; in service training; medical education; nurse; nursing education; pandemic; physician; prevention and control; therapy</t>
  </si>
  <si>
    <t>Quasi-experimental evaluation of text-based crisis patterns in youth following Hurricane Florence in the Carolinas, 2018</t>
  </si>
  <si>
    <t>10.1016/j.scitotenv.2020.141702</t>
  </si>
  <si>
    <t>Runkle J.D.; Michael K.D.; Stevens S.E.; Sugg M.M.</t>
  </si>
  <si>
    <t>Runkle, Jennifer D. (55440986900); Michael, Kurt D. (7006745918); Stevens, Scott E. (26654550700); Sugg, Margaret M. (56789984200)</t>
  </si>
  <si>
    <t>55440986900; 7006745918; 26654550700; 56789984200</t>
  </si>
  <si>
    <t>Science of the Total Environment</t>
  </si>
  <si>
    <t>https://www.scopus.com/inward/record.uri?eid=2-s2.0-85089798760&amp;doi=10.1016%2fj.scitotenv.2020.141702&amp;partnerID=40&amp;md5=ec8a49f5e74c66efd4cd0cd9f912a3c2</t>
  </si>
  <si>
    <t>Importance: Crisis text lines have proven to be an effective and low-cost means for delivering texting-based mental health support to youth. Yet there has been limited research examining the use of these services in capturing the psychological impact on youth affected by a weather-related disaster. Objective: This ecologic study examined changes in help-seeking behavior for adolescents and young adults in North and South Carolina, USA, before and after Hurricane Florence (2018). Design and main outcomes: A retrospective, interrupted time-series design was used to examine pre- and post-hurricane changes in crisis text volume among youth help seekers in the Carolinas for the following outcomes: (1) text for any reason; (2) stress &amp; anxiety; (3) depression; and (4) suicidal thoughts. Results: Results showed an immediate and sustained increase in crisis texts for stress/anxiety and suicidal thoughts in the six weeks following Florence. Overall, an immediate 15% increase in crisis texts for anxiety/stress (SE = 0.05, p = .005) and a 17% increase in suicidal thoughts (SE = 0.07, p = .02) occurred during the week of the storm. Text volume for anxiety/stress increased 17% (SE = 0.08, p = .005) and 23% for suicidal ideation (SE = 0.08, p = .01) in the 6-week post-hurricane period. Finally, forecast models revealed observed text volume for all mental health outcomes was higher than expected in the 6 weeks post-Florence. Conclusions and relevance: A low-cost, crisis texting platform provided 24/7 mental health support available to young people in the Carolinas impacted by Hurricane Florence. These findings highlight a new application for text-based crisis support services to address the mental health consequences in youth following a weather-related disaster, as well as the potential for these types of crisis platforms to measure situational awareness in impacted communities. © 2020 Elsevier B.V.</t>
  </si>
  <si>
    <t>Crisis text line; Interrupted-time series; Mental health; Text-based crisis support; Weather-related disasters; Youth</t>
  </si>
  <si>
    <t>Adolescent; Cyclonic Storms; Disasters; Humans; Retrospective Studies; South Carolina; Text Messaging; Young Adult; North Carolina; South Carolina; United States; Costs; Disasters; Health; Experimental evaluation; FORECAST model; Mental health; New applications; Situational awareness; South Carolina; Suicidal ideation; Support services; adult; crisis management; experimental design; hurricane event; mental health; natural disaster; young population; adolescent; adult; anxiety; Article; controlled study; cost control; counseling; crisis intervention; depression; disaster; e-counseling; emergency ward; help seeking behavior; human; hurricane; mental disease; mental health care; mental stress; North Carolina; outcome assessment; patient monitoring; priority journal; quasi experimental study; retrospective study; South Carolina; suicidal ideation; text messaging; time series analysis; young adult; disaster; Hurricanes</t>
  </si>
  <si>
    <t>Sci. Total Environ.</t>
  </si>
  <si>
    <t>Emotional Hazards of Nurses' Work: A Macro Perspective for Change and a Micro Framework for Intervention Planning</t>
  </si>
  <si>
    <t>10.1097/NAN.0000000000000419</t>
  </si>
  <si>
    <t>Boyle D.A.; Steinheiser M.M.</t>
  </si>
  <si>
    <t>Boyle, Deborah A. (8525574900); Steinheiser, Marlene M. (57204317541)</t>
  </si>
  <si>
    <t>8525574900; 57204317541</t>
  </si>
  <si>
    <t>Journal of Infusion Nursing</t>
  </si>
  <si>
    <t>https://www.scopus.com/inward/record.uri?eid=2-s2.0-85103854407&amp;doi=10.1097%2fNAN.0000000000000419&amp;partnerID=40&amp;md5=562a13b26946079a0b5f82705bb11a60</t>
  </si>
  <si>
    <t>Stress in nurses is multifocal, pervasive, and persistent. They practice in a contemporary heath care environment characterized by rapid change, the ongoing integration of novel technologies, and interpersonal challenges. Relationships with patients and families pose unique dilemmas related to witnessing anguish and trauma over time. Interventions are needed to counter the affective demands of nurse caregiving. To this end, national initiatives have been proposed to outline general work setting enhancements promoting well-being. Stressor-specific interventions have also been identified. The goal of this article is to provide an overview of the macro (organizational) recommendations for change and a micro (practice setting) blueprint of potential interventions to promote nurse well-being. © 2021 Lippincott Williams and Wilkins. All rights reserved.</t>
  </si>
  <si>
    <t>affect; change; emotions; hazards; health care; interventions; nurse; organizations; stress</t>
  </si>
  <si>
    <t>J. Infus. Nurs.</t>
  </si>
  <si>
    <t>A Case Study, May 2016: A Snapshot of Psychosocial Issues in Camp Living - A Sri Lankan Landslide in the Kegalle District</t>
  </si>
  <si>
    <t>10.18063/esp.v6.i2.705</t>
  </si>
  <si>
    <t>Broadway-Horner M.; Koreshi Khan S.; Perera K.; Ariyabandu S.; Hettiarachchi D.; Munasinghe M.; Amarathunga K.; Nimaladasa S.; Vishwalingam A.</t>
  </si>
  <si>
    <t>Broadway-Horner, M. (57194421847); Koreshi Khan, S. (58126168400); Perera, K. (58126168500); Ariyabandu, S. (58126544700); Hettiarachchi, D. (58126360800); Munasinghe, M. (58126168600); Amarathunga, K. (58125980000); Nimaladasa, S. (58126907900); Vishwalingam, A. (58125601700)</t>
  </si>
  <si>
    <t>57194421847; 58126168400; 58126168500; 58126544700; 58126360800; 58126168600; 58125980000; 58126907900; 58125601700</t>
  </si>
  <si>
    <t>Environment and Social Psychology</t>
  </si>
  <si>
    <t>https://www.scopus.com/inward/record.uri?eid=2-s2.0-85149322657&amp;doi=10.18063%2fesp.v6.i2.705&amp;partnerID=40&amp;md5=d0fe1aab527bb29e767aed28b8a6238e</t>
  </si>
  <si>
    <t>This paper seeks to explore the aspects of being made homeless or internally displaced person (IDP) and how the team attempted to assess this. The team of 10 psychological researchers and statisticians spent a day at five camps in four locations within Kegalle, Sri Lanka. The languages within the team are Tamil, English, and Sinhalese. The aim to find out if depression, anxiety, and trauma symptoms are evident within child, adolescents, and adults categories, 3 months after the landslide triggered by the Storm Roanu, May 2016. The participants volunteered to be interviewed using self-report measures. The psychological researchers did have undergraduate and postgraduate degrees in psychology. While the project lead had clinical experience, the researchers did not and so this was their first field trip. The research was granted ethical clearance by the ethics board at the Cooperative Institutional Research Program (CIRP), Colombo. Unfortunately, due to low numbers, a significance is problematic and so this paper addresses the experience and lessons learned by implication for professional growth and future research with IDP. However, the impact on men’s health becomes clear as the team discovers the psychosocial aspects of being homeless. Purpose – This paper seeks to explore the aspects of being made homeless or internally displaced person (IDP) and how the team attempted to assess this. Design/methodology/approach – The team of 10 psychosocial researchers headed up by Matt Broadway-Horner, Consultant Nurse in Mental Health and Learning Disabilities, spent a day at five camps in four locations within Kegalle, Sri Lanka. The languages within the team are Tamil, English, and Sinhalese. The aim was to find out if depression, anxiety, and trauma symptoms are evident within child, adolescent, and adult categories, 3 months after the landslide triggered by the Storm Roanu, May 2016. The participants volunteered to be interviewed using self-report measures. The research was granted ethical clearance by the ethics board at CIRP, Colombo. Findings – unfortunately, due to low numbers, a significance is problematic for child and adolescents. The significance is seen in the adult population and so this paper addresses the experience and lessons learned by implication for professional growth and future research with IDP. However, the impact on men’s health becomes clear as the team discovers the psychosocial aspects of being homeless. Research limitations/implications – due to the unpredictability of IDP, the numbers were less than what was predicted by the Red Cross and UNICEF. Furthermore, we were not allowed a second visit and so could not compare and contrast data. Originality/value – much is written on IDP, but this is the first paper on this specific landslide and so adds to the knowledge base. © 2021 Broadway-Horner M, et al.</t>
  </si>
  <si>
    <t>Disaster Management; Disaster Relief; Homeless; Human Rights; Internal Displacement; Masculinity</t>
  </si>
  <si>
    <t>Whioce Publishing Pte. Ltd.</t>
  </si>
  <si>
    <t>Environ. Soc. Psychol.</t>
  </si>
  <si>
    <t>RISE: Exploring volunteer retention and sustainability of a second victim support program</t>
  </si>
  <si>
    <t>10.1097/JHM-D-19-00264</t>
  </si>
  <si>
    <t>Connor C.A.; Dukhanin V.; Norvell M.; Wu A.W.</t>
  </si>
  <si>
    <t>Connor, Cheryl A. (57224946779); Dukhanin, Vadim (57200015690); Norvell, Matt (57191433820); Wu, Albert W. (7402998597)</t>
  </si>
  <si>
    <t>57224946779; 57200015690; 57191433820; 7402998597</t>
  </si>
  <si>
    <t>Journal of Healthcare Management</t>
  </si>
  <si>
    <t>https://www.scopus.com/inward/record.uri?eid=2-s2.0-85100328306&amp;doi=10.1097%2fJHM-D-19-00264&amp;partnerID=40&amp;md5=217df2be40c218a56e3890300bf0441c</t>
  </si>
  <si>
    <t>The Resilience In Stressful Events (RISE) program that supports healthcare professionals traumatized by stressful clinical events has had a stable, volunteer-based membership since its inception in 2011 at Johns Hopkins Hospital. For this study, we explored RISE members' perceptions of the program that contribute to their retention and the program's sustainability. We distributed a survey with quantitative and qualitative elements to assess perceptions in seven domains of interest. The response rate was 100%. Pearson chi-squared tests established statistical associations among quantitative variables. Qualitative data were explored using content analysis. Of 27 respondents, 19 had been members for 3 or more years. The training completion percentage was 100%, and the annual turnover percentage was 12%. Members found their duties to be meaningful (100%), personally satisfying (96%), and positively impactful (93%). A total of 89% reported confidence in their competency to perform RISE duties, 84% in their autonomy, and 56% in their personal resilience; 28% reported some burnout from RISE duties. Cronbach's α for these domain scores ranged from 0.65 to 0.97. Content analysis also revealed positive perceptions of RISE volunteering and personal empowerment. Members indicated a personal affinity with RISE and gains in energy and enjoyment from their membership. Contributing factors to volunteer retention may include members' perceptions that RISE builds valued skills and supports their affinity for others  © 2021 Foundation of the American College of Healthcare Executives.</t>
  </si>
  <si>
    <t>Burnout, Professional; Health Personnel; Humans; Personnel Turnover; Surveys and Questionnaires; Volunteers; adult; article; burnout; clinical article; content analysis; controlled study; Cronbach alpha coefficient; empowerment; female; human; male; perception; psychological resilience; quantitative analysis; skill; turnover rate; victim; burnout; health care personnel; personnel management; prevention and control; questionnaire; volunteer</t>
  </si>
  <si>
    <t>J. Healthc. Manage.</t>
  </si>
  <si>
    <t>The Role of Social Media in Disaster Recovery following Hurricane Harvey</t>
  </si>
  <si>
    <t>10.1515/jhsem-2018-0054</t>
  </si>
  <si>
    <t>Page-Tan C.</t>
  </si>
  <si>
    <t>Page-Tan, Courtney (57219716593)</t>
  </si>
  <si>
    <t>Journal of Homeland Security and Emergency Management</t>
  </si>
  <si>
    <t>https://www.scopus.com/inward/record.uri?eid=2-s2.0-85094897127&amp;doi=10.1515%2fjhsem-2018-0054&amp;partnerID=40&amp;md5=875e3e88595d3ac146dc98fc2eea6f77</t>
  </si>
  <si>
    <t>Hurricane Harvey was social media's first real stress test as a disaster response and recovery mechanism. A confluence of conditions makes it an ideal case study of social media's role in disaster recovery: the lack of a government-issued evacuation order, a call from government leadership for willing and able volunteers with a boat or high-water vehicle to perform life-saving rescues, and wide-spread adoption of social media platforms in the Houston area. While research on online social networks and disasters continues to grow, social scientists know little about how these online networks transform during a crisis and, further, how they drive disaster outcomes. With two original datasets, this study investigates how Houston's online social network transformed during Hurricane Harvey (2017), and the relationship between social media activity and post-Harvey recovery. The findings of a social network analysis (N= 2,387,610) and subsequent statistical analyses reveal the Houston-area online social network grew denser, clustered, and more efficient during the disaster. A spatial analysis and three separate regression models of activity before, during, and after Hurricane Harvey reveal that among 333 Nextdoor Neighborhoods, hyperlocal social media activity was a statistically significant predictor of the rate of rebuilding in these geographically based online communities. These findings suggest that policy and decision-makers should invest into online and offline hyperlocal social networks well before a disaster strikes, and leverage resources and legislation to maintain and strengthen the telecommunications and energy infrastructure that supports access to social media and telecommunications infrastructure during a time of crisis.  © 2020 Walter de Gruyter GmbH, Berlin/Boston 2020.</t>
  </si>
  <si>
    <t>GIS; Hurricane Harvey; resilience; social media; social network analysis; spatial analysis</t>
  </si>
  <si>
    <t>De Gruyter Open Ltd</t>
  </si>
  <si>
    <t>J. Homeland Secur. Emerg. Manage.</t>
  </si>
  <si>
    <t>Beyond the black stump: rapid reviews of health research issues affecting regional, rural and remote Australia</t>
  </si>
  <si>
    <t>10.5694/mja2.50881</t>
  </si>
  <si>
    <t>Osborne S.R.; Alston L.V.; Bolton K.A.; Whelan J.; Reeve E.; Wong Shee A.; Browne J.; Walker T.; Versace V.L.; Allender S.; Nichols M.; Backholer K.; Goodwin N.; Lewis S.; Dalton H.; Prael G.; Curtin M.; Brooks R.; Verdon S.; Crockett J.; Hodgins G.; Walsh S.; Lyle D.M.; Thompson S.C.; Browne L.J.; Knight S.; Pit S.W.; Jones M.; Gillam M.H.; Leach M.J.; Gonzalez-Chica D.A.; Muyambi K.; Eshetie T.; Tran K.; May E.; Lieschke G.; Parker V.; Smith A.; Hayes C.; Dunlop A.J.; Rajappa H.; White R.; Oakley P.; Holliday S.</t>
  </si>
  <si>
    <t>Osborne, Sonya R (14424389800); Alston, Laura V (57190873075); Bolton, Kristy A (8940617600); Whelan, Jill (56196070200); Reeve, Erica (55897779200); Wong Shee, Anna (56113482600); Browne, Jennifer (55045742500); Walker, Troy (57203202609); Versace, Vincent L (15066265300); Allender, Steven (11639981600); Nichols, Melanie (58089532700); Backholer, Kathryn (6507444541); Goodwin, Nicholas (7005474868); Lewis, Suzanne (37064551700); Dalton, Hazel (57210425542); Prael, Grace (57220633292); Curtin, Michael (55229019700); Brooks, Robert (57220632192); Verdon, Sarah (38762573400); Crockett, Judith (57516401100); Hodgins, Gene (6603780035); Walsh, Sandra (7202682082); Lyle, David M (7003315747); Thompson, Sandra C (7403233191); Browne, Leanne J (57220642970); Knight, Sabina (57206299115); Pit, Sabrina W (6603495286); Jones, Martin (57226623045); Gillam, Marianne H (36552295200); Leach, Matthew J (57215068201); Gonzalez-Chica, David A (37000454800); Muyambi, Kuda (9736635800); Eshetie, Tesfahun (56165153100); Tran, Kham (57185697500); May, Esther (8370872200); Lieschke, Gena (57220641621); Parker, Vicki (57093289900); Smith, Angela (57215780360); Hayes, Christopher (37012511200); Dunlop, Adrian J (57219674374); Rajappa, Hema (57215605359); White, Ruth (57674854000); Oakley, Patrick (56193094900); Holliday, Simon (35098789400)</t>
  </si>
  <si>
    <t>14424389800; 57190873075; 8940617600; 56196070200; 55897779200; 56113482600; 55045742500; 57203202609; 15066265300; 11639981600; 58089532700; 6507444541; 7005474868; 37064551700; 57210425542; 57220633292; 55229019700; 57220632192; 38762573400; 57516401100; 6603780035; 7202682082; 7003315747; 7403233191; 57220642970; 57206299115; 6603495286; 57226623045; 36552295200; 57215068201; 37000454800; 9736635800; 56165153100; 57185697500; 8370872200; 57220641621; 57093289900; 57215780360; 37012511200; 57219674374; 57215605359; 57674854000; 56193094900; 35098789400</t>
  </si>
  <si>
    <t>Medical Journal of Australia</t>
  </si>
  <si>
    <t>S11</t>
  </si>
  <si>
    <t>S3</t>
  </si>
  <si>
    <t>S32.e1</t>
  </si>
  <si>
    <t>https://www.scopus.com/inward/record.uri?eid=2-s2.0-85097514258&amp;doi=10.5694%2fmja2.50881&amp;partnerID=40&amp;md5=64fa34d6e313d6f642d870aad520569a</t>
  </si>
  <si>
    <t>Chapter 1: Retail initiatives to improve the healthiness of food environments in rural, regional and remote communities: Objective: To synthesise the evidence for effectiveness of initiatives aimed at improving food retail environments and consumer dietary behaviour in rural, regional and remote populations in Australia and comparable countries, and to discuss the implications for future food environment initiatives for rural, regional and remote areas of Australia. Study design: Rapid review of articles published between January 2000 and May 2020. Data sources: We searched MEDLINE (EBSCOhost), Health and Society Database (Informit) and Rural and Remote Health Database (Informit), and included studies undertaken in rural food environment settings in Australia and other countries. Data synthesis: Twenty-one articles met the inclusion criteria, including five conducted in Australia. Four of the Australian studies were conducted in very remote populations and in grocery stores, and one was conducted in regional Australia. All of the overseas studies were conducted in rural North America. All of them revealed a positive influence on food environment or consumer behaviour, and all were conducted in disadvantaged, rural communities. Positive outcomes were consistently revealed by studies of initiatives that focused on promotion and awareness of healthy foods and included co-design to generate community ownership and branding. Conclusion: Initiatives aimed at improving rural food retail environments were effective and, when implemented in different rural settings, may encourage improvements in population diets. The paucity of studies over the past 20 years in Australia shows a need for more research into effective food retail environment initiatives, modelled on examples from overseas, with studies needed across all levels of remoteness in Australia. Several retail initiatives that were undertaken in rural North America could be replicated in rural Australia and could underpin future research. Chapter 2: Which interventions best support the health and wellbeing needs of rural populations experiencing natural disasters?: Objective: To explore and evaluate health and social care interventions delivered to rural and remote communities experiencing natural disasters in Australia and other high income countries. Study design: We used systematic rapid review methods. First we identified a test set of citations and generated a frequency table of Medical Subject Headings (MeSH) to index articles. Then we used combinations of MeSH terms and keywords to search the MEDLINE (Ovid) database, and screened the titles and abstracts of the retrieved references. Data sources: We identified 1438 articles via database searches, and a further 62 articles via hand searching of key journals and reference lists. We also found four relevant grey literature resources. After removing duplicates and undertaking two stages of screening, we included 28 studies in a synthesis of qualitative evidence. Data synthesis: Four of us read and assessed the full text articles. We then conducted a thematic analysis using the three phases of the natural disaster response cycle. Conclusion: There is a lack of robust evaluation of programs and interventions supporting the health and wellbeing of people in rural communities affected by natural disasters. To address the cumulative and long term impacts, evidence suggests that continuous support of people’s health and wellbeing is needed. By using a lens of rural adversity, the complexity of the lived experience of natural disasters by rural residents can be better understood and can inform development of new models of community-based and integrated care services. Chapter 3: The impact of bushfire on the wellbeing of children living in rural and remote Australia: Objective: To investigate the impact of bushfire events on the wellbeing of children living in rural and remote Australia. Study design: Literature review completed using rapid realist review methods, and taking into consideration the PRISMA (Preferred Reporting Items for Systematic Reviews and Meta-Analyses) statement for systematic reviews. Data sources: We sourced data from six databases: EBSCOhost (Education), EBSCOhost (Health), EBSCOhost (Psychology), Informit, MEDLINE and PsycINFO. We developed search terms to identify articles that could address the research question based on the inclusion criteria of peer reviewed full text journal articles published in English between 1983 and 2020. We initially identified 60 studies and, following closer review, extracted data from eight studies that met the inclusion criteria. Data synthesis: Children exposed to bushfires may be at increased risk of poorer wellbeing outcomes. Findings suggest that the impact of bushfire exposure may not be apparent in the short term but may become more pronounced later in life. Children particularly at risk are those from more vulnerable backgrounds who may have compounding factors that limit their ability to overcome bushfire trauma. Conclusion: We identified the short, medium and long term impacts of bushfire exposure on the wellbeing of children in Australia. We did not identify any evidence-based interventions for supporting outcomes for this population. Given the likely increase in bushfire events in Australia, research into effective interventions should be a priority. Chapter 4: The role of national policies to address rural allied health, nursing and dentistry workforce maldistribution: Objective: Maldistribution of the health workforce between rural, remote and metropolitan communities contributes to longstanding health inequalities. Many developed countries have implemented policies to encourage health care professionals to work in rural and remote communities. This scoping review is an international synthesis of those policies, examining their effectiveness at recruiting and retaining nursing, dental and allied health professionals in rural communities. Study design: Using scoping review methods, we included primary research — published between 1 September 2009 and 30 June 2020 — that reported an evaluation of existing policy initiatives to address workforce maldistribution in high income countries with a land mass greater than 100 000 km2. Data sources: We searched MEDLINE, Ovid Embase, Ovid Emcare, Informit, Scopus, and Web of Science. We screened 5169 articles for inclusion by title and abstract, of which we included 297 for full text screening. We then extracted data on 51 studies that had been conducted in Australia, the United States, Canada, United Kingdom and Norway. Data synthesis: We grouped the studies based on World Health Organization recommendations on recruitment and retention of health care workers: education strategies (n = 27), regulatory change (n = 11), financial incentives (n = 6), personal and professional support (n = 4), and approaches with multiple components (n = 3). Conclusion: Considerable work has occurred to address workforce maldistribution at a local level, underpinned by good practice guidelines, but rarely at scale or with explicit links to coherent overarching policy. To achieve policy aspirations, multiple synergistic evidence-based initiatives are needed, and implementation must be accompanied by well designed longitudinal evaluations that assess the effectiveness of policy objectives. Chapter 5: Availability and characteristics of publicly available health workforce data sources in Australia: Objective: Many data sources are used in Australia to inform health workforce planning, but their characteristics in terms of relevance, accessibility and accuracy are uncertain. We aimed to identify and appraise publicly available data sources used to describe the Australian health workforce. Study design: We conducted a scoping review in which we searched bibliographic databases, websites and grey literature. Two reviewers independently undertook title and abstract screening and full text screening using Covidence software. We then assessed the relevance, accessibility and accuracy of data sources using a customised appraisal tool. Data sources: We searched for potential workforce data sources in nine databases (MEDLINE, Embase, Ovid Emcare, Scopus, Web of Science, Informit, the JBI Evidence-based Practice Database, PsycINFO and the Cochrane Library) and the grey literature, and examined several pre-defined websites. Data synthesis: During the screening process we identified 6955 abstracts and examined 48 websites, from which we identified 12 publicly available data sources — eight primary and four secondary data sources. The primary data sources were generally of modest quality, with low scores in terms of reference period, accessibility and missing data. No single primary data source scored well across all domains of the appraisal tool. Conclusion: We identified several limitations of data sources used to describe the Australian health workforce. Establishment of a high quality, longitudinal, linked database that can inform all aspects of health workforce development is urgently needed, particularly for rural health workforce and services planning. Chapter 6: Rapid realist review of opioid tapering in the context of long term opioid use for non-cancer pain in rural areas: Objective: To describe interventions, barriers and enablers associated with opioid tapering for patients with chronic non-cancer pain in rural primary care settings. Study design: Rapid realist review registered on the international register of systematic reviews (PROSPERO) and conducted in accordance with RAMESES standards. Data sources: English language, peer-reviewed articles reporting qualitative, quantitative and mixed method studies, published between January 2016 and July 2020, and accessed via MEDLINE, Embase, CINAHL Complete, PsycINFO, Informit or the Cochrane Library during June and July 2020. Grey literature relating to prescribing, deprescribing or tapering of opioids in chronic non-cancer pain, published between January 2016 and July 2020, was identified by searching national and international government, health service and peek organisation websites using Google Scholar. Data synthesis: Our analysis of reported approaches to tapering conducted across rural and non-rural contexts showed that tapering opioids is complex and challenging, and identified several barriers and enablers. Successful outcomes in rural areas appear likely through therapeutic relationships, coordination and support, by using modalities and models of care that are appropriate in rural settings and by paying attention to harm minimisation. Conclusion: Rural primary care providers do not have access to resources available in metropolitan centres for dealing with patients who have chronic non-cancer pain and are taking opioid medications. They often operate alone or in small group practices, without peer support and access to multidisciplinary and specialist teams. Opioid tapering approaches described in the literature include regulation, multimodal and multidisciplinary approaches, primary care provider support, guidelines, and patient-centred strategies. There is little research to inform tapering in rural contexts. Our review provides a synthesis of the current evidence in the form of a conceptual model. This preliminary model could inform the development of a model of care for use in implementation research, which could test a variety of mechanisms for supporting decision making, reducing primary care providers’ concerns about potential harms arising from opioid tapering, and improving patient outcomes. © 2020 AMPCo Pty Ltd</t>
  </si>
  <si>
    <t>Allied Health Personnel; Australia; Dentists; Diet, Healthy; Disaster Medicine; Food Supply; Health Services Research; Humans; Natural Disasters; Nurses; Regional Medical Programs; Rural Health Services; opiate; Article; Australia; Australian; awareness; consumer attitude; data accuracy; data analysis; data extraction; dentistry; deprescription; education; financial management; food; grocery store; health promotion; health workforce; high income country; human; long term care; meta analysis; natural disaster; nursing; pain; policy; prescription; primary medical care; public health; rural area; rural health; rural population; systematic review; thematic analysis; wellbeing; wildfire; catering service; dentist; disaster medicine; health care planning; health services research; natural disaster; nurse; paramedical personnel; rural health care</t>
  </si>
  <si>
    <t>Med. J. Aust.</t>
  </si>
  <si>
    <t>Hope on the move: Israeli humanitarians between resilience and utopianism</t>
  </si>
  <si>
    <t>10.1080/02757206.2021.1954633</t>
  </si>
  <si>
    <t>Givoni M.</t>
  </si>
  <si>
    <t>Givoni, Michal (36995995300)</t>
  </si>
  <si>
    <t>History and Anthropology</t>
  </si>
  <si>
    <t>https://www.scopus.com/inward/record.uri?eid=2-s2.0-85111011449&amp;doi=10.1080%2f02757206.2021.1954633&amp;partnerID=40&amp;md5=f3771a9c418c38f30fbe00e43201c73d</t>
  </si>
  <si>
    <t>The proliferation of voluntary and grassroots relief initiatives during the recent ‘refugee crisis’ in Europe brought renewed attention to the feelings, desires, and motivations that prompt aid workers and volunteers to engage in humanitarian actions. The article expands on this interest in ‘the need to help’ and in the care of the self that humanitarian engagements involve by looking at another layer of humanitarian affectivity–the need to hope–that bears on the helpers and on their aid activities in an intimate and yet impersonal way. I demonstrate how the helpers’ experience of living in an impasse and their tentative coping with political stuckness and paralysis find expression in their humanitarian subjectivities and relief programs, and how their humanitarian encounters and the affects they trigger are entangled with the crisis of the future that their own political communities face. The analysis focuses on two refugee relief projects that were carried out by civil society organizations from Israel in Europe since 2015, in which the resonance between the refugees’ predicament and the crisis of hope that the Jewish helpers from Israel confronted was mobilized as an affective and an operational resource. I show that the normalization of the Israeli occupation and its view as an intractable condition had contrasting effects upon the helpers’ political and humanitarian expectations, fostering both a minor humanitarianism that reaffirmed resilience as a prime political virtue, and a visionary humanitarianism that sought to leverage the humanitarian exception as a platform for practical utopianism. © 2021 Informa UK Limited, trading as Taylor &amp; Francis Group.</t>
  </si>
  <si>
    <t>crisis ordinariness; hope; Humanitarianism; Israeli politics; resilience</t>
  </si>
  <si>
    <t>Hist. Anthropol.</t>
  </si>
  <si>
    <t>COVID-19 mental health impact and responses in low-income and middle-income countries: reimagining global mental health</t>
  </si>
  <si>
    <t>10.1016/S2215-0366(21)00025-0</t>
  </si>
  <si>
    <t>Kola L.; Kohrt B.A.; Hanlon C.; Naslund J.A.; Sikander S.; Balaji M.; Benjet C.; Cheung E.Y.L.; Eaton J.; Gonsalves P.; Hailemariam M.; Luitel N.P.; Machado D.B.; Misganaw E.; Omigbodun O.; Roberts T.; Salisbury T.T.; Shidhaye R.; Sunkel C.; Ugo V.; van Rensburg A.J.; Gureje O.; Pathare S.; Saxena S.; Thornicroft G.; Patel V.</t>
  </si>
  <si>
    <t>Kola, Lola (58065779000); Kohrt, Brandon A (6506441612); Hanlon, Charlotte (35386404300); Naslund, John A (55584521500); Sikander, Siham (24773989800); Balaji, Madhumitha (36503496500); Benjet, Corina (57211220427); Cheung, Eliza Yee Lai (54408133200); Eaton, Julian (35214658000); Gonsalves, Pattie (57209587603); Hailemariam, Maji (56244071000); Luitel, Nagendra P (36100508200); Machado, Daiane B (56644244100); Misganaw, Eleni (57221199616); Omigbodun, Olayinka (6601987857); Roberts, Tessa (57194171803); Salisbury, Tatiana Taylor (57219211496); Shidhaye, Rahul (36495855800); Sunkel, Charlene (53165143400); Ugo, Victor (57222577046); van Rensburg, André Janse (57191887827); Gureje, Oye (7005208570); Pathare, Soumitra (6603589818); Saxena, Shekhar (35430382900); Thornicroft, Graham (7005922805); Patel, Vikram (7402495238)</t>
  </si>
  <si>
    <t>58065779000; 6506441612; 35386404300; 55584521500; 24773989800; 36503496500; 57211220427; 54408133200; 35214658000; 57209587603; 56244071000; 36100508200; 56644244100; 57221199616; 6601987857; 57194171803; 57219211496; 36495855800; 53165143400; 57222577046; 57191887827; 7005208570; 6603589818; 35430382900; 7005922805; 7402495238</t>
  </si>
  <si>
    <t>The Lancet Psychiatry</t>
  </si>
  <si>
    <t>https://www.scopus.com/inward/record.uri?eid=2-s2.0-85103286651&amp;doi=10.1016%2fS2215-0366%2821%2900025-0&amp;partnerID=40&amp;md5=2a5819bdc6b7f2091a585adf34b5e82b</t>
  </si>
  <si>
    <t>Most of the global population live in low-income and middle-income countries (LMICs), which have historically received a small fraction of global resources for mental health. The COVID-19 pandemic has spread rapidly in many of these countries. This Review examines the mental health implications of the COVID-19 pandemic in LMICs in four parts. First, we review the emerging literature on the impact of the pandemic on mental health, which shows high rates of psychological distress and early warning signs of an increase in mental health disorders. Second, we assess the responses in different countries, noting the swift and diverse responses to address mental health in some countries, particularly through the development of national COVID-19 response plans for mental health services, implementation of WHO guidance, and deployment of digital platforms, signifying a welcome recognition of the salience of mental health. Third, we consider the opportunity that the pandemic presents to reimagine global mental health, especially through shifting the balance of power from high-income countries to LMICs and from narrow biomedical approaches to community-oriented psychosocial perspectives, in setting priorities for interventions and research. Finally, we present a vision for the concept of building back better the mental health systems in LMICs with a focus on key strategies; notably, fully integrating mental health in plans for universal health coverage, enhancing access to psychosocial interventions through task sharing, leveraging digital technologies for various mental health tasks, eliminating coercion in mental health care, and addressing the needs of neglected populations, such as children and people with substance use disorders. Our recommendations are relevant for the mental health of populations and functioning of health systems in not only LMICs but also high-income countries impacted by the COVID-19 pandemic, with wide disparities in quality of and access to mental health care. © 2021 Elsevier Ltd</t>
  </si>
  <si>
    <t>COVID-19; Developing Countries; Global Health; Health Promotion; Health Services Accessibility; Humans; Mental Health; Mental Health Services; Social Determinants of Health; Socioeconomic Factors; Telemedicine; coronavirus disease 2019; distress syndrome; drug dependence; health care; human; long term care; low income country; mental health; mental health service; middle income country; pandemic; population; priority journal; Review; social aspect; World Health Organization; developing country; epidemiology; global health; health care delivery; health promotion; organization and management; psychology; social determinants of health; socioeconomics; telemedicine</t>
  </si>
  <si>
    <t>Lancet Psychiatry</t>
  </si>
  <si>
    <t>Covid-well study: Qualitative evaluation of supported wellbeing centres and psychological first aid for healthcare workers during the covid-19 pandemic</t>
  </si>
  <si>
    <t>10.3390/ijerph18073626</t>
  </si>
  <si>
    <t>Blake H.; Gupta A.; Javed M.; Wood B.; Knowles S.; Coyne E.; Cooper J.</t>
  </si>
  <si>
    <t>Blake, Holly (7003813067); Gupta, Alisha (57222584776); Javed, Mahnoor (57225344627); Wood, Ben (57213400794); Knowles, Steph (57220960347); Coyne, Emma (57205056989); Cooper, Joanne (35168850300)</t>
  </si>
  <si>
    <t>7003813067; 57222584776; 57225344627; 57213400794; 57220960347; 57205056989; 35168850300</t>
  </si>
  <si>
    <t>https://www.scopus.com/inward/record.uri?eid=2-s2.0-85103326998&amp;doi=10.3390%2fijerph18073626&amp;partnerID=40&amp;md5=1ec30d1f0f60cef5c51d6c0b3e323c06</t>
  </si>
  <si>
    <t>Supported wellbeing centres were set up in UK hospital trusts as an early intervention aimed at mitigating the psychological impact of COVID-19 on healthcare workers. These provided high quality rest spaces with peer-to-peer psychological support provided by National Health Service (NHS) staff volunteers called ‘wellbeing buddies’, trained in psychological first aid. The aim of the study was to explore the views of centre visitors and operational staff towards this COVID-19 workforce wellbeing provision. Qualitative semi-structured interviews were undertaken with twenty-four (20F, 4M) employees from an acute hospital trust in the UK. Interviews were digitally recorded and transcribed, data were handled and analysed using thematic analysis. Interviews generated 3 over-arching themes, and 13 sub-themes covering ‘exposure and job roles’, ‘emotional impacts of COVID-19 and ‘the wellbeing centres’. Supported wellbeing centres were viewed as critical for the wellbeing of hospital employees during the first surge of COVID-19 in the UK. Wellbeing initiatives require managerial advocacy and must be inclusive. Job-related barriers to work breaks and accessing staff wellbeing provisions should be addressed. High quality rest spaces and access to peer-to-peer support are seen to benefit individuals, teams, organisations and care quality. Training NHS staff in psychological first aid is a useful approach to supporting the wellbeing of the NHS workforce during and beyond the COVID-19 pandemic. © 2021 by the authors. Licensee MDPI, Basel, Switzerland.</t>
  </si>
  <si>
    <t>COVID-19; Pandemic; Peer-to-peer support; Psychological wellbeing; Workforce</t>
  </si>
  <si>
    <t>COVID-19; First Aid; Humans; Pandemics; SARS-CoV-2; State Medicine; United Kingdom; COVID-19; epidemic; health services; health worker; occupational exposure; pandemic; psychology; working conditions; workplace; advocacy group; Article; controlled study; coronavirus disease 2019; female; first aid; health care facility; health care personnel; health care quality; health visitor; hospital personnel; human; male; pandemic; peer group; psychological well-being; qualitative analysis; semi structured interview; thematic analysis; trust; United Kingdom; workforce; first aid; national health service; pandemic</t>
  </si>
  <si>
    <t>Narrative inquiry on early-career teachers’ stories of Pagdadala in caring for students in low-resource urban public schools</t>
  </si>
  <si>
    <t>10.1080/17482631.2021.1917881</t>
  </si>
  <si>
    <t>Fortunado R.L.G.; Canoy N.A.</t>
  </si>
  <si>
    <t>Fortunado, Ross Laurenne G. (57223239141); Canoy, Nico A. (56925359600)</t>
  </si>
  <si>
    <t>57223239141; 56925359600</t>
  </si>
  <si>
    <t>International Journal of Qualitative Studies on Health and Well-being</t>
  </si>
  <si>
    <t>https://www.scopus.com/inward/record.uri?eid=2-s2.0-85105313982&amp;doi=10.1080%2f17482631.2021.1917881&amp;partnerID=40&amp;md5=0bf9d2f13c3f4daa062ccdd49a955c66</t>
  </si>
  <si>
    <t>Purpose: In low-resource public schools, these costs may be amplified for early career teachers who help students bear increasingly complex burdens despite lack of resources and specialized support. However, there are limited studies on how care work and its costs are experienced by early-career Filipino public school teachers in low-resource contexts. Hence, the purpose of this study is to examine teachers’ stories of caring for burdened students using an integrative and critical narrative inquiry based on Clandinin’s narrative framework and Decenteceo’s cultural story-model of Pagdadala(i.e. burden-bearing). Methods: Field texts were collected through in-depth interviews with ten (10) female teacher advisers over two months. Participants came from eight (8) different public schools catering to students from low-resource communities in Marikina City, Navotas City and Quezon City. Results: Findings showed four narrative pathways ofpagdadalaof caring that teachers lived and told across the caring landscape: shared, overextended, asserted, and curtailed. These non-linear pathways reflect how teachers’ experience of care work is shaped by the overlapping sphere of influence of homes, schools and communities in student care. Conclusions: Complimenting literature on care work in education using Clandinin’s narrative inquiry framework that integrated Decenteceo’sPagdadalamodel, this study has offered a storied map of co-burden-bearing that was shaped by the social, spatial and temporal contexts in low-resource urban public schools. Theoretical and practical implications highlight the dynamics of bigat-gaanin care work and the potential advantage of leveraging on sharedpagdadalaand spaces of pagpapahingain supporting teacher wellbeing. © 2021 The Author(s). Published by Informa UK Limited, trading as Taylor &amp; Francis Group.</t>
  </si>
  <si>
    <t>cost of caring; emotional labour; Pagdadala; student wellbeing; teacher wellbeing</t>
  </si>
  <si>
    <t>Female; Humans; School Teachers; Schools; Social Environment; Students; female; human; school; school teacher; social environment; student</t>
  </si>
  <si>
    <t>Int. J Qual. Stud. Health Well-being</t>
  </si>
  <si>
    <t>Promoting the psychological well-being of healthcare providers facing the burden of adverse events: A systematic review of second victim support resources</t>
  </si>
  <si>
    <t>10.3390/ijerph18105080</t>
  </si>
  <si>
    <t>Busch I.M.; Moretti F.; Campagna I.; Benoni R.; Tardivo S.; Wu A.W.; Rimondini M.</t>
  </si>
  <si>
    <t>Busch, Isolde Martina (57202918472); Moretti, Francesca (8833989000); Campagna, Irene (57223373389); Benoni, Roberto (57474576800); Tardivo, Stefano (6508343232); Wu, Albert W. (7402998597); Rimondini, Michela (8086876700)</t>
  </si>
  <si>
    <t>57202918472; 8833989000; 57223373389; 57474576800; 6508343232; 7402998597; 8086876700</t>
  </si>
  <si>
    <t>https://www.scopus.com/inward/record.uri?eid=2-s2.0-85105740751&amp;doi=10.3390%2fijerph18105080&amp;partnerID=40&amp;md5=f2be4e28816a86a2d84e0075d0208159</t>
  </si>
  <si>
    <t>Given the negative impact of adverse events on the wellbeing of healthcare providers, easy access to psychological support is crucial. We aimed to describe the types of support resources available in healthcare organizations, their benefits for second victims, peer supporters’ experiences, and implementation challenges. We also explored how these resources incorporate aspects of Safety I and Safety II. We searched six databases up to 19 December 2019 and additional literature, including weekly search alerts until 21 January 2021. Two reviewers independently performed all methodological steps (search, selection, quality assessment, data extraction, formal narrative synthesis). The 16 included studies described 12 second victim support resources, implemented between 2006 and 2017. Preliminary data indicated beneficial effects not only for the affected staff but also for the peer responders who considered their role to be challenging but gratifying. Challenges during program implementation included persistent blame culture, limited awareness of program availability, and lack of financial resources. Common goals of the support programs (e.g., fostering coping strategies, promoting individual resilience) are consistent with Safety II and may promote system resilience. Investing in second victim support structures should be a top priority for healthcare institutions adopting a systemic approach to safety and striving for just culture. © 2021 by the authors. Licensee MDPI, Basel, Switzerland.</t>
  </si>
  <si>
    <t>Adverse event; Emotional distress; Healthcare providers; Mental health; Peer support; Resilience; Second victim; Support programs</t>
  </si>
  <si>
    <t>Adaptation, Psychological; Health Personnel; Humans; health care; literature review; mental health; psychology; public access; safety; adult; article; awareness; blame (psychology); coping behavior; data extraction; emotional stress; female; health care organization; health care personnel; human; male; narrative; peer group; preliminary data; psychological well-being; quality control; synthesis; systematic review; victim; coping behavior</t>
  </si>
  <si>
    <t>Addressing the mental health impact of COVID-19 through population health</t>
  </si>
  <si>
    <t>10.1016/j.cpr.2021.102006</t>
  </si>
  <si>
    <t>Boden M.; Zimmerman L.; Azevedo K.J.; Ruzek J.I.; Gala S.; Abdel Magid H.S.; Cohen N.; Walser R.; Mahtani N.D.; Hoggatt K.J.; McLean C.P.</t>
  </si>
  <si>
    <t>Boden, Matt (7004273195); Zimmerman, Lindsey (55629010600); Azevedo, Kathryn J. (56045745000); Ruzek, Josef I. (6603863105); Gala, Sasha (55523780600); Abdel Magid, Hoda S. (57209213526); Cohen, Nichole (57221675810); Walser, Robyn (7005686270); Mahtani, Naina D. (57201495833); Hoggatt, Katherine J. (6507363719); McLean, Carmen P. (16024948300)</t>
  </si>
  <si>
    <t>7004273195; 55629010600; 56045745000; 6603863105; 55523780600; 57209213526; 57221675810; 7005686270; 57201495833; 6507363719; 16024948300</t>
  </si>
  <si>
    <t>https://www.scopus.com/inward/record.uri?eid=2-s2.0-85102306933&amp;doi=10.1016%2fj.cpr.2021.102006&amp;partnerID=40&amp;md5=f8f9e887148fa73e5f06f7d948ce1b05</t>
  </si>
  <si>
    <t>The COVID-19 pandemic has and will continue to result in negative mental health outcomes such as depression, anxiety and traumatic stress in people and populations throughout the world. A population mental health perspective informed by clinical psychology, psychiatry and dissemination and implementation science is ideally suited to address the broad, multi-faceted and long-lasting mental health impact of the pandemic. Informed by a systematic review of the burgeoning empirical research on the COVID-19 pandemic and research on prior coronavirus pandemics, we link pandemic risk factors, negative mental health outcomes and appropriate intervention strategies. We describe how social risk factors and pandemic stressors will contribute to negative mental health outcomes, especially among vulnerable populations. We evaluate the scalability of primary, secondary and tertiary interventions according to mental health target, population, modality, intensity and provider type to provide a unified strategy for meeting population mental health needs. Traditional models, in which evidence-based therapies delivered are delivered in-person, by a trained expert, at a specialty care location have proved difficult to scale. The use of non-traditional models, tailoring preventive interventions to populations based on their needs, and ongoing coordinated evaluation of intervention implementation and effectiveness will be critical to refining our efforts to increase reach. © 2021</t>
  </si>
  <si>
    <t>COVID-19; Evidence-based psychotherapy; Intervention; Mental health; Population mental health; Risk factor</t>
  </si>
  <si>
    <t>COVID-19; Humans; Mental Disorders; Population Health; SARS-CoV-2; caregiver; clinical psychology; complicated grief; contact examination; coronavirus disease 2019; depression; empirical research; evidence based practice; generalized anxiety disorder; health care personnel; human; implementation science; infection risk; LGBTQIA+ people; mental health; obsessive compulsive disorder; partner violence; population health; posttraumatic stress disorder; prevalence; primary prevention; psychiatry; racism; Review; secondary prevention; social capital; social determinants of health; social status; social support; tertiary prevention; virus transmission; vulnerable population; web-based intervention; complication; mental disease; population health; psychology</t>
  </si>
  <si>
    <t>(Un)imagination and (im)mobility: Exploring the past and constructing possible futures among refugee victims of torture in Greece</t>
  </si>
  <si>
    <t>10.1177/1354067X19899066</t>
  </si>
  <si>
    <t>Womersley G.</t>
  </si>
  <si>
    <t>Womersley, Gail (53364821700)</t>
  </si>
  <si>
    <t>Culture and Psychology</t>
  </si>
  <si>
    <t>https://www.scopus.com/inward/record.uri?eid=2-s2.0-85077583238&amp;doi=10.1177%2f1354067X19899066&amp;partnerID=40&amp;md5=4ebb3600ddd16b1a18f595f2bc8c8f38</t>
  </si>
  <si>
    <t>Greece represents a unique context in which to explore the imagination-(im)mobility nexus: both a transit country and final destination for refugees. This article explores the imagination of refugee victims of torture in Athens as they weave together images of the past, present and future to confer meaning to their current situation and imagine new possible futures. In the context of a growing interest in emotions and temporalities linked to migration, the aim of this paper is thus to explore the complex interplay between the imagination of migrants and the trauma from the theoretical standpoint of sociocultural psychology. The paradoxes are multiple: (i) Migration is inherently imaginative, in the sense that the actualisation of migration begins with individuals imagining their destination; (ii) however, trauma related to forced migration experiences in particular may impede imagination. To further add to the complexity: it may be imagination itself which acts as an essential component to healing from trauma. The article explores forced migrants’ mobility choices and individual migration trajectories to provide insight into how the emotionality of subjective experiences, as well as the sociocultural context, are fundamentally involved in people’s plans to migrate and the development of their ever-changing imagination of a better future elsewhere. The results similarly illustrate imagination as being significantly shaped by the collective imaginings of entire communities. © The Author(s) 2020.</t>
  </si>
  <si>
    <t>Greece; imagination; Migration; refugee; trauma</t>
  </si>
  <si>
    <t>Cult. Psychol.</t>
  </si>
  <si>
    <t>Nurses' burnout and associated risk factors during the COVID-19 pandemic: A systematic review and meta-analysis</t>
  </si>
  <si>
    <t>10.1111/jan.14839</t>
  </si>
  <si>
    <t>Galanis P.; Vraka I.; Fragkou D.; Bilali A.; Kaitelidou D.</t>
  </si>
  <si>
    <t>Galanis, Petros (6506259346); Vraka, Irene (56964318000); Fragkou, Despoina (57189037256); Bilali, Angeliki (37025519400); Kaitelidou, Daphne (6508184680)</t>
  </si>
  <si>
    <t>6506259346; 56964318000; 57189037256; 37025519400; 6508184680</t>
  </si>
  <si>
    <t>Journal of Advanced Nursing</t>
  </si>
  <si>
    <t>https://www.scopus.com/inward/record.uri?eid=2-s2.0-85103175636&amp;doi=10.1111%2fjan.14839&amp;partnerID=40&amp;md5=079b476ab3691dad416b2df2d5102e70</t>
  </si>
  <si>
    <t>Aims: To examine the nurses' burnout and associated risk factors during the COVID-19 pandemic. Design: We followed the Cochrane criteria and the Preferred Reporting Items for Systematic Reviews and Meta-Analysis guidelines for this systematic review and meta-analysis. Data Sources: PubMed, Scopus, ProQuest, Cochrane COVID-19 registry, CINAHL and pre-print services (medRχiv and PsyArXiv) were searched from January 1 to November 15, 2020 and we removed duplicates. Review Methods: We applied a random effect model to estimate pooled effects since the heterogeneity between results was very high. Results: Sixteen studies, including 18,935 nurses met the inclusion criteria. The overall prevalence of emotional exhaustion was 34.1%, of depersonalization was 12.6% and of lack of personal accomplishment was 15.2%. The main risk factors that increased nurses' burnout were the following: younger age, decreased social support, low family and colleagues readiness to cope with COVID-19 outbreak, increased perceived threat of Covid-19, longer working time in quarantine areas, working in a high-risk environment, working in hospitals with inadequate and insufficient material and human resources, increased workload and lower level of specialized training regarding COVID-19. Conclusion: Nurses experience high levels of burnout during the COVID-19 pandemic, while several sociodemographic, social and occupational factors affect this burnout. Impact: We found that burnout among nurses is a crucial issue during the COVID-19 pandemic. There is an urgent need to prepare nurses to cope better with COVID-19 pandemic. Identification of risk factors for burnout could be a significant weapon giving nurses and health care systems the ability to response in a better way against the following COVID-19 waves in the near future. © 2021 John Wiley &amp; Sons Ltd</t>
  </si>
  <si>
    <t>burnout; COVID-19; mental health; meta-analysis; nurses; prevalence; SARS-CoV-2; systematic review</t>
  </si>
  <si>
    <t>Burnout, Professional; Burnout, Psychological; COVID-19; Humans; Nurses; Pandemics; Risk Factors; SARS-CoV-2; burnout; epidemiology; human; meta analysis; nurse; pandemic; risk factor</t>
  </si>
  <si>
    <t>J. Adv. Nurs.</t>
  </si>
  <si>
    <t>Impact of covid-19 pandemic on behavioral and emotional aspects and daily routines of Arab israeli children</t>
  </si>
  <si>
    <t>10.3390/ijerph18062946</t>
  </si>
  <si>
    <t>Ghanamah R.; Eghbaria-Ghanamah H.</t>
  </si>
  <si>
    <t>Ghanamah, Rafat (57220013418); Eghbaria-Ghanamah, Hazar (57220012423)</t>
  </si>
  <si>
    <t>57220013418; 57220012423</t>
  </si>
  <si>
    <t>https://www.scopus.com/inward/record.uri?eid=2-s2.0-85102333929&amp;doi=10.3390%2fijerph18062946&amp;partnerID=40&amp;md5=b077ccd96de17fb3762665c547fe71c8</t>
  </si>
  <si>
    <t>Negative psychological effects of the coronavirus disease (COVID-19) have been identi-fied in adults and children, such as anxiety and sleep disorders. However, research about the impact of this pandemic on children from ethnical minorities is scarce. We tested the effects of COVID-19 outbreak on psychological aspects and daily routines among Arab Israeli Children. An online cross-sectional survey was conducted among Arab Israeli parents, including behavioral and emotional aspects questionnaire and questions addressing using of screens, sleep, and physical activities. The results showed that, during the COVID-19 outbreak, 55.8% of the children asked to sleep in their parents’ bed and 45% expressed fears they did not have before. Most of the children showed increased irritability, constant mood swings and nervousness about limits and messages, and 41.4% showed sleep difficulties. Concerning adaptive behaviors, more than 50% of the parents reported that their child became wiser, lazier, and was able to adapt the limits and restriction of the COVID-19 outbreak. Moreover, the children tended to increase their use of screens, used to sleep more time, and were less active physically. The results suggest that children are vulnerable to the COVID-19 outbreak psychological effects and highlight the need to reduce the psychological burden of this pandemic and the necessity of immediate intervention. © 2021 by the authors. Licensee MDPI, Basel, Switzerland.</t>
  </si>
  <si>
    <t>Arab children; Behavioral/emotional; COVID-19; Daily routines; Isolation; Lockdown</t>
  </si>
  <si>
    <t>Adult; Arabs; Child; Coronavirus; COVID-19; Cross-Sectional Studies; Humans; Pandemics; SARS-CoV-2; Coronavirus; child health; COVID-19; epidemic; ethnic minority; health impact; physical activity; psychology; sleep; viral disease; adaptive behavior; adolescent; anxiety; Article; child; coronavirus disease 2019; cross-sectional study; disease burden; emotion; fear; female; health survey; human; irritability; Israel; male; mood; online system; pandemic; physical activity; psychological aspect; questionnaire; screening test; sleep disorder; adult; Arab; Coronavirinae; pandemic</t>
  </si>
  <si>
    <t>Bonding, bridging, and linking social capital and social media use: How hyperlocal social media platforms serve as a conduit to access and activate bridging and linking ties in a time of crisis</t>
  </si>
  <si>
    <t>10.1007/s11069-020-04397-8</t>
  </si>
  <si>
    <t>Natural Hazards</t>
  </si>
  <si>
    <t>https://www.scopus.com/inward/record.uri?eid=2-s2.0-85094874956&amp;doi=10.1007%2fs11069-020-04397-8&amp;partnerID=40&amp;md5=27311f325e10b24575041dbd91f782de</t>
  </si>
  <si>
    <t>Social media is changing the narrative during crisis events. It has facilitated citizen-led emergency dispatch and rescue, information sharing and communication between loved ones in the moments before, during and after a disaster. Researchers of social capital have found that bonding, bridging, and linking social capital can lead to resilient outcomes. With increased use of social media on a day-to-day basis and during a crisis, we still know little about the association between social capital and online social media use. Controlling for demographic characteristics and earthquake intensity, I investigate the association bonding, bridging and linking social capital and hyperlocal social media use following the earthquake and its aftershocks. Using a quantitative cross-sectional longitudinal study across 121 Nextdoor online neighborhoods in California’s Napa Valley region across 42 days in August and September of 2014 (N = 3570), I find that bridging and linking social capital led to more online communication via Nextdoor. This finding comes with an important implication, namely, that social media can serve as a primary source of recourse for individuals and communities following a disaster. Social media platforms provide a conduit for accessing and activating bridging and linking ties that can expedite collective action in a time of need. Communities should consider policies that increase levels of social capital, well as social media platforms that can activate social ties when they are needed most. © 2020, Springer Nature B.V.</t>
  </si>
  <si>
    <t>Bonding; Bridging; Earthquake; Hyperlocal; Linking; Napa Valley; Nextdoor; Social capital; Social media</t>
  </si>
  <si>
    <t>California; Napa Valley; United States; aftershock; collective action; crisis management; disaster management; earthquake event; information and communication technology; neighborhood; social behavior; social capital; social media; technology adoption</t>
  </si>
  <si>
    <t>Springer Science and Business Media B.V.</t>
  </si>
  <si>
    <t>Nat. Hazards</t>
  </si>
  <si>
    <t>Existential–Humanistic Therapy and Disaster Response: Lessons From the COVID-19 Pandemic</t>
  </si>
  <si>
    <t>10.1177/0022167820931987</t>
  </si>
  <si>
    <t>Hoffman L.</t>
  </si>
  <si>
    <t>Hoffman, Louis (35208347500)</t>
  </si>
  <si>
    <t>Journal of Humanistic Psychology</t>
  </si>
  <si>
    <t>https://www.scopus.com/inward/record.uri?eid=2-s2.0-85086271805&amp;doi=10.1177%2f0022167820931987&amp;partnerID=40&amp;md5=3f288dc38871ed95c7e60e4c7718e9a4</t>
  </si>
  <si>
    <t>The COVID-19 pandemic has dramatically affected the mental health field. The unique distress caused by the pandemic along with the need for many to transition their therapy practices to TeleHealth/Telepsychology modalities caught many therapists, including existential–humanistic therapists, unprepared to make the necessary adjustments to treat clients in a manner that is safe and effective. Existential–humanistic therapy often is neglected with trauma and disaster relief work, despite its relevancy and important contributions. All therapies must adjust in crisis situations, particularly when adjustments to how services are offered are disrupted; however, the impact of these changes varies by therapeutic orientation. As an approach that values genuineness, empathy, and presence, existential–humanistic therapy faces unique challenges when employed with disaster response. However, when these challenges are faced, existential–humanistic therapy has much to offer disaster response, including consideration of existential guilt, existential shattering, existential anxiety, and existential perspectives on self-care. © The Author(s) 2020.</t>
  </si>
  <si>
    <t>COVID-19; disaster response; existential–humanistic therapy; existential–integrative therapy; trauma</t>
  </si>
  <si>
    <t>J. Hum. Psychol.</t>
  </si>
  <si>
    <t>Stigmatization from work-related COVID-19 exposure: A systematic review with meta-analysis</t>
  </si>
  <si>
    <t>10.3390/ijerph18126183</t>
  </si>
  <si>
    <t>Schubert M.; Ludwig J.; Freiberg A.; Hahne T.M.; Starke K.R.; Girbig M.; Faller G.; Apfelbacher C.; von dem Knesebeck O.; Seidler A.</t>
  </si>
  <si>
    <t>Schubert, Melanie (57189844504); Ludwig, Julia (57093134800); Freiberg, Alice (56255057200); Hahne, Taurai Monalisa (57224312218); Starke, Karla Romero (57202336691); Girbig, Maria (55916300200); Faller, Gudrun (26430859000); Apfelbacher, Christian (12345336500); von dem Knesebeck, Olaf (6701423624); Seidler, Andreas (55025871800)</t>
  </si>
  <si>
    <t>57189844504; 57093134800; 56255057200; 57224312218; 57202336691; 55916300200; 26430859000; 12345336500; 6701423624; 55025871800</t>
  </si>
  <si>
    <t>https://www.scopus.com/inward/record.uri?eid=2-s2.0-85107353252&amp;doi=10.3390%2fijerph18126183&amp;partnerID=40&amp;md5=c1b50ff71a9e7f02f38fb675af418de3</t>
  </si>
  <si>
    <t>Stigmatization from work-related COVID-19 exposure has not been investigated in detail yet. Therefore, we systematically searched three databases: Medline, Embase, and PsychInfo (until October 2020), and performed a grey literature search (until February 2021). We identified 46 suitable articles from 24 quantitative and 11 qualitative studies, 6 systematic reviews, 3 study protocols and 1 intervention. The assessment of stigmatization varied widely, ranging from a single-item question to a 22-item questionnaire. Studies mostly considered perceived self-stigma (27 of 35 original studies) in healthcare workers (HCWs) or hospital-related jobs (29 of 35). All articles reported on stigmatization as a result of work-related COVID-19 exposure. However, most quantitative studies were characterized by convenience sampling (17 of 24), and all studies—also those with an adequate sampling design—were considered of low methodological quality. Therefore, it is not possible to determine prevalence of stigmatization in defined occupational groups. Nevertheless, the work-related stigmatization of occupational groups with or without suspected contact to COVID-19 is a relevant problem and increases the risk for depression (odds ratio (OR) = 1.74; 95% confidence interval CI 1.29–2.36) and anxiety (OR = 1.64; 95% CI 1.18–2.28). For promoting workers’ health, anti-stigma strategies and support should be implemented in the workplace. © 2021 by the authors. Licensee MDPI, Basel, Switzerland. This article is an open access article distributed under the terms and conditions of the Creative Commons Attribution (CC BY) license (https:// creativecommons.org/licenses/by/ 4.0/).</t>
  </si>
  <si>
    <t>Bullying; Corona; COVID-19; Discrimination; Healthcare workers; Nursing; SARS-CoV2; Stigma; Work</t>
  </si>
  <si>
    <t>COVID-19; Health Personnel; Humans; Occupational Exposure; Occupational Health; SARS-CoV-2; Stereotyping; COVID-19; disease spread; health care; health worker; mental health; meta-analysis; public health; risk factor; workplace; anxiety disorder; Article; bullying; clinical protocol; convenience sample; coronavirus disease 2019; data base; depression; health care personnel; health promotion; health service; human; occupational exposure; occupational health; prevalence; qualitative research; quantitative study; questionnaire; risk assessment; social discrimination; social stigma; social support; systematic review; work environment; meta analysis; occupational health; stereotyping</t>
  </si>
  <si>
    <t>COVID-19 pandemic and emotional health: Social psychiatry perspective</t>
  </si>
  <si>
    <t>10.4103/ijsp.ijsp_293_20</t>
  </si>
  <si>
    <t>Murthy R.</t>
  </si>
  <si>
    <t>Murthy, R. (35425980300)</t>
  </si>
  <si>
    <t>Indian Journal of Social Psychiatry</t>
  </si>
  <si>
    <t>https://www.scopus.com/inward/record.uri?eid=2-s2.0-85106955166&amp;doi=10.4103%2fijsp.ijsp_293_20&amp;partnerID=40&amp;md5=2fdd5610434f35203c59c912751291a7</t>
  </si>
  <si>
    <t>The COVID-19 pandemic is a challenge to humanity. It is not only a health crisis but also a social crisis. As in the case of past pandemics, life, as we know, is unlikely to be the same after we come out of the pandemic. There will be changes at the level of individuals, families, communities, states, nations, international relationships, and the way all of us will deal with a range of human and environmental situations. Disasters are always associated with increased rates of emotional health needs from distress to specific disorders, such as posttraumatic stress disorder, and the vulnerabilities are associated with the way society is organized. Past experiences have shown psychosocial interventions, ranging from self-care, psychological first aid, school interventions, counseling, social support and formal psychiatric care can minimize the emotional health impact of disasters. These activities can be initiated by individuals, paraprofessionals, and professionals. In addition, there is an important role for social-economic interventions such as provision of food, healthcare, shelter, protection from harm, and relocation/rehabilitation. Spiritual resources are an important part of coping with the pandemic. An emerging area of disaster psychiatry is the possibility of posttraumatic growth and facilitating of community resilience. There is sufficient evidence, from the past, of major societal level changes, following pandemics, in healthcare, education, welfare, governance, and citizen-government relationships along with relationships across countries. The psychosocial interventions, with survivors of disasters, should be to promote mental health and prevent mental disorders and care of persons with mental disorders involving the individuals, families, communities, and the government. The pandemic also offers opportunities for understanding and addressing of the risk factors for mental health and factors contributing to resilience of individuals and communities. The current pandemic presents challenges and opportunities for the Indian Association for Social Psychiatry. © 2020 Authors. All rights reserved.</t>
  </si>
  <si>
    <t>Community resilience; disaster; posttraumatic stress disorder; research; self-care; social psychiatry; spirituality</t>
  </si>
  <si>
    <t>Indian J. Soc. Psychiatry</t>
  </si>
  <si>
    <t>Making sense of international faith-based disaster relief volunteer experiences: Barriers and contributors to successful operations</t>
  </si>
  <si>
    <t>10.5055/jem.0559</t>
  </si>
  <si>
    <t>Charoensap-Kelly P.</t>
  </si>
  <si>
    <t>Charoensap-Kelly, Piyawan (57195313778)</t>
  </si>
  <si>
    <t>https://www.scopus.com/inward/record.uri?eid=2-s2.0-85117232705&amp;doi=10.5055%2fjem.0559&amp;partnerID=40&amp;md5=f62be159c4df2d63b864d65f775b73d2</t>
  </si>
  <si>
    <t>This phenomenological study explored the lived experiences of five deployed international disaster relief volunteers from a faith-based group in Thailand. This study explored what participants perceived as contributors and barriers to their successful operations and how they made sense of their roles in the disaster recovery process. Organizational and cross-cultural barriers were identified. Through the lens of sensemaking theory, four additional themes emerged: participants’ first assignment, the motto of being part of the solution, their firm belief in the organization’s values and practices, and their perception of necessity. Implications for faith-based organizations and directions for future studies are provided. © 2021 Weston Medical Publishing. All rights reserved.</t>
  </si>
  <si>
    <t>Barriers; Communication; Contributors; International disaster relief volunteers; Phenomenology; Sensemaking theory</t>
  </si>
  <si>
    <t>Disasters; Humans; Organizations; Thailand; Volunteers; adult; article; clinical article; disaster recovery; disaster response; faith-based organization; female; human; male; perception; phenomenology; disaster; organization; Thailand; volunteer</t>
  </si>
  <si>
    <t>Humanitarian Assistance and Permanent Settlement of Asylum Seekers in Greece: The Role of Sympathy, Perceived Threat, and Perceived Contribution</t>
  </si>
  <si>
    <t>10.1177/0197918320949826</t>
  </si>
  <si>
    <t>Thravalou E.; Martinovic B.; Verkuyten M.</t>
  </si>
  <si>
    <t>Thravalou, Elisavet (57218939283); Martinovic, Borja (10439439000); Verkuyten, Maykel (7006059165)</t>
  </si>
  <si>
    <t>57218939283; 10439439000; 7006059165</t>
  </si>
  <si>
    <t>International Migration Review</t>
  </si>
  <si>
    <t>https://www.scopus.com/inward/record.uri?eid=2-s2.0-85090868692&amp;doi=10.1177%2f0197918320949826&amp;partnerID=40&amp;md5=947579027896cad702fdeda4d9fa9ede</t>
  </si>
  <si>
    <t>During the recent inflow of asylum seekers from the Middle East and North Africa to Europe, the native population in Greek frontier islands largely offered humanitarian assistance to these immigrants, while support for their permanent settlement in the area was low. To explain this discrepancy, we investigated whether sympathy toward asylum seekers, perceptions of threat posed by asylum seekers, and asylum seekers’ perceived societal contributions relate differently to native Greeks’ self-reported provision of humanitarian assistance and to their support for asylum seekers’ permanent settlement in Greece. Using data from a representative sample of 1,220 Greek participants, we found that Greeks who showed more sympathy toward asylum seekers were more likely to report having offered humanitarian assistance. Further, participants who felt more sympathy and those who perceived higher asylum seekers’ contributions were more positive toward asylum seekers’ permanent settlement, whereas participants who perceived more threat from asylum seekers showed less support for their permanent settlement. We conclude that policies geared toward motivating people to provide humanitarian aid to asylum seekers should focus on generating sympathy, whereas policies geared toward increasing long-term acceptance of asylum seekers need to additionally consider lowering threat perceptions and highlighting asylum seekers’ contributions. © The Author(s) 2020.</t>
  </si>
  <si>
    <t>asylum seekers; greece; humanitarian assistance; perceived contribution; perceived threat; permanent settlement; sympathy</t>
  </si>
  <si>
    <t>Greece; Middle East; North Africa; asylum seeker; humanitarian aid; international migration; perception</t>
  </si>
  <si>
    <t>Int. Migr. Rev.</t>
  </si>
  <si>
    <t>Relatives of Enforced Disappeared Persons in Mexico: Identifying Mental Health and Psychosocial Support Needs and Exploring Barriers to Care</t>
  </si>
  <si>
    <t>10.4103/INTV.INTV_55_19</t>
  </si>
  <si>
    <t>Smid G.; Blaauw M.; Lenferink L.</t>
  </si>
  <si>
    <t>Smid, Geert (25621733100); Blaauw, Margriet (57220578415); Lenferink, Lonneke (56248241900)</t>
  </si>
  <si>
    <t>25621733100; 57220578415; 56248241900</t>
  </si>
  <si>
    <t>https://www.scopus.com/inward/record.uri?eid=2-s2.0-85097367926&amp;doi=10.4103%2fINTV.INTV_55_19&amp;partnerID=40&amp;md5=374c0f034f62eb3bd4832c308277b50b</t>
  </si>
  <si>
    <t>In the current study, we explored the needs for psychosocial support as well as barriers to care among relatives of enforced disappeared persons in Mexico. Interviews were conducted with 29 relatives of disappeared persons as well as with representatives from seven organisations working with relatives. Needs and barriers to care mentioned by the interviewees were categorised and rated according to the frequency of mentioning. The interviewers, a psychiatrist and a medical doctor, assessed emotional distress. All interviewed relatives reported and showed signs of severe emotional distress. Frequently reported mental health symptoms included suicidal thinking, sleeplessness, anxiety, changes in appetite, intrusive memories, irritability and major role impairments. The most frequently expressed needs for psychosocial support included peer support, support when in contact with law enforcement officers, treatment of mental health conditions, religious support and family support. The most frequently encountered barriers included having a negative opinion about the quality of available services, feelings of judgement from other people (e.g., due to incrimination), lack of available services and not knowing where to get help. These findings emphasise the need to provide practical and informational support to relatives of disappeared persons as well as to provide emotional support during the entire search process for their missing relative, and beyond. Key implications for practice There is an urgent need to provide practical and informational support to relatives of disappeared persons as well as to provide emotional and family support during the entire process of searching for the missing relative, including during contact with the law, searching, reconnection, and/or before, during and after exhumations and handing over of the remains. Psychosocial support providers should focus on living with uncertainty and refrain from pressure for closure as well as from imposing hope as a moral imperative. Mental health care professionals need to provide adequate treatment for common mental health conditions, including depression and posttraumatic stress disorder, within a supportive context. © 2020 Lippincott Williams and Wilkins. All rights reserved.</t>
  </si>
  <si>
    <t>ambiguous loss; enforced disappearance; mental health and psychosocial support; missing persons; prolonged grief reactions</t>
  </si>
  <si>
    <t>Combat and operational stress programs and interventions: A scoping review using a tiered prevention framework</t>
  </si>
  <si>
    <t>10.1080/08995605.2021.1968289</t>
  </si>
  <si>
    <t>Cooper D.C.; Campbell M.S.; Baisley M.; Hein C.L.; Hoyt T.</t>
  </si>
  <si>
    <t>Cooper, Denise C. (57289109300); Campbell, Marjorie S. (57204858264); Baisley, Margaret (54879377000); Hein, Christina L. (57288433500); Hoyt, Tim (26423668600)</t>
  </si>
  <si>
    <t>57289109300; 57204858264; 54879377000; 57288433500; 26423668600</t>
  </si>
  <si>
    <t>Military Psychology</t>
  </si>
  <si>
    <t>https://www.scopus.com/inward/record.uri?eid=2-s2.0-85116670005&amp;doi=10.1080%2f08995605.2021.1968289&amp;partnerID=40&amp;md5=3b6bf8078827db3ddd31ee8e311acc07</t>
  </si>
  <si>
    <t>Beginning in 1999, Department of Defense policy directed the military services to develop Combat and Operational Stress Control (COSC) programs to address prevention, early identification, and management of the negative effects of combat and operational stress. The aim of this study is to provide a narrative review of COSC programs and organize them into a prevention framework to clarify gaps and future directions. A systematic search was conducted to identify studies between 2001 and 2020 in peer-reviewed articles or government-sponsored reports describing an evaluation of COSC programs. The target population of these programs was US service members who had participated in an intervention designed to address combat or operational stress in a deployed, operational, or field setting. These programs then were rated for level of evidence and categorized using a tiered prevention model. This search identified 36 published evaluations of 19 COSC programs and interventions from. Most programs were described as effective in addressing target outcomes, with behavioral health outcomes reported for 13 of the 19 identified programs; the remaining six focused on knowledge base and behavior changes. Delivery of these prevention programs also ranged from peer-based implementation to formal treatment, including programs at all prevention levels. COSC interventions show promise for helping service members manage stress, with more than half of the programs showing evidence from studies using randomized designs. Future iterations of COSC program evaluations should explore the development of a joint curriculum using existing content in a tiered prevention framework. © 2021 Society for Military Psychology, Division 19 of the American Psychological Association.</t>
  </si>
  <si>
    <t>combat stress; deployment; forward intervention; Military; operational stress</t>
  </si>
  <si>
    <t>Mil. Psychol.</t>
  </si>
  <si>
    <t>Issues in the Treatment of Children Who Have Lost a Family Member to Murder in the Arab Community in Israel</t>
  </si>
  <si>
    <t>10.1177/0030222819846714</t>
  </si>
  <si>
    <t>Shalev R.; Dargan C.; Abdallah F.</t>
  </si>
  <si>
    <t>Shalev, Ronit (8872246300); Dargan, Carola (57208655629); Abdallah, Faida (57208641200)</t>
  </si>
  <si>
    <t>8872246300; 57208655629; 57208641200</t>
  </si>
  <si>
    <t>https://www.scopus.com/inward/record.uri?eid=2-s2.0-85065423890&amp;doi=10.1177%2f0030222819846714&amp;partnerID=40&amp;md5=ad886970364091fc7202f392c0793e7e</t>
  </si>
  <si>
    <t>Losing a loved one as a result of murder is a profoundly traumatic experience. This is even more precise with regard to children who have lost an immediate family member, such as a parent or a sibling. This experience may severely impact the children’s social and emotional lives, their functioning, adaptability, and psychological and physical development. In the last few years, public and therapeutic awareness in Israel has been raised with regard to the effect of murder cases on the families of the victims. In 2009, the Israeli government approved an assistance program for families bereaved by homicide in Israel. This article focuses on the treatment of grieving children in the Arab community, which touches upon the violent nature of the murder, requires awareness, and broadens the knowledge of children’s grieving processes, as well as religious, cultural, and social perceptions regarding death and treatment-seeking. © The Author(s) 2019.</t>
  </si>
  <si>
    <t>bereavement; children; culture; homicide; therapy</t>
  </si>
  <si>
    <t>Arabs; Bereavement; Child; Family; Grief; Homicide; Humans; Israel; Arab; article; awareness; bereavement; child; government; grief; homicide; human; Israel; physical development; sibling; touch; victim; family; homicide; Israel</t>
  </si>
  <si>
    <t>Establishment of the Psychometric Properties of a Disaster Resilience Measuring Tool for Healthcare Rescuers in China: A Cross-Sectional Study</t>
  </si>
  <si>
    <t>10.1007/s13753-021-00342-w</t>
  </si>
  <si>
    <t>Mao X.; Chen K.; Hu X.; Wen X.; Loke A.Y.</t>
  </si>
  <si>
    <t>Mao, Xiaorong (57197745560); Chen, Kang (57214954704); Hu, Xiuying (55496173100); Wen, Xianxiu (57202309861); Loke, Alice Yuen (6603840436)</t>
  </si>
  <si>
    <t>57197745560; 57214954704; 55496173100; 57202309861; 6603840436</t>
  </si>
  <si>
    <t>International Journal of Disaster Risk Science</t>
  </si>
  <si>
    <t>https://www.scopus.com/inward/record.uri?eid=2-s2.0-85104439379&amp;doi=10.1007%2fs13753-021-00342-w&amp;partnerID=40&amp;md5=842e44f314866ce52c20cd2a97af14ca</t>
  </si>
  <si>
    <t>The aim of this study was to test the validity and reliability of a tool for measuring the disaster resilience of healthcare disaster rescuers. A cross-sectional study involving 936 healthcare disaster rescuers of the Sichuan Disaster Response Team was conducted to establish the psychometric properties of the disaster resilience measuring tool (DRMT). Item analysis, exploratory factor analysis, confirmatory factor analysis, and correlation analysis were adopted to analyze the data. Item analysis showed that all but three items had the critical ratio over 3, which indicates adequate discriminability for inclusion in the measuring tool. The exploratory factor analysis showed that 65.93% of the total variance was explained by four factors—self-efficacy, social support, positive growth, and altruism. The confirmatory factor analysis showed goodness of fit for the four-factor model: CMIN/DF (2.846), GFI (0.916 ≥ 0.90), CFI (0.949 ≥ 0.90), AGFI (0.891 ≥ 0.80), and RMSEA (0.063 ≤ 0.08). Criterion validity demonstrated significant associations of the DRMT and the Connor-Davidson Resilience Scale (P &lt; 0.01, r = 0.566). Convergent validity was established by correlation with stress (P &lt; 0.05, r = − 0.095), depression (P &lt; 0.01, r = − 0.127), posttraumatic stress disorder-PCL-C (P &lt; 0.05, r = − 0.100), compassion satisfaction (P &lt; 0.01, r = 0.536), and burnout (P &lt; 0.01, r = − 0.330). The DRMT demonstrated adequate internal consistency (Cronbach’s alpha &gt; 0.84) and stability over the two-week study period (intraclass correlation coefficient &gt; 0.85), and a cut-off point of 61 was suggested. The disaster resilience measuring tool has satisfactory psychometric properties and is a valid, reliable, and valuable instrument for assessing disaster resilience in healthcare rescue workers. The scale needs to be tested further among other populations and those from other cultures. © 2021, The Author(s).</t>
  </si>
  <si>
    <t>China; Disaster resilience measuring tool; Factor analysis; Healthcare rescuers; Psychometrics</t>
  </si>
  <si>
    <t>China; altruism; cognition; disaster relief; environmental risk; factor analysis; health care; mental health; natural disaster; psychology</t>
  </si>
  <si>
    <t>Beijing Normal University Press</t>
  </si>
  <si>
    <t>Int. J. Disaster Risk Sci.</t>
  </si>
  <si>
    <t>The psychiatric impact of COVID-19 on healthcare workers</t>
  </si>
  <si>
    <t>10.31128/AJGP-07-20-5531</t>
  </si>
  <si>
    <t>Cabarkapa S.; King J.A.; Ng C.H.</t>
  </si>
  <si>
    <t>Cabarkapa, Sonja (57192298482); King, Joel A (56591169300); Ng, Chee H (57217075868)</t>
  </si>
  <si>
    <t>57192298482; 56591169300; 57217075868</t>
  </si>
  <si>
    <t>Australian Journal of General Practice</t>
  </si>
  <si>
    <t>https://www.scopus.com/inward/record.uri?eid=2-s2.0-85097035929&amp;doi=10.31128%2fAJGP-07-20-5531&amp;partnerID=40&amp;md5=4a0f4171241a68617a7899632c9e2060</t>
  </si>
  <si>
    <t>Background Healthcare workers (HCWs) are a vulnerable population who have been exposed to high work-related stress during the COVID-19 pandemic because of the high risk of infection and excessive workloads. HCWs are at greater risk of mental illness, particularly sleep disturbances, post-trauma stress syndromes, depression and anxiety. Objective The aim of this article is to highlight the psychiatric impact of the COVID-19 pandemic on frontline HCWs, the need for screening and early diagnosis by general practitioners (GPs), and the appropriate psychosocial strategies and treatments to address this. Discussion Opportunistic screening for mental health issues among HCWs is especially important during the current pandemic. Various tools and strategies can be used for efficient assessment and treatment of the common mental health issues HCWs are likely to face. © The Royal Australian College of General Practitioners 2020</t>
  </si>
  <si>
    <t>Anxiety; Australia; COVID-19; Depression; Health Personnel; Humans; Mental Health; Surveys and Questionnaires; anxiety; Australia; complication; depression; epidemiology; health care personnel; human; mental health; psychology; questionnaire</t>
  </si>
  <si>
    <t>Royal Australian College of General Practitioners</t>
  </si>
  <si>
    <t>Aus. J. Gen. Prac.</t>
  </si>
  <si>
    <t>A proactive approach: Examples for integrating disaster risk reduction and mental health and psychosocial support programming</t>
  </si>
  <si>
    <t>10.1016/j.ijdrr.2021.102051</t>
  </si>
  <si>
    <t>Gray B.; Eaton J.; Christy J.; Duncan J.; Hanna F.; Kasi S.</t>
  </si>
  <si>
    <t>Gray, Brandon (57189470604); Eaton, Julian (35214658000); Christy, Jayakumar (57208747499); Duncan, Joshua (57218144012); Hanna, Fahmy (56884188000); Kasi, Sekar (55764622000)</t>
  </si>
  <si>
    <t>57189470604; 35214658000; 57208747499; 57218144012; 56884188000; 55764622000</t>
  </si>
  <si>
    <t>https://www.scopus.com/inward/record.uri?eid=2-s2.0-85099972775&amp;doi=10.1016%2fj.ijdrr.2021.102051&amp;partnerID=40&amp;md5=aa60bc75ce1b9469d5a75e302fad4dc4</t>
  </si>
  <si>
    <t>Natural disasters and humanitarian emergencies exert devastating impacts globally. Among these effects are disruptions in mental health and psychosocial well-being. Traditionally, mental health and psychosocial support (MHPSS) interventions have been implemented in response and recovery phases. Yet, the field of disaster management has demonstrated a shift towards disaster risk reduction (DRR). The degree to which the MHPSS field has followed this trend has been limited by several factors, including a lack of consensus-based guidance for MHPSS and DRR integration. However, examples from the field exist and demonstrate the feasibility of taking proactive approaches to supporting mental health and well-being and building better before emergencies occur. The following article outlines two case examples, one project in Sierra Leone and another in India, integrating MHPSS and DRR approaches and principles. Lessons learned from these cases and specific challenges in each context are highlighted and discussed. © 2021</t>
  </si>
  <si>
    <t>Disaster risk management; Disaster risk reduction; Lessons learned; Mental health and psychosocial support</t>
  </si>
  <si>
    <t>Psychological and social interventions for the prevention of mental disorders in people living in low- and middle-income countries affected by humanitarian crises</t>
  </si>
  <si>
    <t>10.1002/14651858.CD012417.pub2</t>
  </si>
  <si>
    <t>Papola D.; Purgato M.; Gastaldon C.; Bovo C.; van Ommeren M.; Barbui C.; Tol W.A.</t>
  </si>
  <si>
    <t>Papola, Davide (55988701300); Purgato, Marianna (6504578819); Gastaldon, Chiara (55988702200); Bovo, Chiara (57132555100); van Ommeren, Mark (7004714180); Barbui, Corrado (36886312000); Tol, Wietse A (8634127500)</t>
  </si>
  <si>
    <t>55988701300; 6504578819; 55988702200; 57132555100; 7004714180; 36886312000; 8634127500</t>
  </si>
  <si>
    <t>CD012417</t>
  </si>
  <si>
    <t>https://www.scopus.com/inward/record.uri?eid=2-s2.0-85090595372&amp;doi=10.1002%2f14651858.CD012417.pub2&amp;partnerID=40&amp;md5=ee3ecbc09deeb74863e549898f5c4399</t>
  </si>
  <si>
    <t>Background: People living in 'humanitarian settings' in low- and middle-income countries (LMICs) are exposed to a constellation of physical and psychological stressors that make them vulnerable to developing mental disorders. A range of psychological and social interventions have been implemented with the aim to prevent the onset of mental disorders and/or lower psychological distress in populations at risk, and it is not known whether interventions are effective. Objectives: To compare the efficacy and acceptability of psychological and social interventions versus control conditions (wait list, treatment as usual, attention placebo, psychological placebo, or no treatment) aimed at preventing the onset of non-psychotic mental disorders in people living in LMICs affected by humanitarian crises. Search methods: We searched the Cochrane Common Mental Disorders Controlled Trials Register (CCMD-CTR), the Cochrane Drugs and Alcohol Review Group (CDAG) Specialized Register, Cochrane Central Register of Controlled Trials (CENTRAL), MEDLINE (OVID), Embase (OVID), PsycINFO (OVID), and ProQuest PILOTS database with results incorporated from searches to February 2020. We also searched the World Health Organization's (WHO) International Clinical Trials Registry Platform and ClinicalTrials.gov to identify unpublished or ongoing studies. We checked the reference lists of relevant studies and reviews. Selection criteria: All randomised controlled trials (RCTs) comparing psychological and social interventions versus control conditions to prevent the onset of mental disorders in adults and children living in LMICs affected by humanitarian crises. We excluded studies that enrolled participants based on a positive diagnosis of mental disorder (or based on a proxy of scoring above a cut-off score on a screening measure). Data collection and analysis: We calculated standardised mean differences for continuous outcomes and risk ratios for dichotomous data, using a random-effects model. We analysed data at endpoint (zero to four weeks after therapy) and at medium term (one to four months after intervention). No data were available at long term (six months or longer). We used GRADE to assess the quality of evidence. Main results: In the present review we included seven RCTs with a total of 2398 participants, coming from both children/adolescents (five RCTs), and adults (two RCTs). Together, the seven RCTs compared six different psychosocial interventions against a control comparator (waiting list in all studies). All the interventions were delivered by paraprofessionals and, with the exception of one study, delivered at a group level. None of the included studies provided data on the efficacy of interventions to prevent the onset of mental disorders (incidence). For the primary outcome of acceptability, there may be no evidence of a difference between psychological and social interventions and control at endpoint for children and adolescents (RR 0.93, 95% CI 0.78 to 1.10; 5 studies, 1372 participants; low-quality evidence) or adults (RR 0.96, 95% CI 0.61 to 1.50; 2 studies, 767 participants; very low quality evidence). No information on adverse events related to the interventions was available. For children's and adolescents' secondary outcomes of prevention interventions, there may be no evidence of a difference between psychological and social intervention groups and control groups for reducing PTSD symptoms (standardised mean difference (SMD) −0.16, 95% CI −0.50 to 0.18; 3 studies, 590 participants; very low quality evidence), depressive symptoms (SMD −0.01, 95% CI −0.29 to 0.31; 4 RCTs, 746 participants; very low quality evidence) and anxiety symptoms (SMD 0.11, 95% CI −0.09 to 0.31; 3 studies, 632 participants; very low quality evidence) at study endpoint. In adults' secondary outcomes of prevention interventions, psychological counselling may be effective for reducing depressive symptoms (MD −7.50, 95% CI −9.19 to −5.81; 1 study, 258 participants; very low quality evidence) and anxiety symptoms (MD −6.10, 95% CI −7.57 to −4.63; 1 study, 258 participants; very low quality evidence) at endpoint. No data were available for PTSD symptoms in the adult population. Owing to the small number of RCTs included in the present review, it was not possible to carry out neither sensitivity nor subgroup analyses. Authors' conclusions: Of the seven prevention studies included in this review, none assessed whether prevention interventions reduced the incidence of mental disorders and there may be no evidence for any differences in acceptability. Additionally, for both child and adolescent populations and adult populations, a very small number of RCTs with low quality evidence on the review's secondary outcomes (changes in symptomatology at endpoint) did not suggest any beneficial effect for the studied prevention interventions. Confidence in the findings is hampered by the scarcity of prevention studies eligible for inclusion in the review, by risk of bias in the studies, and by substantial levels of heterogeneity. Moreover, it is possible that random error had a role in distorting results, and that a more thorough picture of the efficacy of prevention interventions will be provided by future studies. For this reason, prevention studies are urgently needed to assess the impact of interventions on the incidence of mental disorders in children and adults, with extended periods of follow-up. Copyright © 2020 The Authors. Cochrane Database of Systematic Reviews published by John Wiley &amp; Sons, Ltd. on behalf of The Cochrane Collaboration.</t>
  </si>
  <si>
    <t>Adolescent; Adult; Age Factors; Anxiety; Bias; Child; Depression; Developing Countries; Humans; Mental Disorders; Patient Dropouts; Psychotherapy; Randomized Controlled Trials as Topic; Social Problems; Stress Disorders, Post-Traumatic; Stress, Physiological; Stress, Psychological; Waiting Lists; anxiety; clinical effectiveness; counseling; data analysis; depression; distress syndrome; evidence based medicine; human; incidence; low income country; mental disease; middle income country; posttraumatic stress disorder; priority journal; program acceptability; psychological aspect; randomized controlled trial (topic); Review; risk factor; social aspect; standardization; systematic review; adolescent; adult; age; child; complication; depression; developing country; hospital admission; mental disease; mental stress; meta analysis; patient dropout; physiological stress; posttraumatic stress disorder; psychology; psychotherapy; social problem; statistical bias</t>
  </si>
  <si>
    <t>Mhealth based mental health support counselling service for covid-19 suspect and positive patients in isolation facilities</t>
  </si>
  <si>
    <t>Chandra M.; Rai C.B.; Sandhu V.K.; Kumari N.; Vishnoi S.; Aman S.; Gautam N.</t>
  </si>
  <si>
    <t>Chandra, Mina (7102968990); Rai, Chandra Bhushan (57270464900); Sandhu, Vipindeep Kaur (57270465000); Kumari, Neelam (57269847700); Vishnoi, Surabhi (57270618200); Aman, Sabah (57270465100); Gautam, Namit (57270779000)</t>
  </si>
  <si>
    <t>7102968990; 57270464900; 57270465000; 57269847700; 57270618200; 57270465100; 57270779000</t>
  </si>
  <si>
    <t>Journal, Indian Academy of Clinical Medicine</t>
  </si>
  <si>
    <t>https://www.scopus.com/inward/record.uri?eid=2-s2.0-85115642814&amp;partnerID=40&amp;md5=2d80a4845806e70c851741f058e9224c</t>
  </si>
  <si>
    <t>Introduction: Psychological issues of COVID-19 suspect and positive patients in isolation and quarantine facilities can be addressed using mHealth. Methodology: mHealth telecounselling framework for COVID-19 inpatients was established using existing manpower and standardised operating procedures. Separate WhatsApp groups were used to obtain contact data of consenting patients, allocate patients to counsellors, and clinical discussion. Telecounselling was documented in real-time in a Google form database and remotely monitored for adherence to the standard of care. Pilot anonymised scale based client satisfaction feedback was obtained from discharged patients using a Google form link shared on WhatsApp. Results: 2918 telecounselling sessions were conducted between 21 March and 25 June 2020 for 643 inpatients (280 COVID-19 positive and 363 COVID suspect but later determined negative; mean age 49.57 years ± 15.23; male: female = 404: 239). Psychological issues included anxiety (43.54%), low mood (9.79%), irritability (9.33%), insomnia (8.39%) boredom (8.24%), frustration (7.46%), fearfulness (3.57%) anger (1.24%) and Delusion of pregnancy in one non-compliant psychotic patient. Interventions provided were supportive psychotherapy (57.69%), psychoeducation (52.72%), counselling regarding testing protocol (41.21%), sleep hygiene (20.06%), relaxation techniques (14.61%), activity scheduling (6.22%). Only 9 (1.39%) patients needed pharmacotherapy. Most respondents expressed satisfaction on pilot anonymised feedback (n = 115: M: F = 73: 42) with 83% recommending the programme for other COVID-19 settings despite concerns for possible lack of privacy and confidentiality (31.1%). Conclusion: Telemental Health Counselling Programme is a low cost, feasible, culturally acceptable, and sustainable mHealth initiative which can be easily transposed in other COVID-19 settings. © 2021, Indian Academy of Clinical Medicine. All rights reserved.</t>
  </si>
  <si>
    <t>COVID-19; Mental Health; MHealth; Telemental Health</t>
  </si>
  <si>
    <t>adult; anger; anxiety; Article; boredom; coronavirus disease 2019; counseling; death; delusion; drug therapy; fear; female; frustration; grief; health care quality; hospital discharge; hospitalization; human; insomnia; irritability; isolation facility; male; mental health; nursing; patient satisfaction; pregnancy; psychoeducation; psychology; psychosis; relaxation training; sleep hygiene; social media; social network; telemedicine; workforce</t>
  </si>
  <si>
    <t>Indian Academy of Clinical Medicine</t>
  </si>
  <si>
    <t>J. Indian Acad. Clin. Med.</t>
  </si>
  <si>
    <t>Peer support and crisis-focused psychological interventions designed to mitigate post-traumatic stress injuries among public safety and frontline healthcare personnel: A systematic review</t>
  </si>
  <si>
    <t>10.3390/ijerph17207645</t>
  </si>
  <si>
    <t>Anderson G.S.; Di Nota P.M.; Groll D.; Carleton R.N.</t>
  </si>
  <si>
    <t>Anderson, Gregory S. (25926802800); Di Nota, Paula M. (57195547627); Groll, Dianne (6603252770); Carleton, R. Nicholas (55663192800)</t>
  </si>
  <si>
    <t>25926802800; 57195547627; 6603252770; 55663192800</t>
  </si>
  <si>
    <t>https://www.scopus.com/inward/record.uri?eid=2-s2.0-85093703662&amp;doi=10.3390%2fijerph17207645&amp;partnerID=40&amp;md5=e49013867c70baae39ae6d5150324cc7</t>
  </si>
  <si>
    <t>Public safety personnel (PSP) and frontline healthcare professionals (FHP) are frequently exposed to potentially psychologically traumatic events (PPTEs), and report increased rates of post-traumatic stress injuries (PTSIs). Despite widespread implementation and repeated calls for research, effectiveness evidence for organizational post-exposure PTSI mitigation services remains lacking. The current systematic review synthesized and appraised recent (2008–December 2019) empirical research from 22 electronic databases following a population–intervention–comparison– outcome framework. Eligible studies investigated the effectiveness of organizational peer support and crisis-focused psychological interventions designed to mitigate PTSIs among PSP, FHP, and other PPTE-exposed workers. The review included 14 eligible studies (n = 18,849 participants) that were synthesized with qualitative narrative analyses. The absence of pre–post-evaluations and the use of inconsistent outcome measures precluded quantitative meta-analysis. Thematic services included diverse programming for critical incident stress debriefing, critical incident stress management, peer support, psychological first aid, and trauma risk management. Designs included randomized control trials, retrospective cohort studies, and cross-sectional studies. Outcome measures included PPTE impacts, absenteeism, substance use, suicide rates, psychiatric symptoms, risk assessments, stigma, and global assessments of functioning. Quality assessment indicated limited strength of evidence and failures to control for pre-existing PTSIs, which would significantly bias program effectiveness evaluations for reducing PTSIs post-PPTE. © 2020 by the authors. Licensee MDPI, Basel, Switzerland.</t>
  </si>
  <si>
    <t>CISD; CISM; Mental health services; Occupational health; Post-traumatic stress injuries; Systematic review</t>
  </si>
  <si>
    <t>Child; Crisis Intervention; Cross-Sectional Studies; Delivery of Health Care; Health Personnel; Humans; Mental Health Services; Prospective Studies; Psychosocial Intervention; Quality of Life; Retrospective Studies; Safety; Stress Disorders, Post-Traumatic; Suicide; health care; health services; health worker; mental health; occupational exposure; psychology; safety; absenteeism; clinical effectiveness; crisis focused psychological intervention; critical incident stress debriefing; critical incident stress management; Global Assessment of Functioning; health care personnel; human; mental disease; mental health service; named groups by occupation; occupational health; outcome assessment; peer group; posttraumatic stress disorder; psychological first aid; psychotherapy; public safety personnel; Review; risk assessment; risk management; stigma; substance use; suicide; trauma risk management; child; crisis intervention; cross-sectional study; health care delivery; posttraumatic stress disorder; prospective study; quality of life; retrospective study; safety; suicide</t>
  </si>
  <si>
    <t>The 2015 Nepal earthquakes and psychosocial impact among Nepali speaking population in the United States of America</t>
  </si>
  <si>
    <t>10.1016/j.pdisas.2021.100144</t>
  </si>
  <si>
    <t>Adhikari S.B.; Bhatta D.N.; Rayamajhi D.; Adhikari R.</t>
  </si>
  <si>
    <t>Adhikari, Surendra Bir (35785780600); Bhatta, Dharma N. (55553206300); Rayamajhi, Deelasha (57221855723); Adhikari, Ruchi (57208836978)</t>
  </si>
  <si>
    <t>35785780600; 55553206300; 57221855723; 57208836978</t>
  </si>
  <si>
    <t>https://www.scopus.com/inward/record.uri?eid=2-s2.0-85100384505&amp;doi=10.1016%2fj.pdisas.2021.100144&amp;partnerID=40&amp;md5=9d13897427c008cbab13d616edbafa4d</t>
  </si>
  <si>
    <t>United States; alcohol consumption; design; earthquake; ethnicity; mental health; psychology; sampling</t>
  </si>
  <si>
    <t>Religious coping of selected filipino catholic youth</t>
  </si>
  <si>
    <t>10.3390/rel11090462</t>
  </si>
  <si>
    <t>Del Castillo F.; Alino M.A.</t>
  </si>
  <si>
    <t>Del Castillo, Fides (56675679500); Alino, Marie Antoniette (57218899702)</t>
  </si>
  <si>
    <t>56675679500; 57218899702</t>
  </si>
  <si>
    <t>Religions</t>
  </si>
  <si>
    <t>https://www.scopus.com/inward/record.uri?eid=2-s2.0-85090679482&amp;doi=10.3390%2frel11090462&amp;partnerID=40&amp;md5=7935f693afba753ff9f317d652c91808</t>
  </si>
  <si>
    <t>This study determined the reliability and validity of the Brief Religious Coping Scale (Brief RCOPE) outside the Western Christian context. After construct and measurement equivalence, the Brief RCOPE was used to ascertain and illuminate the religious coping of selected Catholic youth in the Philippines. A group of students studying in Catholic universities (n = 335) completed the research measures. The findings of this study showed that the Brief RCOPE has good internal consistency and construct validity. However, the scale has two orthogonal factors. The results indicated that many Filipino Catholic youth used positive religious coping methods more frequently than negative strategies. In addition, the results suggest that Brief RCOPE may be useful to researchers interested in the religious coping of youth. © 2020 by the authors. Licensee MDPI, Basel, Switzerland.</t>
  </si>
  <si>
    <t>Catholic Church; Filipino; Religious coping; Youth</t>
  </si>
  <si>
    <t>Perceptions of music therapists regarding their work with children living under continuous war threat: Experiential reframing of trauma through songs</t>
  </si>
  <si>
    <t>10.1080/08098131.2019.1703210</t>
  </si>
  <si>
    <t>Bensimon M.</t>
  </si>
  <si>
    <t>Bensimon, Moshe (23488064800)</t>
  </si>
  <si>
    <t>https://www.scopus.com/inward/record.uri?eid=2-s2.0-85078603320&amp;doi=10.1080%2f08098131.2019.1703210&amp;partnerID=40&amp;md5=477dd75d4363494e2279942a4925113e</t>
  </si>
  <si>
    <t>Introduction: Research literature deals extensively with treatment of children who experience ongoing trauma. However, this topic has received scant attention in music therapy research. This study is the first to explore the therapeutic methods music therapists use with children living under continuous war threat and offers a subsequent emergent theory. Method: Using a constructivist grounded theory approach, the researcher conducted semi-structured interviews with 15 experienced music therapists working with Israeli children who experience continuous war threat in towns located near the Gaza Strip. Results: The findings yielded three themes regarding the therapeutic use of songs. The first theme focuses on creating a playful and joyful space that emphasizes the importance of overcoming fear by “playing with it”. The second theme, restoring a sense of control, focuses on the structured features of songs such as repetition of lyrics and melody in the chorus, use of rhyme, rhythm and fixed meter, all of which create an experience that provides a sense of control. The third theme, fostering resilience, relates to the ability of songs to represent the traumatic experience while conveying messages of strength and agency. Discussion: The songs enabled the children to re-experience the fear of the trauma within a playful, controlled and resilient space. As a result, the traumatic memory was reframed and perceived as less threatening. The theory emerging from this therapeutic process was termed experiential reframing of trauma through songs (ERTS). © 2020, © 2020 GAMUT–The Grieg Academy Music Therapy Research Centre.</t>
  </si>
  <si>
    <t>children; continuous trauma; grounded theory approach; music therapy; PTSD; songs; war</t>
  </si>
  <si>
    <t>A Scoping Review of School-Based Efforts to Support Students Who Have Experienced Trauma</t>
  </si>
  <si>
    <t>10.1007/s12310-020-09368-9</t>
  </si>
  <si>
    <t>Stratford B.; Cook E.; Hanneke R.; Katz E.; Seok D.; Steed H.; Fulks E.; Lessans A.; Temkin D.</t>
  </si>
  <si>
    <t>Stratford, Brandon (57216249411); Cook, Elizabeth (57191445943); Hanneke, Rosie (57188859630); Katz, Emily (57216251952); Seok, Deborah (57216258968); Steed, Heather (57216248687); Fulks, Emily (57216255488); Lessans, Alexis (57216256332); Temkin, Deborah (57189746948)</t>
  </si>
  <si>
    <t>57216249411; 57191445943; 57188859630; 57216251952; 57216258968; 57216248687; 57216255488; 57216256332; 57189746948</t>
  </si>
  <si>
    <t>School Mental Health</t>
  </si>
  <si>
    <t>https://www.scopus.com/inward/record.uri?eid=2-s2.0-85082930497&amp;doi=10.1007%2fs12310-020-09368-9&amp;partnerID=40&amp;md5=313295fb3983929f70ea8c581b99a99e</t>
  </si>
  <si>
    <t>The current review sought to describe the published literature relative to addressing trauma in schools. Through a systematic review of peer-reviewed publications as well as gray literature, we identified a total of 91 publications that were coded for study rigor as well as a number of intervention characteristics. Publications included in the review mentioned a variety of intervention components, most notably an emphasis on counseling services, skill development, psychoeducation related to trauma, and parent engagement. We identified a relative lack of empirical evaluation of whole-school approaches and interventions intended to be delivered by non-clinical staff. We also found that less rigorous publications were more likely to highlight the needs of particularly vulnerable groups of youth and to emphasize cultural competence and community engagement in efforts to address trauma in schools. We call for more rigorous evaluation of practices and policies that take a whole-school approach and can be implemented by non-clinical staff. In particular, we highlight the need to evaluate professional development strategies that can help school staff acquire knowledge and skills that can translate into improved outcomes for students—especially students from historically marginalized groups. We also emphasize the importance of ensuring that high-quality research be made accessible to policymakers and school staff to ensure that clear, evidence-based guidance is available to avoid programs, practices, and policies that may inadvertently traumatize students or exacerbate symptoms among students who have already experienced trauma. © 2020, The Author(s).</t>
  </si>
  <si>
    <t>Policy; Practice; Program; Review; School-based; Trauma</t>
  </si>
  <si>
    <t>Sch. Ment. Health</t>
  </si>
  <si>
    <t>Posttraumatic stress disorder symptoms and coping with the lockdown among help-seeking veterans before and during the COVID-19 pandemic</t>
  </si>
  <si>
    <t>10.3325/cmj.2021.62.241</t>
  </si>
  <si>
    <t>Letica-Crepulja M.; Stevanović A.; Grković J.; Rončević-Gržeta I.; Jovanović N.; Frančišković T.</t>
  </si>
  <si>
    <t>Letica-Crepulja, Marina (14521170200); Stevanović, Aleksandra (16242364100); Grković, Jasna (16241322300); Rončević-Gržeta, Ika (25028495300); Jovanović, Nikolina (22956210600); Frančišković, Tanja (6507049958)</t>
  </si>
  <si>
    <t>14521170200; 16242364100; 16241322300; 25028495300; 22956210600; 6507049958</t>
  </si>
  <si>
    <t>Croatian Medical Journal</t>
  </si>
  <si>
    <t>https://www.scopus.com/inward/record.uri?eid=2-s2.0-85110277244&amp;doi=10.3325%2fcmj.2021.62.241&amp;partnerID=40&amp;md5=6fbc2b66f9faa9b9e9982ce84e0783d8</t>
  </si>
  <si>
    <t>Aim To compare the severity of posttraumatic stress disorder (PTSD) symptoms and of particular PTSD clusters among help-seeking veterans before and during the COVID-19 lockdown. The second aim was to identify the main coping strategies used. Methods Male war veterans (N = 176) receiving outpatient treatment at the Referral Center for PTSD were assessed at baseline (12-18 months before the pandemic declaration in March 2020) and during the COVID-19 pandemic lockdown (March-June 2020). The Life Events Checklist for DSM-5, PTSD Checklist for DSM-5, and The Brief COPE were used. Results Direct exposure to the virus in our sample was low, and the majority of participants followed the preventive measures. The severity of the overall PTSD symptoms and of clusters of symptoms significantly decreased compared with the first assessment. At the second assessment, all participants still fulfilled the PTSD diagnosis criteria. During the lockdown, the participants used emotion-focused and problem-focused coping rather than dysfunctional coping. Conclusion The severity of PTSD symptoms decreased during the lockdown. Further research is needed to study the trajectories of long-term psychopathology. © 2021 Medicinska Naklada Zagreb. All rights reserved.</t>
  </si>
  <si>
    <t>Adaptation, Psychological; Communicable Disease Control; COVID-19; Humans; Male; Pandemics; SARS-CoV-2; Stress Disorders, Post-Traumatic; Veterans; adaptive coping; adult; Article; Brief COPE Inventory; comparative study; controlled study; coping behavior; coronavirus disease 2019; disease severity; DSM-5; dysfunctional coping; emotion-focused coping; emotional support; human; Life Events Checklist for DSM-5; lockdown; maladaptive coping; male; posttraumatic stress disorder; problem-focused coping; PTSD Checklist for DSM-5; self blame; self concept; self distraction; social acceptance; substance use; veteran; communicable disease control; coping behavior; pandemic; posttraumatic stress disorder; veteran</t>
  </si>
  <si>
    <t>Croat. Med. J.</t>
  </si>
  <si>
    <t>Benefits of psycap training on the wellbeing in military personnel; [Beneficios del entrenamiento en psycap sobre el bienestar del personal militar.]</t>
  </si>
  <si>
    <t>10.7334/psicothema2021.151</t>
  </si>
  <si>
    <t>Varas E.H.; Silgo M.G.</t>
  </si>
  <si>
    <t>Varas, Eduardo Hernández (57211491805); Silgo, Mónica García (57300288600)</t>
  </si>
  <si>
    <t>57211491805; 57300288600</t>
  </si>
  <si>
    <t>Psicothema</t>
  </si>
  <si>
    <t>https://www.scopus.com/inward/record.uri?eid=2-s2.0-85117274498&amp;doi=10.7334%2fpsicothema2021.151&amp;partnerID=40&amp;md5=8040a8c0a8fcdfcef13fbf2a0decf0ec</t>
  </si>
  <si>
    <t>Background: Psychosocial risks associated to the military life affect the performance and the psychological wellbeing of the military personnel adversely. However, Psychological Capital (PsyCap) is known to modulate positively these risks. The aim of this study is to test if a PsyCap-based training programme may enhance and shield the psychological wellbeing and PsyCap of the military personnel, benefiting both the individual and the employer organisation. Method: To determine the efficacy of the psychological training program a two way (fixed) ANOVA design was run and the R2 size effect was calculated in a sample of 90 Spanish military, comparing the 41 participants who were involved in PsyCap-based training programme with the control counterparts (N = 49). Results: Comparing the treatment group with its control counterpart we observed a remarkable increase in PsyCap of 15.18%, whilst the Psychological Wellbeing showed an 8.04% increase at the completion of the study respect to the control group. Conclusions: A training program based on the Psychological Capital enhances itself and helps to keep the wellbeing levels in the military personnel. © 2021, Colegio Oficial de Psicologos Asturias. All rights reserved.</t>
  </si>
  <si>
    <t>Military; PsyCap; Psychological training program; Psychological wellbeing; Resilience</t>
  </si>
  <si>
    <t>Cross-Sectional Studies; Humans; Mental Disorders; Military Personnel; cross-sectional study; human; mental disease; military personnel</t>
  </si>
  <si>
    <t>Colegio Oficial de Psicologos Asturias</t>
  </si>
  <si>
    <t>Religious coping, depression and anxiety among healthcare workers during the covid-19 pandemic: A malaysian perspective</t>
  </si>
  <si>
    <t>10.3390/healthcare9010079</t>
  </si>
  <si>
    <t>Chow S.K.; Francis B.; Ng Y.H.; Naim N.; Beh H.C.; Ariffin M.A.A.; Yusuf M.H.M.; Lee J.W.; Sulaiman A.H.</t>
  </si>
  <si>
    <t>Chow, Soon Ken (57222986596); Francis, Benedict (57205462966); Ng, Yit Han (57645144500); Naim, Najmi (57222993827); Beh, Hooi Chin (57192276220); Ariffin, Mohammad Aizuddin Azizah (57221791312); Yusuf, Mohd Hafyzuddin Md (57222984130); Lee, Jia Wen (57222989222); Sulaiman, Ahmad Hatim (55176792200)</t>
  </si>
  <si>
    <t>57222986596; 57205462966; 57645144500; 57222993827; 57192276220; 57221791312; 57222984130; 57222989222; 55176792200</t>
  </si>
  <si>
    <t>https://www.scopus.com/inward/record.uri?eid=2-s2.0-85104354532&amp;doi=10.3390%2fhealthcare9010079&amp;partnerID=40&amp;md5=d6a31503f758a9ca32fc17cc39f5095a</t>
  </si>
  <si>
    <t>Anxiety and depression have been prevalent among Healthcare Workers (HCWs) amidst the COVID-19 pandemic. This study aims to evaluate the prevalence of anxiety and depression among HCWs amid the pandemic and their association with religious coping. A cross-sectional study design was applied. The scales utilized were Malay versions of the Brief Religious Coping Scale (Brief RCOPE M) and Hospital Anxiety and Depression Scale (HADS M). In total, 200 HCWs were recruited. HCWs scored higher in positive religious coping (mean: 21.33) than negative religious coping (mean: 10.52). The prevalence of anxiety and depression was 36.5% and 29.5%. Both positive and negative religious coping were significantly associated with anxiety (p &lt; 0.01) and depression (p &lt; 0.05, p &lt; 0.01). Positive coping predicted reduction in anxiety (adjusted b = −0.15, p = 0.001) and log-transformed depression score (adjusted b = −0.019, p = 0.025). Negative coping predicted increment of anxiety (adjusted b = 0.289, p &lt; 0.001) and log-transformed depression score (adjusted b = 0.052, p &lt; 0.001). Positive religious coping is vital in reducing anxiety and depression among HCWs amid the pandemic. Strategies which increase positive religious coping and reduce negative religious coping must be emphasized to boost mental health among HCWs. © 2021 by the authors. Licensee MDPI, Basel, Switzerland.</t>
  </si>
  <si>
    <t>Anxiety; COVID-19; Depression; Healthcare workers; Pandemic; Religious coping</t>
  </si>
  <si>
    <t>Exploring the meaning of critical incident stress experienced by intensive care unit nurses</t>
  </si>
  <si>
    <t>10.1111/nin.12365</t>
  </si>
  <si>
    <t>Harvey G.; Tapp D.M.</t>
  </si>
  <si>
    <t>Harvey, Giuliana (56957849500); Tapp, Dianne M. (6603924230)</t>
  </si>
  <si>
    <t>56957849500; 6603924230</t>
  </si>
  <si>
    <t>e12365</t>
  </si>
  <si>
    <t>https://www.scopus.com/inward/record.uri?eid=2-s2.0-85085746740&amp;doi=10.1111%2fnin.12365&amp;partnerID=40&amp;md5=dd337e7288ba2662947ce4769ed424fd</t>
  </si>
  <si>
    <t>The complexity of registered nurses’ work in the intensive care unit places them at risk of experiencing critical incident stress. Gadamer's philosophical hermeneutics (1960/2013) was used to expand the meanings of work-related critical incident stress for registered nurses working with adults in the intensive care unit. Nine intensive care unit registered nurses participated in unstructured interviews. The interpretations emphasized that morally distressing experiences may lead to critical incident stress. Critical incident stress was influenced by the perception of judgment from co-workers and the organizational culture. Nurses in this study attempted to cope with critical incident stress by functioning in ‘autopilot’, temporarily altering their ability to critically think and to conceal emotions. Participants emphasized the importance of timely crisis interventions tailored to support their needs. This study highlighted that critical incident stress was transformative in how intensive care unit nurses practiced, potentially altering their professional self-identity. Work-related critical incident stress has implications for nurses, the discipline, and the health care system. © 2020 John Wiley &amp; Sons Ltd</t>
  </si>
  <si>
    <t>critical care nurses; critical incident stress; hermeneutics; intensive care nurses; traumatic stress</t>
  </si>
  <si>
    <t>Alberta; Crisis Intervention; Critical Care Nursing; Hermeneutics; Humans; Intensive Care Units; Occupational Stress; Qualitative Research; Surveys and Questionnaires; Alberta; complication; crisis intervention; hermeneutics; human; intensive care nursing; intensive care unit; job stress; organization and management; procedures; psychology; qualitative research; questionnaire; therapy</t>
  </si>
  <si>
    <t>Validation of the interreligious forms of the centrality of religiosity scale (CRSi-7, CRSi-14, and CRSi-20): Salience of religion among selected youth in the Philippines</t>
  </si>
  <si>
    <t>10.3390/rel11120641</t>
  </si>
  <si>
    <t>Del Castillo F.; Del Castillo C.; Aliño M.A.; Nob R.; Ackert M.; Ching G.</t>
  </si>
  <si>
    <t>Del Castillo, Fides (56675679500); Del Castillo, Clarence Darro (57220893603); Aliño, Marie Antoinette (57218899702); Nob, Rene (57191372410); Ackert, Michael (57220042221); Ching, Gregory (57220896052)</t>
  </si>
  <si>
    <t>56675679500; 57220893603; 57218899702; 57191372410; 57220042221; 57220896052</t>
  </si>
  <si>
    <t>https://www.scopus.com/inward/record.uri?eid=2-s2.0-85097841480&amp;doi=10.3390%2frel11120641&amp;partnerID=40&amp;md5=04f684a7da2a548c5e7fb61be2945987</t>
  </si>
  <si>
    <t>The presence of different religions and the freedom of people to navigate the religious space shows that religion in the Philippines is not a monolithic entity. This study validated three versions of the Centrality of Religiosity Scale (CRSi-7,-14, and-20) which propose an adequate assessment tool for the diversity of religious belief systems co-existing in Philippine society. The sample (N = 514) was drawn from the young population of the country in an online survey. Descriptive statistics and Cronbach’s alpha values were calculated for the five subscales (ideology, intellect, experience, private and public practice) of the Centrality of Religiosity Scale. The factor structure of the interreligious Centrality of Religiosity Scale was tested using confirmatory factor analysis. The results show that CRSi-7 denotes internal consistency while CRSi-14 and CRSi-20 indicate good internal consistency. Models of CRSi-7,-14, and-20 show a good global fit. Despite two models of the CRSi-20 being identical in fit, the researchers defer to the CRSi-20 model with correlated factors since it is a simpler model. All versions of the CRSi demonstrate a valid and reliable measure for the centrality of religiosity in the Philippines and support the usefulness of the CRS for the study of religiosity. © 2020 by the authors. Licensee MDPI, Basel, Switzerland.</t>
  </si>
  <si>
    <t>Confirmatory factor analysis; Covid-19; Filipino youth; Inter-religious; Pandemic; Philippines; Religiosity; Scale validation</t>
  </si>
  <si>
    <t>Understanding and supporting law enforcement professionals working with distressing material: Findings from a qualitative study</t>
  </si>
  <si>
    <t>10.1371/journal.pone.0242808</t>
  </si>
  <si>
    <t>Denk-Florea C.-B.; Gancz B.; Gomoiu A.; Ingram M.; Moreton R.; Pollick F.</t>
  </si>
  <si>
    <t>Denk-Florea, Cristina-Bianca (57220082088); Gancz, Benjamin (57220083129); Gomoiu, Amalia (57189716501); Ingram, Martin (57220082281); Moreton, Reuben (44061722500); Pollick, Frank (7004147308)</t>
  </si>
  <si>
    <t>57220082088; 57220083129; 57189716501; 57220082281; 44061722500; 7004147308</t>
  </si>
  <si>
    <t>e0242808</t>
  </si>
  <si>
    <t>https://www.scopus.com/inward/record.uri?eid=2-s2.0-85096818813&amp;doi=10.1371%2fjournal.pone.0242808&amp;partnerID=40&amp;md5=cea29642e4332e068f34f1828a5850d2</t>
  </si>
  <si>
    <t>This study aimed to extend previous research on the experiences and factors that impact law enforcement personnel when working with distressing materials such as child sexual abuse content. A sample of 22 law enforcement personnel working within one law enforcement organisation in England, United Kingdom participated in anonymous semi-structured interviews. Results were explored thematically and organised in the following headings: "Responses to the material", "Impact of working with distressing evidence", "Personal coping strategies"and "Risks and mitigating factors". Law enforcement professionals experienced heightened affective responses to personally relevant material, depictions of violence, victims' displays of emotions, norm violations and to various mediums. These responses dampened over time due to desensitisation. The stress experienced from exposure to the material sometimes led to psychological symptoms associated with Secondary Traumatic Stress. Job satisfaction, self-care activities, the coping strategies used when viewing evidence, detachment from work outside working hours, social support and reducing exposure to the material were found to mediate law enforcement professionals' resilience. Exposure to distressing material and the risks associated with this exposure were also influenced by specific organisational procedures implemented as a function of the funding available and workload. Recommendations for individual and organisational practices to foster resilience emerged from this research. These recommendations are relevant to all organisations where employees are required to view distressing content. © 2020 Denk-Florea et al. This is an open access article distributed under the terms of the Creative Commons Attribution License, which permits unrestricted use, distribution, and reproduction in any medium, provided the original author and source are credited.</t>
  </si>
  <si>
    <t>Adaptation, Psychological; Adult; Aged; Child; Child Abuse; Emotions; Female; Humans; Job Satisfaction; Law Enforcement; Male; Middle Aged; Police; Professionalism; Social Support; United Kingdom; Violence; adult; aged; Article; coping behavior; desensitization (psychology); disease association; distress syndrome; emotion; exposure variable; human; job satisfaction; law enforcement; male; mental disease; personal experience; personnel; physiological stress; qualitative research; self care; semi structured interview; social support; thematic analysis; United Kingdom; victim; violence; work; child; child abuse; coping behavior; epidemiology; female; middle aged; physiology; police; professionalism; psychology</t>
  </si>
  <si>
    <t>Valuing subaltern and grieving patients: Power issues in doctor-patient interactions in post-disaster Aceh, Indonesia</t>
  </si>
  <si>
    <t>10.1016/j.ijdrr.2021.102326</t>
  </si>
  <si>
    <t>Indah R.</t>
  </si>
  <si>
    <t>Indah, Rosaria (57203283699)</t>
  </si>
  <si>
    <t>https://www.scopus.com/inward/record.uri?eid=2-s2.0-85110398782&amp;doi=10.1016%2fj.ijdrr.2021.102326&amp;partnerID=40&amp;md5=f73b8d331d2ca660cd62c1c68fbf0912</t>
  </si>
  <si>
    <t>The death of family members due to a disaster is often unforeseen, abrupt, and tragic. Those who are grieving and are also patients present themselves to healthcare providers while experiencing the dual challenges of managing their grief and medical conditions. These complexities may create challenging interactions with healthcare providers, particularly if the interactions are imbued with asymmetrical power relations. Yet scant research has examined these issues, especially in post-disaster contexts. This study examines power relations in the interactions between doctors and grieving patients in post-disaster Aceh, Indonesia, using a theoretical approach that draws on subaltern theories as well as a framework from Goodyear-Smith and Buetow(1). Data were drawn from interviews conducted with disaster-affected patients (n = 11), to reveal how the patients perceive their medical encounters. Some patients responded by using pain as generic descriptors, staying silent, or overcoming their challenges. In some cases, some of the doctor-patient interactions produced asymmetrical power relations, while others generated more balanced-power relations, particularly when doctors employed power-sharing strategies. This study highlights the importance of doctors’ awareness and ability to acknowledge asymmetrical power in medical encounters with bereaved disaster-affected patients and a call for doctors to employ power-sharing strategies in medical practices. © 2021 Elsevier Ltd</t>
  </si>
  <si>
    <t>Bereavement; Grief; Marginal group; Postcolonial</t>
  </si>
  <si>
    <t>Nurses’ perception about posttraumatic growth (PTG) after natural disasters</t>
  </si>
  <si>
    <t>10.1186/s12919-020-00199-9</t>
  </si>
  <si>
    <t>Wijoyo E.B.; Susanti H.; Panjaitan R.U.; Putri A.F.</t>
  </si>
  <si>
    <t>Wijoyo, Eriyono Budi (57220200028); Susanti, Herni (57201494082); Panjaitan, Ria Utami (57209616935); Putri, Arcellia Farosyah (57211107572)</t>
  </si>
  <si>
    <t>57220200028; 57201494082; 57209616935; 57211107572</t>
  </si>
  <si>
    <t>BMC Proceedings</t>
  </si>
  <si>
    <t>https://www.scopus.com/inward/record.uri?eid=2-s2.0-85097232492&amp;doi=10.1186%2fs12919-020-00199-9&amp;partnerID=40&amp;md5=7bef864f99cc21d829fa1f517238c92b</t>
  </si>
  <si>
    <t>Background: Natural disasters have become the most common, profound, and universal type of catastrophes over decades. Natural disasters can lead to both negative and positive impacts on survivors. Nurses have an important role in fostering posttraumatic growth (PTG) as a positive psychological adjustment amongst the survivors. However, nurses may have different perceptions of their roles in PTG. Such differences may result in various approaches in supporting PTG as best as possible. Therefore, nurses’ perception regarding PTG needs to be explored. Method: This study used a descriptive qualitative approach. A total of fourteen nurse participants were included across five different cities in Indonesia, including Jakarta, Bogor, Depok, Tangerang, and Bekasi. Data were collected through in-depth interviews and analyzed with a thematic method. Results: The study revealed three themes, as follows (1) PTG is a new concept for nurses, (2) PTG is a condition that needs to be sought by volunteers, and (3) PTG means human-God and human-human positive relationships. Conclusion: The study highlights the importance of improving nurses’ understanding regarding PTG so that they can deliver appropriate strategies or interventions to support survivors in gaining positive changes after experiencing a natural disaster. The study recommends that knowledge and skills related to PTG should be introduced in undergraduate nursing program. © 2020, The Author(s).</t>
  </si>
  <si>
    <t>Natural disasters; Nurse perceptions; Posttraumatic growth</t>
  </si>
  <si>
    <t>adult; article; city; clinical article; female; human; human experiment; Indonesia; interview; male; natural disaster; nurse; perception; skill; survivor</t>
  </si>
  <si>
    <t>BMC Proc.</t>
  </si>
  <si>
    <t>Mental health in biological disasters: From SARS to COVID-19</t>
  </si>
  <si>
    <t>10.1177/0020764020944200</t>
  </si>
  <si>
    <t>Hsieh K.-Y.; Kao W.-T.; Li D.-J.; Lu W.-C.; Tsai K.-Y.; Chen W.-J.; Chou L.-S.; Huang J.-J.; Hsu S.-T.; Chou F.H.-C.</t>
  </si>
  <si>
    <t>Hsieh, Kuan-Ying (57205133193); Kao, Wei-Tsung (13604750000); Li, Dian-Jeng (56668018200); Lu, Wan-Chun (57217358097); Tsai, Kuan-Yi (22945924600); Chen, Wei-Jen (7409647200); Chou, Li-Shiu (22957089800); Huang, Joh-Jong (7407192881); Hsu, Su-Ting (26221810700); Chou, Frank Huang-Chih (34871432900)</t>
  </si>
  <si>
    <t>57205133193; 13604750000; 56668018200; 57217358097; 22945924600; 7409647200; 22957089800; 7407192881; 26221810700; 34871432900</t>
  </si>
  <si>
    <t>https://www.scopus.com/inward/record.uri?eid=2-s2.0-85088821590&amp;doi=10.1177%2f0020764020944200&amp;partnerID=40&amp;md5=daa10a1926af004259f008ab7de3c486</t>
  </si>
  <si>
    <t>Background: The outbreak of coronavirus disease 2019 (COVID-19), like severe acute respiratory syndrome (SARS), provokes fear, anxiety and depression in the public, which further affects mental health issues. Taiwan has used their experience of the SARS epidemic for the management of foreseeable problems in COVID-19 endemic. Aim/Objective: This review summarizes issues concerning mental health problems related to infectious diseases from current literatures. Results: In suspected cases under quarantine, confirmed cases in isolation and their families, health care professionals, and the general population and related effective strategies to reduce these mental health issues, such as helping to identify stressors and normalizing their impact at all levels of response as well as public information and communication messages by electronic devices. The importance of community resilience was also addressed. Psychological first aid, psychological debriefing, mental health intervention and psychoeducation were also discussed. Issues concerning cultures and religions are also emphasized in the management plans. Conclusion: Biological disaster like SARS and COVID-19 not only has strong impact on mental health in those being infected and their family, friends, and coworkers, but also affect wellbeing in general public. There are evidenced that clear and timely psychoeducation, psychological first aid and psychological debriefing could amileorate negative impact of disaster, thus might also be helpful amid COVID-19 pandemic. © The Author(s) 2020.</t>
  </si>
  <si>
    <t>biological disaster; Coronavirus disease 2019 (COVID-19); culture; mental health; religion; severe acute respiratory syndrome (SARS)</t>
  </si>
  <si>
    <t>Anxiety; COVID-19; Disasters; Family Health; Humans; Mental Health; Public Health; Resilience, Psychological; Severe Acute Respiratory Syndrome; Stress, Psychological; Taiwan; anxiety; disaster; family health; human; mental health; mental stress; psychological resilience; public health; severe acute respiratory syndrome; Taiwan</t>
  </si>
  <si>
    <t>Int. J. Soc. Psychiatry</t>
  </si>
  <si>
    <t>A Concept Analysis on Disaster Resilience in Rescue Workers: The Psychological Perspective</t>
  </si>
  <si>
    <t>10.1017/dmp.2021.157</t>
  </si>
  <si>
    <t>Mao X.; Hu X.; Loke A.Y.</t>
  </si>
  <si>
    <t>Mao, Xiaorong (57197745560); Hu, Xiuying (55496173100); Loke, Alice Yuen (6603840436)</t>
  </si>
  <si>
    <t>57197745560; 55496173100; 6603840436</t>
  </si>
  <si>
    <t>https://www.scopus.com/inward/record.uri?eid=2-s2.0-85111010718&amp;doi=10.1017%2fdmp.2021.157&amp;partnerID=40&amp;md5=736087da569ada04816c8f8094f39f39</t>
  </si>
  <si>
    <t>Objective: The term disaster resilience has not been well defined. The purpose of this article is to scrutinize the concept of disaster resilience in rescue workers. Methods: A systematic search was conducted of the PsychInfo, PubMed, ISI Web of Science, MEDLINE, CINAHL, Embase, and Scopus databases using the key terms. The framework from Walker and Avant was used to analyze the concept of disaster resilience. Results: A total of 26 papers was included in this analysis. The attributes of disaster resilience have been identified from the literature as including personality, perceived control, self-efficacy, coping strategies, and social support. The antecedents of disaster resilience are disastrous events and preparedness for disaster. The consequences of disaster resilience are psychological well-being, posttraumatic growth, and enhanced work engagement. Conclusion: This concept analysis presents a definition of the concept of disaster resilience that could contribute to the development of a standardized screening or assessment tool and tailored training programs to strengthen disaster resilience among those who are willing to be deployed to engage in disaster rescue work and those who have been involved in such work. © Society for Disaster Medicine and Public Health, Inc. 2021.</t>
  </si>
  <si>
    <t>concept analysis; disaster resilience; Keywords:; rescue workers</t>
  </si>
  <si>
    <t>Adaptation, Psychological; Disasters; Humans; Posttraumatic Growth, Psychological; Rescue Work; Resilience, Psychological; Social Support; coping behavior; disaster; human; psychological resilience; rescue work; social support</t>
  </si>
  <si>
    <t>The burden of mental disorders and access to mental health and psychosocial support services in Syria and among Syrian refugees in neighboring countries: A systematic review</t>
  </si>
  <si>
    <t>10.1093/pubmed/fdz097</t>
  </si>
  <si>
    <t>Hendrickx M.; Woodward A.; Fuhr D.C.; Sondorp E.; Roberts B.</t>
  </si>
  <si>
    <t>Hendrickx, M. (57218594443); Woodward, A. (39762924400); Fuhr, D.C. (24512366200); Sondorp, E. (6602185498); Roberts, B. (24328789700)</t>
  </si>
  <si>
    <t>57218594443; 39762924400; 24512366200; 6602185498; 24328789700</t>
  </si>
  <si>
    <t>Journal of Public Health (United Kingdom)</t>
  </si>
  <si>
    <t>E299</t>
  </si>
  <si>
    <t>E310</t>
  </si>
  <si>
    <t>https://www.scopus.com/inward/record.uri?eid=2-s2.0-85081961276&amp;doi=10.1093%2fpubmed%2ffdz097&amp;partnerID=40&amp;md5=03bc001bdc34ff0eb0e2135a1439777a</t>
  </si>
  <si>
    <t>Background Exposure to conflict, violence and forced displacement can increase poor mental health among affected populations. Our aim was to examine evidence on the burden of mental disorders and access to and effectiveness of mental health and psychosocial support (MHPSS) services in Syria and among Syrian refugees in neighboring countries. Methods A systematic review was done following systematic review criteria. Twelve bibliographic databases and additional gray literature sources were searched for quantitative and qualitative studies. Descriptive analysis and quality assessment were conducted. Results Twenty-eight eligible studies were identified, of which two were with conflict-affected populations within Syria. Levels of post-traumatic stress disorder ranged from 16 to 84%, depression from 11 to 49%, and anxiety disorder from 49 to 55%. Common risk factors were exposures to trauma and having a personal or family history of mental disorder. Financial and socio-cultural barriers were identified as the main obstacles to accessing MHPSS care. Evaluations of MHPSS services, albeit from predominantly nonrandomised designs, reported positive treatment outcomes. Conclusions The MHPSS burden was high, but with considerable variation between studies. There are key evidence gaps on: MHPSS burden and interventions—particularly for those living within Syria; access and barriers to care; and implementation and evaluation of MHPSS interventions. © The Author(s) 2019. Published by Oxford University Press on behalf of Faculty of Public Health. All rights reserved.</t>
  </si>
  <si>
    <t>Access; Health services; Mental health; Refugees; Syria</t>
  </si>
  <si>
    <t>Humans; Mental Disorders; Mental Health; Mental Health Services; Psychosocial Support Systems; Refugees; Syria; human; mental disease; mental health; mental health service; psychosocial care; refugee; Syrian Arab Republic</t>
  </si>
  <si>
    <t>J. Public Health</t>
  </si>
  <si>
    <t>Tracking and analyzing public emotion evolutions during COVID-19: A case study from the event-driven perspective on microblogs</t>
  </si>
  <si>
    <t>10.3390/ijerph17186888</t>
  </si>
  <si>
    <t>Li Q.; Wei C.; Dang J.; Cao L.; Liu L.</t>
  </si>
  <si>
    <t>Li, Qi (57200602838); Wei, Cong (56583187000); Dang, Jianning (57796538400); Cao, Lei (57216616920); Liu, Li (57119771700)</t>
  </si>
  <si>
    <t>57200602838; 56583187000; 57796538400; 57216616920; 57119771700</t>
  </si>
  <si>
    <t>https://www.scopus.com/inward/record.uri?eid=2-s2.0-85091510897&amp;doi=10.3390%2fijerph17186888&amp;partnerID=40&amp;md5=5ce5f0a9e67becb22c052007b74ee05b</t>
  </si>
  <si>
    <t>Objective: Coronavirus disease 2019 (COVID-19) has caused substantial panic worldwide since its outbreak in December 2019. This study uses social networks to track the evolution of public emotion during COVID-19 in China and analyzes the root causes of these public emotions from an event-driven perspective. Methods: A dataset was constructed using microblogs (n = 125,672) labeled with COVID-19-related super topics (n = 680) from 40,891 users from 1 December 2019 to 17 February 2020. Based on the skeleton and key change points of COVID-19 extracted from microblogging contents, we tracked the public’s emotional evolution modes (accumulated emotions, emotion covariances, and emotion transitions) by time phase and further extracted the details of dominant social events. Results: Public emotions showed different evolution modes during different phases of COVID-19. Events about the development of COVID-19 remained hot, but generally declined, and public attention shifted to other aspects of the epidemic (e.g., encouragement, support, and treatment). Conclusions: These findings suggest that the public’s feedback on COVID-19 predated official accounts on the microblog platform. There were clear differences in the trending events that large users (users with many fans and readings) and common users paid attention to during each phase of COVID-19. © 2020 by the authors. Licensee MDPI, Basel, Switzerland.</t>
  </si>
  <si>
    <t>Disaster response; Event extraction; Microblog; Public emotion; Sentiment mining</t>
  </si>
  <si>
    <t>Betacoronavirus; Blogging; China; Coronavirus; Coronavirus Infections; Emotions; Humans; Information Storage and Retrieval; Pandemics; Pneumonia, Viral; Social Media; Coronavirus; COVID-19; disaster management; epidemiology; perception; public attitude; respiratory disease; tracking; viral disease; Article; blogging; China; coronavirus disease 2019; data extraction; emotion; epidemic; feedback system; human; information processing; microblog; public emotion; public health; social network; Betacoronavirus; blogging; Coronavirinae; Coronavirus infection; information retrieval; pandemic; procedures; psychology; social media; virus pneumonia</t>
  </si>
  <si>
    <t>Community-Based randomized controlled trial of psychological first aid with crime victims</t>
  </si>
  <si>
    <t>10.1037/ccp0000588</t>
  </si>
  <si>
    <t>McCart M.R.; Chapman J.E.; Zajac K.; Rheingold A.A.</t>
  </si>
  <si>
    <t>McCart, Michael R. (8062639300); Chapman, Jason E. (10038890600); Zajac, Kristyn (23475934900); Rheingold, Alyssa A. (7201491739)</t>
  </si>
  <si>
    <t>8062639300; 10038890600; 23475934900; 7201491739</t>
  </si>
  <si>
    <t>Journal of Consulting and Clinical Psychology</t>
  </si>
  <si>
    <t>https://www.scopus.com/inward/record.uri?eid=2-s2.0-85088498608&amp;doi=10.1037%2fccp0000588&amp;partnerID=40&amp;md5=599bc47e46979d2b84e2f1495e09e8fd</t>
  </si>
  <si>
    <t>Objective: The first randomized controlled trial of psychological first aid (PFA) was conducted, using crime victims as participants. For study Aim 1, investigators tested whether paraprofessional victim advocates could be trained to deliver PFA to crime victims. For study Aim 2, investigators tested the effect of PFA delivery on victims' psychiatric (i.e., symptoms of PTSD, somatization, depression, anxiety, and substance use) and adaptive functioning outcomes. Method: Two law enforcement agencies served as study sites. A dynamic wait-listed design included a phase when advocates at both sites delivered usual services (US) to victims, a phase when one site was randomly selected to deliver PFA while the other delivered US, and a phase when both sites delivered PFA. Across all phases, 172 crime victims (mean age = 36.4 years; 81% female) were recruited, and a battery assessed their psychiatric symptoms and adaptive functioning at baseline and 1, 2, and 4 months postbaseline. Results: From the US to PFA phases, advocates' PFA adherence (i.e., their delivery of PFA components) increased significantly. PFA did not outperform US with regard to improvement on victims' individual psychiatric and adaptive functioning outcomes. However, on a composite global functioning outcome created for this trial, PFA yielded significantly greater improvement relative to US. Conclusion: Paraprofessional victim advocates have the capacity to deliver PFA. Conclusions regarding the effectiveness of PFA for crime victims vary depending on the nature of the scored outcome variable (individual vs. global), highlighting the importance of careful outcome measurement considerations in future research on PFA. © 2020 American Psychological Association.</t>
  </si>
  <si>
    <t>Crime; Early intervention; Psychological first aid; Trauma; Victimization</t>
  </si>
  <si>
    <t>Adult; Crime Victims; Female; First Aid; Follow-Up Studies; Humans; Male; Mental Disorders; Outcome and Process Assessment, Health Care; Psychotherapy; Young Adult; adult; anxiety; Article; crime victim; depression; female; first aid; follow up; human; male; posttraumatic stress disorder; psychotherapy; somatization; substance use; controlled study; mental disease; randomized controlled trial; young adult</t>
  </si>
  <si>
    <t>J. Consult. Clin. Psychol.</t>
  </si>
  <si>
    <t>Incorporating mental health research into disaster risk reduction: An online training module for the hazards and disaster workforce</t>
  </si>
  <si>
    <t>10.3390/ijerph18031244</t>
  </si>
  <si>
    <t>Evans C.M.; Adams R.M.; Peek L.</t>
  </si>
  <si>
    <t>Evans, Candace M. (57218883638); Adams, Rachel M. (57192294570); Peek, Lori (6602645709)</t>
  </si>
  <si>
    <t>57218883638; 57192294570; 6602645709</t>
  </si>
  <si>
    <t>https://www.scopus.com/inward/record.uri?eid=2-s2.0-85100023619&amp;doi=10.3390%2fijerph18031244&amp;partnerID=40&amp;md5=d8d6ea39b094235c169c4ef31a8bd0d2</t>
  </si>
  <si>
    <t>There is an expansive and growing body of literature that examines the mental health consequences of disasters and large-scale emergencies. There is a need, however, for more explicit incorporation of mental health research into disaster risk reduction practices. Training and education programs can serve as a bridge to connect academic mental health research and the work of disaster risk reduction practitioners. This article describes the development and evaluation of one such intervention, the CONVERGE Disaster Mental Health Training Module, which provides users from diverse academic and professional backgrounds with foundational knowledge on disaster mental health risk factors, mental health outcomes, and psychosocial well-being research. Moreover, the module helps bridge the gap between research and practice by describing methods used to study disaster mental health, showcasing examples of evidence-based programs and tools, and providing recommendations for future research. Since its initial release on 8 October 2019, 317 trainees from 12 countries have completed the Disaster Mental Health Training Module. All trainees completed a pre-and post-training questionnaire regarding their disaster mental health knowledge, skills, and attitudes. Wilcoxon Signed Rank tests demonstrated a significant increase in all three measures after completion of the training module. Students, emerging researchers or practitioners, and trainees with a high school/GED education level experienced the greatest benefit from the module, with Kruskal–Wallis results indicating significant differences in changes in knowledge and skills across the groups. This evaluation research highlights the effectiveness of the Disaster Mental Health Training Module in increasing knowledge, skills, and attitudes among trainees. This article concludes with a discussion of how this training can support workforce development and ultimately contribute to broader disaster risk reduction efforts. © 2021 by the authors. Licensee MDPI, Basel, Switzerland.</t>
  </si>
  <si>
    <t>Disaster mental health; Disaster risk reduction; Disasters; Education; Psychosocial well-being; Risk factors; Training; Workforce development</t>
  </si>
  <si>
    <t>Disaster Planning; Disasters; Humans; Mental Disorders; Mental Health; Risk Reduction Behavior; Workforce; disaster management; health education; health worker; Internet; mental health; research; risk factor; training; article; attitude; controlled study; disaster; education program; evaluation research; evidence based practice center; high school; human; human experiment; mental health research; outcome assessment; physician; questionnaire; risk factor; risk reduction; skill; wellbeing; Wilcoxon signed ranks test; workforce; disaster planning; mental disease; mental health; risk reduction</t>
  </si>
  <si>
    <t>SOCIAL MEDIA IN EMERGENCY SITUATIONS: THE CASE OF COVID-19 IN WUHAN</t>
  </si>
  <si>
    <t>Veglianti E.; Magnaghi E.; De Marco M.; Li Y.</t>
  </si>
  <si>
    <t>Veglianti, Eleonora (57193951019); Magnaghi, Elisabetta (57210176906); De Marco, Marco (56750460200); Li, Yaya (57202455135)</t>
  </si>
  <si>
    <t>57193951019; 57210176906; 56750460200; 57202455135</t>
  </si>
  <si>
    <t>Law and Economics Yearly Review</t>
  </si>
  <si>
    <t>https://www.scopus.com/inward/record.uri?eid=2-s2.0-85147869676&amp;partnerID=40&amp;md5=4089243b5c8314d96c96e4b077e9eabb</t>
  </si>
  <si>
    <t>In the so-called Industry 4.0. Era, understanding the impact of social media (SM) in both developed and underdeveloped economies has become increasingly crucial, especially during emergencies. This paper aims at shedding light on SM usage by applying the stakeholder theory lens in a unique emergency due to the wide spread of COVID-19. Design/methodology/approach: Through a study based on a case approach, this paper presents a new way of studying SM and investigating the local Chinese aspects considering the Wuhan experience, which represents the outbreak of this pandemic. Moreover, it contributes knowledge by analysing the benefits and drawbacks of SM usage. Findings: SM appeared as an emerging technology for different stakeholders during the entire COVID-19 pandemic period with benefits and drawbacks. SM aligns the actions of different entities (citizens, companies/businesses, and the government) in a new communication ecosystem creating a strategic anti-infodemia shield. Originality: The analysis presents a broad level of activity. In addition, the paper focuses on Chinese scientific literature and different types of data (i.e. institutional documents, professional reports, websites, speeches in Chinese), as well as interviews. The research used a multifaceted approach including the authors’ tacit knowledge about the context under investigation. © 2021 Fondazione Gerardo Capriglione Onlus. All rights reserved.</t>
  </si>
  <si>
    <t>Fondazione Gerardo Capriglione Onlus</t>
  </si>
  <si>
    <t>Law Econ. Yrly. Rev.</t>
  </si>
  <si>
    <t>The Role of Social Determinants in Mental Health and Resilience After Disasters: Implications for Public Health Policy and Practice</t>
  </si>
  <si>
    <t>10.3389/fpubh.2021.658528</t>
  </si>
  <si>
    <t>Mao W.; Agyapong V.I.O.</t>
  </si>
  <si>
    <t>Mao, Wanying (57224204241); Agyapong, Vincent I. O. (21734266300)</t>
  </si>
  <si>
    <t>57224204241; 21734266300</t>
  </si>
  <si>
    <t>https://www.scopus.com/inward/record.uri?eid=2-s2.0-85107179377&amp;doi=10.3389%2ffpubh.2021.658528&amp;partnerID=40&amp;md5=dd10d1e604e867b11dbc5ab8619b2680</t>
  </si>
  <si>
    <t>In this general literature review, we will explore the impacts and contribution of social determinants to mental health and resiliency following both natural and man-made disasters. Natural disasters, such as wildfires, earthquakes, tsunamis, and hurricanes, as well as man-made disasters, such as civil wars, have been known to inflict significant damage to the mental health of the victims. In this paper, we mainly explore some most studied vulnerability and protective social determinant factors such as gender, age, ethnicity, socials support and socioeconomic status for the mental health and resiliency in survivors of such disasters. Several other possible factors such as previous trauma, childhood abuse, family psychiatric history, and subsequent life stress that were explored by some studies were also discussed. We conducted a literature search in major scientific databases, using keywords such as: mental health, social determinants, disasters, wildfires, earthquakes, terrorist attacks, and resilience. We discuss the implications for public health policy and practice. © Copyright © 2021 Mao and Agyapong.</t>
  </si>
  <si>
    <t>disaster; mental health; public health policy; resilience; social determinant</t>
  </si>
  <si>
    <t>Child; Disasters; Health Policy; Humans; Mental Health; Social Determinants of Health; Tsunamis; child; disaster; health care policy; human; mental health; social determinants of health; tsunami</t>
  </si>
  <si>
    <t>Amateur and Recreational Athletes’ Motivation to Exercise, Stress, and Coping During the Corona Crisis</t>
  </si>
  <si>
    <t>10.3389/fpsyg.2020.611658</t>
  </si>
  <si>
    <t>Lautenbach F.; Leisterer S.; Walter N.; Kronenberg L.; Manges T.; Leis O.; Pelikan V.; Gebhardt S.; Elbe A.-M.</t>
  </si>
  <si>
    <t>Lautenbach, Franziska (55868251000); Leisterer, Sascha (57222019734); Walter, Nadja (57189443490); Kronenberg, Lara (57222015777); Manges, Theresa (57219649928); Leis, Oliver (57216336253); Pelikan, Vincent (57222018073); Gebhardt, Sabrina (57222012833); Elbe, Anne-Marie (8421492800)</t>
  </si>
  <si>
    <t>55868251000; 57222019734; 57189443490; 57222015777; 57219649928; 57216336253; 57222018073; 57222012833; 8421492800</t>
  </si>
  <si>
    <t>https://www.scopus.com/inward/record.uri?eid=2-s2.0-85100981127&amp;doi=10.3389%2ffpsyg.2020.611658&amp;partnerID=40&amp;md5=3c20bc05e4f61937ad95df607b72f24e</t>
  </si>
  <si>
    <t>The COVID-19 pandemic has negatively impacted mobility worldwide. As a corollary, the health of top- and lower-level athletes alike is profoundly reliant on movement and exercise. Thus, the aim of this study is to understand impacts of the COVID-19 pandemic lockdown on athletes’ motivation to exercise and train. In detail, we aim to better understand who (i.e., demographic, sport-specific, and psychological state and trait variables) reported a change in motivation to train due to the lockdown, why they reported lower motivation (i.e., open-ended questions on problems), what they did to help themselves, what support they received from others, and what they are looking forward to after the lockdown (i.e., open questions). Questionnaire data and answers to these open-ended questions were assessed via an online questionnaire, completed by 95 amateur and recreational athletes during the first COVID-19 lockdown in Germany (April to mid-May 2020). Results show that greater numbers of female athletes are less motivated to train in comparison to male athletes (p = 0.029). No differences in motivation were found regarding type of sport (individual vs. team sport) and number of competitions during the year. Also, more motivated to train amateur and recreational athletes showed lower athletic identity than athletes who reported no change in motivation to exercise during the lockdown (p = 0.03). Additionally, differences in state emotional, perceived stress, and personality variables (i.e., orientation to happiness, volition) were found between athletes who stated that they were less motivated to train compared to athletes who reported no changes in motivation. In particular, closure of sports facilities and social distancing measures were perceived to be highly problematic. Even though athletes received emotional support, organized themselves via routines and schedules, and trained using online tools, they predominately stated that they wished that their coaches would have supported them more. Understanding the impacts of a pandemic-related lockdown on athletes’ motivation, athletes’ coping strategies, and their desired support will help better support them in future crises. © Copyright © 2021 Lautenbach, Leisterer, Walter, Kronenberg, Manges, Leis, Pelikan, Gebhardt and Elbe.</t>
  </si>
  <si>
    <t>athletes; control balance theory; coping; corona; future; sport; support</t>
  </si>
  <si>
    <t>Building Emotional Resilience with Big Five Personality Model Against COVID-19 Pandemic</t>
  </si>
  <si>
    <t>10.1177/2319714520954559</t>
  </si>
  <si>
    <t>Sahni S.; Kumari S.; Pachaury P.</t>
  </si>
  <si>
    <t>Sahni, Shalini (57192893960); Kumari, Shyama (57223365596); Pachaury, Prachi (57223361191)</t>
  </si>
  <si>
    <t>57192893960; 57223365596; 57223361191</t>
  </si>
  <si>
    <t>FIIB Business Review</t>
  </si>
  <si>
    <t>https://www.scopus.com/inward/record.uri?eid=2-s2.0-85105702372&amp;doi=10.1177%2f2319714520954559&amp;partnerID=40&amp;md5=8f8584ff84f2d19fdfce2b6dd5e0af53</t>
  </si>
  <si>
    <t>The outbreak of novel coronavirus, which is declared as a ‘Global Pandemic’ by the World Health Organization (WHO), has affected around 210 countries and India is not an exception. It is an unprecedented ‘public health emergency’ and therefore, it is important that individuals should not fall into a prolonged depression or any other unhealthy psychological condition. Being concerned about the population at risk, the current study thus investigates how Big Five personality model can help in building emotional resilience during pandemic conditions. The current study thus investigates a sample of 254 adults at Delhi, selected through purposive sampling. Cluster analysis and stepwise regression analysis were conducted to establish the relationship and identify the significant personality traits required for building emotional resilience. The cluster analysis showed three main personality types (resilient, overcontrollers, and emotionally dysregulated) and further stepwise regression showed that individuals high on conscientiousness, openness and neuroticism were found to be associated with more change in emotional resilience. The findings thus achieved are a step towards psychological health of the individuals at risk. Additionally, the results of the study may be added to the psychological first aid (PFA) guide as reference point. Bearing in mind the potential for future research, it is recommended that longitudinal studies should be conducted, and the relationship should also be examined in the presence of other variables such as culture, life stressors and gender. © 2021 Fortune Institute of International Business.</t>
  </si>
  <si>
    <t>Big Five; Coronavirus Disease 2019 COVID-19; emotional resilience; pandemic; psychological first aid (PFA)</t>
  </si>
  <si>
    <t>Sage Publications India Pvt. Ltd</t>
  </si>
  <si>
    <t>FIIB. Bus. Rev.</t>
  </si>
  <si>
    <t>Social media data and housing recovery following extreme natural hazards</t>
  </si>
  <si>
    <t>10.1016/j.ijdrr.2020.101788</t>
  </si>
  <si>
    <t>Jamali M.; Nejat A.; Moradi S.; Ghosh S.; Cao G.; Jin F.</t>
  </si>
  <si>
    <t>Jamali, Mehdi (57192155495); Nejat, Ali (36768892000); Moradi, Saeed (57192996998); Ghosh, Souparno (55478999600); Cao, Guofeng (35301928400); Jin, Fang (55971365500)</t>
  </si>
  <si>
    <t>57192155495; 36768892000; 57192996998; 55478999600; 35301928400; 55971365500</t>
  </si>
  <si>
    <t>https://www.scopus.com/inward/record.uri?eid=2-s2.0-85088994836&amp;doi=10.1016%2fj.ijdrr.2020.101788&amp;partnerID=40&amp;md5=ecfdf8608a55e762168b76c728a5fd5e</t>
  </si>
  <si>
    <t>Identifying initiatives that influence the decision-making process of individuals in the aftermath of extreme natural events is a critical task in post-disaster recovery research. Due to the diversity of disaster-induced physical and psychosocial damage, as well as the complexity of human behavior, a comprehensive understanding of contributing factors requires a collective effort. The growth of social media platforms with millions of users provides researchers with an exceptional opportunity to conceptualize spatial patterns and communal behaviors. This longitudinal study proposes a multistep machine learning algorithm to understand such recovery decisions using social media data. Two publicly available databases, New York City tax lot data and 109 million geotagged tweets from the period October 2012–October 2014 were used to explore residents’ recovery decisions in the two years following Hurricane Sandy. The results reveal that communities with more tweets about social interactions and fewer tweets related to infrastructure and assets were more likely to rebuild rather than relocate. © 2020 Elsevier Ltd</t>
  </si>
  <si>
    <t>Disaster recovery; Emergency management; Hurricane sandy; Social media; Twitter</t>
  </si>
  <si>
    <t>Exploration of the daughters’ feelings related to accepting their mother’s condition of having breast cancer in East Java, Indonesia</t>
  </si>
  <si>
    <t>10.5958/0976-5506.2018.01719.9</t>
  </si>
  <si>
    <t>Trishinta S.M.; Ratnawati R.; Rachmawati S.D.</t>
  </si>
  <si>
    <t>Trishinta, Sirli Mardianna (57204968676); Ratnawati, Retty (8595360700); Rachmawati, Septi Dewi (57203984670)</t>
  </si>
  <si>
    <t>57204968676; 8595360700; 57203984670</t>
  </si>
  <si>
    <t>Indian Journal of Public Health Research and Development</t>
  </si>
  <si>
    <t>https://www.scopus.com/inward/record.uri?eid=2-s2.0-85058148212&amp;doi=10.5958%2f0976-5506.2018.01719.9&amp;partnerID=40&amp;md5=638345062f415bc350115af682e934ca</t>
  </si>
  <si>
    <t>Having the mother diagnosed with breast cancer may create difficulty for the family in relation to accepting it, especially for the daughter who cares for the sick person. This qualitative study aimed to explore the experience of the daughters of women with breast cancer and to understand the meaning of acceptance. The study employed a phenomenological approach by involving eight participants whose mothers were hospitalised with breast cancer in East Java. The data collection was conducted through a semi-structured interview. The data was transcribed verbatim and analysed using the Braun &amp; Clarke method. Two themes emerged, namely (1) feeling the mothers’ feelings, and (2) being sincere and surrendering to God. This findings reflect the empathy of the daughters and their faith and cultural background as Javanese Muslims. Health professionals are recommended to provide mental and spiritual support for the daughters to help them in the acceptance process. © 2018, Indian Journal of Public Health Research and Development. All rights reserved.</t>
  </si>
  <si>
    <t>Acceptance; Breast cancer; Feelings; Mother-daughter</t>
  </si>
  <si>
    <t>adult; Article; breast cancer; cancer staging; cultural factor; daughter; emotion; empathy; female; hospitalization; human; Indonesia; Javanese (people); mother; Muslim; qualitative research; semi structured interview; social acceptance; spiritual care</t>
  </si>
  <si>
    <t>Institute of Medico-Legal Publications</t>
  </si>
  <si>
    <t>Indian J. Public Health Res. Dev.</t>
  </si>
  <si>
    <t>Evaluation of community-based psychological first aid in oncology</t>
  </si>
  <si>
    <t>10.1108/JPMH-11-2018-0077</t>
  </si>
  <si>
    <t>Gray B.L.; Gaster S.; Early C.; Reed A.</t>
  </si>
  <si>
    <t>Gray, Brandon L. (57189470604); Gaster, Samuel (56204265500); Early, Christina (57208123860); Reed, Amanda (57210340972)</t>
  </si>
  <si>
    <t>57189470604; 56204265500; 57208123860; 57210340972</t>
  </si>
  <si>
    <t>Journal of Public Mental Health</t>
  </si>
  <si>
    <t>https://www.scopus.com/inward/record.uri?eid=2-s2.0-85070379638&amp;doi=10.1108%2fJPMH-11-2018-0077&amp;partnerID=40&amp;md5=075f358f315a610d4a1b6946b250d782</t>
  </si>
  <si>
    <t>Purpose: Healthcare professionals work in high stress environments and may benefit from organizational efforts that enhance coping abilities. Community-based psychological first aid (CBPFA) is an evidence-informed program designed for building these skills and promoting resilience during stressful times. However, few studies have examined the effectiveness of CBPFA. The paper aims to discuss these issues. Design/methodology/approach: This study examined the effectiveness of CBPFA training in promoting occupational self-efficacy and intentions to use CBPFA among oncology care staff over time using a longitudinal design. Findings: Participants reported increased occupational self-efficacy and intentions to use CBPFA skills after completing training. These factors remained stable at one-month follow-up. Research limitations/implications: The implications of these results are limited by the lack of a control group in the study’s design, relatively homogenous sample and participant dropout. Originality/value: Despite the study’s limitations, these results represent an initial step in empirically examining the impact of CBPFA trainings and providing evidence that CBPFA may be an effective preparedness and development program in high-stress healthcare settings. © 2019, Emerald Publishing Limited.</t>
  </si>
  <si>
    <t>Coping; Public health; Stress</t>
  </si>
  <si>
    <t>adult; article; controlled study; female; first aid; follow up; human; human experiment; male; oncology; public health; self concept; skill; staff; stress</t>
  </si>
  <si>
    <t>J. Public Ment. Health</t>
  </si>
  <si>
    <t>Strategic priorities for mental health and psychosocial support services for Rohingya refugees in Bangladesh: A field report</t>
  </si>
  <si>
    <t>10.4103/INTV.INTV_40_19</t>
  </si>
  <si>
    <t>Harrison S.; Ssimbwa A.; Elshazly M.; Mahmuda M.; Islam M.; Sumi H.; Rebolledo O.</t>
  </si>
  <si>
    <t>Harrison, Sarah (57218954210); Ssimbwa, Alex (57218950081); Elshazly, Mohamed (57208632219); Mahmuda, Mahmuda (57192257285); Islam, Mohamed (57220973748); Sumi, Hasna (57218957545); Rebolledo, Olga (57218952259)</t>
  </si>
  <si>
    <t>57218954210; 57218950081; 57208632219; 57192257285; 57220973748; 57218957545; 57218952259</t>
  </si>
  <si>
    <t>https://www.scopus.com/inward/record.uri?eid=2-s2.0-85090883771&amp;doi=10.4103%2fINTV.INTV_40_19&amp;partnerID=40&amp;md5=41c31c100d5dc4d5f1de220f0efee8fd</t>
  </si>
  <si>
    <t>In early January 2019, a participatory workshop took place in Cox's Bazar, Bangladesh, with the mental health and psychosocial support working group (MHPSS WG) members. The principal purpose of the workshop was to develop the top ten strategic priorities that the MHPSS WG members wished to focus on over the next two years to improve the mental health and psychosocial wellbeing of the Rohingya registered and non-registered refugee camp populations. The strategic prioritisation areas also served as key advocacy messages that can be used in discussions with policy makers, government authorities and humanitarian donor agencies regarding the mental health and psychosocial needs of Rohingya refugee males, females, boys and girls residing in Cox's Bazar, Bangladesh. The authors believe the strategic prioritisation process contributes to the functioning and purpose of a country-level MHPSS WG and therefore advocates for the approach in other humanitarian and refugee contexts. © 2019 Intervention, Journal of Mental Health and Psychosocial Support in Conflict Affected Areas.</t>
  </si>
  <si>
    <t>advocacy; mental health and psychosocial support; MHPSS working groups; refugee; strategic prioritisation</t>
  </si>
  <si>
    <t>Lessons in post-disaster self-care from 9/11 paramedics and emergency medical technicians</t>
  </si>
  <si>
    <t>10.1017/S1049023X19004382</t>
  </si>
  <si>
    <t>Smith E.; Walker T.; Burkle F.M., Jr.</t>
  </si>
  <si>
    <t>Smith, Erin (16308175700); Walker, Tony (7202805405); Burkle, Frederick M. (7004692826)</t>
  </si>
  <si>
    <t>16308175700; 7202805405; 7004692826</t>
  </si>
  <si>
    <t>Prehospital and Disaster Medicine</t>
  </si>
  <si>
    <t>https://www.scopus.com/inward/record.uri?eid=2-s2.0-85067378584&amp;doi=10.1017%2fS1049023X19004382&amp;partnerID=40&amp;md5=25f805ac64d66f3b26018d11f474a0b0</t>
  </si>
  <si>
    <t>Objective: The objective of this study was to explore preferred self-care practices among paramedics and emergency medical technicians (EMTs) who responded to the September 11, 2001 terrorist attack (9/11) in New York City (New York USA).Design, Setting, and Participants: Qualitative research methodology with convenience and subsequent snowball sampling was utilized. Participants were adult (at least 18 years of age) paramedics or EMTs who self-reported as responding to the 9/11 terrorist attack in New York City.Main Outcome Measures: Preferred self-care practices; participant characteristics; indications and patterns of self-care use; perceived benefits and harms; and views on appropriate availability of support and self-care services were the main outcome measures.Results: The 9/11 paramedic and EMT participants reported a delay in recognizing the need for self-care. Preferred physical self-care practices included exercise, good nutrition, getting enough sleep, and sticking to routine. Preferred psychosocial self-care practices included spending time with family and friends, participating in peer-support programs and online support forums, and routinely seeing a mental health professional. Self-care was important for younger paramedics and EMTs who reported having less-developed supportive infrastructure around them, as well as for retiring paramedics and EMTs who often felt left behind by a system they had dedicated their lives to. Access to cooking classes and subsidized gym memberships were viewed as favorable, as was the ability to include family members in self-care practices.Conclusion(s): A range of physical and psychosocial self-care practices should be encouraged among paramedic students and implemented by Australian ambulance services to ensure the health and well-being of paramedics throughout their career and into retirement. © World Association for Disaster and Emergency Medicine 2019.</t>
  </si>
  <si>
    <t>9/11; emergency medical technician; EMT; paramedic; self-care</t>
  </si>
  <si>
    <t>Adult; Allied Health Personnel; Emergency Medical Technicians; Emergency Responders; Female; Health Behavior; Health Status; Humans; Male; Mental Health; Middle Aged; Needs Assessment; New York City; Qualitative Research; Risk Assessment; Sampling Studies; Self Care; September 11 Terrorist Attacks; Stress Disorders, Post-Traumatic; Time Factors; adult; ambulance; article; career; cooking; disaster; exercise; female; friend; human; human experiment; male; mental health care personnel; New York; nutrition; outcome assessment; peer group; qualitative research; rescue personnel; retirement; sampling; self care; sleep; student; terrorism; wellbeing; epidemiology; health behavior; health status; mental health; middle aged; needs assessment; paramedical personnel; posttraumatic stress disorder; procedures; psychology; rescue personnel; risk assessment; self care; terrorism; time factor</t>
  </si>
  <si>
    <t>Prehospital Disaster Med.</t>
  </si>
  <si>
    <t>Social media data and post-disaster recovery</t>
  </si>
  <si>
    <t>10.1016/j.ijinfomgt.2018.09.005</t>
  </si>
  <si>
    <t>Jamali M.; Nejat A.; Ghosh S.; Jin F.; Cao G.</t>
  </si>
  <si>
    <t>Jamali, Mehdi (57192155495); Nejat, Ali (36768892000); Ghosh, Souparno (55478999600); Jin, Fang (55971365500); Cao, Guofeng (35301928400)</t>
  </si>
  <si>
    <t>57192155495; 36768892000; 55478999600; 55971365500; 35301928400</t>
  </si>
  <si>
    <t>International Journal of Information Management</t>
  </si>
  <si>
    <t>https://www.scopus.com/inward/record.uri?eid=2-s2.0-85053812692&amp;doi=10.1016%2fj.ijinfomgt.2018.09.005&amp;partnerID=40&amp;md5=143cf29a21c686e35c902256ef65ee54</t>
  </si>
  <si>
    <t>This study introduces a multi-step methodology for analyzing social media data during the post-disaster recovery phase of Hurricane Sandy. Its outputs include identification of the people who experienced the disaster, estimates of their physical location, assessments of the topics they discussed post-disaster, analysis of the tract-level relationships between the topics people discussed and tract-level internal attributes, and a comparison of these outputs to those of people who did not experience the disaster. Faith-based, community, assets, and financial topics emerged as major topics of discussion within the context of the disaster experience. The differences between predictors of these topics compared to those of people who did not experience the disaster were investigated in depth, revealing considerable differences among vulnerable populations. The use of this methodology as a new Machine Learning Algorithm to analyze large volumes of social media data is advocated in the conclusion. © 2018 Elsevier Ltd</t>
  </si>
  <si>
    <t>Post-disaster recovery; Social media; Temporal–spatial patterns; Twitter</t>
  </si>
  <si>
    <t>Hurricanes; Learning algorithms; Learning systems; Recovery; Social networking (online); Large volumes; Multi-step; Physical locations; Post disasters; Social media; Social media datum; Spatial patterns; Twitter; Disasters</t>
  </si>
  <si>
    <t>Int J Inf Manage</t>
  </si>
  <si>
    <t>Hurricane Harvey: One Hospital's Journey Toward Organizational Resilience</t>
  </si>
  <si>
    <t>10.1097/JPN.0000000000000424</t>
  </si>
  <si>
    <t>Ybarra N.</t>
  </si>
  <si>
    <t>Ybarra, Nan (57201310563)</t>
  </si>
  <si>
    <t>Journal of Perinatal and Neonatal Nursing</t>
  </si>
  <si>
    <t>https://www.scopus.com/inward/record.uri?eid=2-s2.0-85070439110&amp;doi=10.1097%2fJPN.0000000000000424&amp;partnerID=40&amp;md5=d59b7593a85ee49372631f89e8debc94</t>
  </si>
  <si>
    <t>One hospital's experiences during the Hurricane Harvey disaster are reviewed and detailed using the strategic technique of strengths, weaknesses, opportunities, and threats analysis. Three leadership behaviors, adaptability, empowerment, and social justice, are discussed relative to organizational resiliency. This hospital's journey during Hurricane Harvey is analyzed using these leadership behaviors in a detailed strengths, weaknesses, opportunities, and threats analysis format. Key lessons learned from this exercise are presented and are applicable to other disaster situations facing hospital performance. © 2019 Wolters Kluwer Health, Inc. All rights reserved.</t>
  </si>
  <si>
    <t>adaptation; emergencies; leadership; natural disasters; resilience</t>
  </si>
  <si>
    <t>Attitude of Health Personnel; Civil Defense; Cyclonic Storms; Disaster Planning; Health Services Needs and Demand; Hospitals; Humans; Leadership; Neonatal Nursing; Organizational Culture; Patient Care Team; Perinatal Care; Resilience, Psychological; Texas; empowerment; exercise; human; leadership; natural disaster; review; social justice; civil defense; disaster planning; ethics; health personnel attitude; health service; hospital; hurricane; leadership; newborn nursing; organization and management; organizational culture; patient care; perinatal care; procedures; psychological resilience; Texas</t>
  </si>
  <si>
    <t>J. Perinat. Neonatal Nurs.</t>
  </si>
  <si>
    <t>Prolonged Financial Distress After the Deepwater Horizon Oil Spill Predicts Behavioral Health</t>
  </si>
  <si>
    <t>10.1007/s11414-018-9602-2</t>
  </si>
  <si>
    <t>Buckingham-Howes S.; Holmes K.; Glenn Morris J.; Grattan L.M.</t>
  </si>
  <si>
    <t>Buckingham-Howes, Stacy (25635369200); Holmes, Katherine (57201186808); Glenn Morris, J. (8769434900); Grattan, Lynn M. (6603706921)</t>
  </si>
  <si>
    <t>25635369200; 57201186808; 8769434900; 6603706921</t>
  </si>
  <si>
    <t>Journal of Behavioral Health Services and Research</t>
  </si>
  <si>
    <t>https://www.scopus.com/inward/record.uri?eid=2-s2.0-85043701159&amp;doi=10.1007%2fs11414-018-9602-2&amp;partnerID=40&amp;md5=860d35400f32c2fa251f1b799edffbd8</t>
  </si>
  <si>
    <t>The economic impact of disasters is well known; however, the link between financial loss and behavioral health problems is unknown. Participants included 198 adults of ages 21 to 82, living within 10 miles of the Gulf Coast during the Deepwater Horizon Oil Spill and were involved in the fishing, harvesting, seafood processing, or service/tourism industries. The functional impact of financial resource loss at 2.5 years post spill was measured using the 26-item Financial Life Events Checklist (FLEC). Individuals responded to financial distress by reducing social events and utility bills and changing food-shopping habits. The FLEC significantly predicted higher drug use (Drug Abuse Screening Test), alcohol use (Alcohol Use Disorders Identification Test), mood problems (Profile of Mood States), and depressive symptoms (Beck Depression Inventory II) (p values ≤ 0.05) 4.5 years after the spill. This preliminary study supports the notion that the functional impact of financial loss has a long-term impact on behavioral health after an oil spill. © 2018, National Council for Behavioral Health.</t>
  </si>
  <si>
    <t>Adult; Aged; Aged, 80 and over; Alabama; Disasters; Female; Florida; Gulf of Mexico; Humans; Income; Male; Mental Disorders; Middle Aged; Petroleum Pollution; Psychiatric Status Rating Scales; Stress, Psychological; Young Adult; adult; aged; Alabama; disaster; economics; female; Florida; Gulf of Mexico; human; income; male; mental disease; mental stress; middle aged; oil spill; psychological rating scale; psychology; very elderly; young adult</t>
  </si>
  <si>
    <t>Springer New York LLC</t>
  </si>
  <si>
    <t>J. Behav. Health Serv. Res.</t>
  </si>
  <si>
    <t>Evaluation of the all right? Campaign's Facebook intervention post-disaster in Canterbury, New Zealand</t>
  </si>
  <si>
    <t>10.1093/heapro/day106</t>
  </si>
  <si>
    <t>Calder K.; D'Aeth L.; Turner S.; Begg A.; Veer E.; Scott J.; Fox C.</t>
  </si>
  <si>
    <t>Calder, Kristi (56376109000); D'Aeth, Lucy (57213188004); Turner, Sue (57190617127); Begg, Annabel (7004476455); Veer, Ekant (19639600100); Scott, Jo (57213188941); Fox, Ciarán (57190617051)</t>
  </si>
  <si>
    <t>56376109000; 57213188004; 57190617127; 7004476455; 19639600100; 57213188941; 57190617051</t>
  </si>
  <si>
    <t>Health Promotion International</t>
  </si>
  <si>
    <t>https://www.scopus.com/inward/record.uri?eid=2-s2.0-85077722846&amp;doi=10.1093%2fheapro%2fday106&amp;partnerID=40&amp;md5=87258cd7ea0abc72b37ce6b7b8dc9ba8</t>
  </si>
  <si>
    <t>The All Right? campaign was developed as a mental health promotion campaign following the 2010-2011 Canterbury earthquakes. One aspect of the overall campaign was the utilisation of social media as a means of promoting wellbeing messages. This research evaluates the use of the All Right? Facebook page as a means of promoting wellbeing after a major natural disaster. Quantitative and qualitative methods were used to gather data about the social media component of the All Right? campaign. Findings indicate that the All Right? Facebook page has become a valued source of consistent wellbeing tips and advice -'the place that I go'. Wellbeing reminders posted on the page were especially valued following earthquake aftershocks. High proportions of respondents to a survey (n ¼ 212) linked from the All Right? Facebook page agreed that the page was helpful (98%), gave people ideas of things that they can do to help themselves (96%), and made people think about their wellbeing (93%). Over four fifths (85%) of respondents had done activities as a result of what they saw on the All Right? Facebook page. Success factors for the Facebook page often mirrored those for the campaign itself, including: local research to inform the use of appropriate language for translating evidence-based wellbeing messages into a local setting; not being marketed as a government message; and effectively combining public health and communications expertise. Success factors specific to the Facebook page included: regular posts with a focus on issues that affect everyone in Canterbury post-disaster; timely posts, especially immediately following aftershocks; a consistent tone for the All Right? Facebook page; and balancing wellbeing facts and tips with other content that was relevant to the Canterbury population. The overall success of the All Right? Facebook page was reliant on being part of a trusted population-wide mental health promotion campaign. © The Author(s) 2019. Published by Oxford University Press. All rights reserved</t>
  </si>
  <si>
    <t>Evaluation; Mental health promotion campaign; Post-disaster; Social network site</t>
  </si>
  <si>
    <t>Adolescent; Adult; Communication; Disasters; Earthquakes; Female; Health Promotion; Humans; Male; Mental Health; Middle Aged; New Zealand; Social Media; Surveys and Questionnaires; adult; article; earthquake; female; government; human; human experiment; language; male; natural disaster; New Zealand; public health; qualitative analysis; quantitative analysis; social media; social network; wellbeing; adolescent; disaster; earthquake; health promotion; interpersonal communication; mental health; middle aged; New Zealand; organization and management; procedures; questionnaire</t>
  </si>
  <si>
    <t>Health Promot. Int.</t>
  </si>
  <si>
    <t>'This is not paranoia, this is real life': Psychosocial interventions for refugee victims of torture in Athens</t>
  </si>
  <si>
    <t>10.4103/INTV.INTV_5_18</t>
  </si>
  <si>
    <t>Womersley G.; Kloetzer L.</t>
  </si>
  <si>
    <t>Womersley, Gail (53364821700); Kloetzer, Laure (55865128800)</t>
  </si>
  <si>
    <t>53364821700; 55865128800</t>
  </si>
  <si>
    <t>https://www.scopus.com/inward/record.uri?eid=2-s2.0-85075918585&amp;doi=10.4103%2fINTV.INTV_5_18&amp;partnerID=40&amp;md5=1976e788d6d4b8e4701a536ea8f03618</t>
  </si>
  <si>
    <t>The need for culturally relevant treatment interventions for refugees focusing on post-migration factors is clearly of no small concern. To (i) explore culturally informed perspectives on trauma from an individual, qualitative perspective and (ii) track the trajectory of post-traumatic responses in relation to processes of social integration, we present the results of 12 months of research among asylum seekers and refugees in an NGO-run centre for victims of torture in Athens, Greece. This included an in-depth follow-up of 10 victims of torture, as well as interviews with 36 health professionals, seven cultural mediators and 21 refugee community leaders. A case study from the research project is presented to illustrate the substantial psychological impact of current material realities of refugee victims of torture as they adapt to their new environment. An interpersonal-social model is presented which examines various post-migration 'feedback loops' influencing post-traumatic symptomatology. Key implications for practice Professionals working with refugee populations need to take into account the various cultural manifestations and understandings of traumaPost-migration factors encountered in Europe, including delayed asylum trials and poor living conditions, have a substantial impact on post-traumatic symptomsPsychosocial interventions need to include a focus on the current social, political and economic context. © 2018 Lippincott Williams and Wilkins. All rights reserved.</t>
  </si>
  <si>
    <t>Post-migration factors; psychosocial intervention; PTSD; refugees; victims of torture</t>
  </si>
  <si>
    <t>Community-based mental health intervention skills: Task shifting in low- and middle-income settings</t>
  </si>
  <si>
    <t>10.1037/ipp0000097</t>
  </si>
  <si>
    <t>Johns L.D.; Power J.; MacLachlan M.</t>
  </si>
  <si>
    <t>Johns, Lauren Deimling (57204516642); Power, Jessica (57195936656); MacLachlan, Malcolm (7006800132)</t>
  </si>
  <si>
    <t>57204516642; 57195936656; 7006800132</t>
  </si>
  <si>
    <t>https://www.scopus.com/inward/record.uri?eid=2-s2.0-85055904962&amp;doi=10.1037%2fipp0000097&amp;partnerID=40&amp;md5=353c387b2e7ff48f1b020cc424af3330</t>
  </si>
  <si>
    <t>There is a global need to provide human resources for health in low- and middleincome countries. To increase access to care, task shifting has been implemented in community-based rehabilitation (CBR) programs where skills and responsibilities are transferred to local people with shorter and more focused training. Through realist review and synthesis, this research aimed to consolidate the literature when considering (a) what skills CBR workers are reportedly using and/or being trained in relating to mental health, (b) how different settings affect how these task shifting programs work, and (c) the evidence of effectiveness when community health workers come from within the community itself. A total of 11 databases (PubMed, ABI/Inform Global, CINAHL, Cochrane, Emerald, Google Scholar, PsycINFO, SAGE, Science Direct, Scopus, and Web of Science) were systematically searched for specific terms relating to mental health, CBR, and low- and middle-income country. A total of 27 publications were identified as fitting the criteria (4 qualitative, 20 quantitative including 10 randomized controlled trials, and 3 noninvestigatory editorials). Core skills have been identified along with themes that affect how programs work in particular contexts. The use of task shifting in this area may be a potentially viable option for increasing access to mental health care. This resulted in the development of a theory to explain the outcomes being observed. When Task-shifting mental health intervention skills collaboration, harnessing resources available within the community, and the provision of ongoing supervision interact to influence awareness gains, social bonding, the building of trust, and the development of skills and understanding within the community itself. This effects intervention buy-in, overall effectiveness and sustainability, mental health symptoms and local empowerment. These findings can be considered when developing training programs for CBR mental health workers, as well as policy and intervention program design. © 2018 American Psychological Association.</t>
  </si>
  <si>
    <t>Community-based rehabilitation; Human resources for health; Mental health worker skills; Realist methodology; Task shifting</t>
  </si>
  <si>
    <t>American Psychological Association Inc.</t>
  </si>
  <si>
    <t>Int. Perspect. Psychol. Res. Pract. Consult.</t>
  </si>
  <si>
    <t>A systematic review of mental health programs among populations affected by the Ebola virus disease</t>
  </si>
  <si>
    <t>10.1016/j.jpsychores.2020.109966</t>
  </si>
  <si>
    <t>Cénat J.M.; Mukunzi J.N.; Noorishad P.-G.; Rousseau C.; Derivois D.; Bukaka J.</t>
  </si>
  <si>
    <t>Cénat, Jude Mary (55522662400); Mukunzi, Joana N. (57208575584); Noorishad, Pari-Gole (57211023076); Rousseau, Cécile (35612387600); Derivois, Daniel (24485574000); Bukaka, Jacqueline (57211179526)</t>
  </si>
  <si>
    <t>55522662400; 57208575584; 57211023076; 35612387600; 24485574000; 57211179526</t>
  </si>
  <si>
    <t>https://www.scopus.com/inward/record.uri?eid=2-s2.0-85079556923&amp;doi=10.1016%2fj.jpsychores.2020.109966&amp;partnerID=40&amp;md5=380e36f9c1571fbfc1978ca0584f2cb8</t>
  </si>
  <si>
    <t>Objectives: The Ebola virus disease (EVD) is associated with major mental health consequences (e.g., depression, anxiety, PTSD). Studies have shown a need for relevant and effective programs to address mental health consequences associated to EVD. This systematic review aimed to describe programs implemented following EVD outbreaks and to evaluate their effectiveness and relevance in order to provide evidence-based data to improve mental health services. Methods: We first searched EMBASE, PubMed, PsycINFO, PILOTS, Cochrane Library and MEDLINE for a systematic review on EVD and on MHPSS programs. Then, we searched the grey literature. The search generated 2827 publications. Eleven studies were retained according to the PRISMA statement. Results: This systematic review revealed that most programs were implemented by international organizations in collaboration with local partners. Many of them were implemented following WHO mhGAP and Psychological First Aid guidelines. Programs were implemented in hospitals, Ebola treatment centres, communities among different categories of individuals exposed to EVD (survivors, health workers and volunteers, other frontline workers, children, adults, etc.). Only two of the identified programs which integrated cultural factors were empirically evaluated. Results from the evaluations showed mental health improvement for both children and adults. Conclusions: This study provides the first systematic review on MHPSS programs among communities affected by EVD. This study shows the need to increase efforts to systematically document and evaluate the implemented programs. Results also provide preliminary evidence about the value of culturally sensitive MHPSS programs and of the implication of local mental health professionals. © 2020 Elsevier Inc.</t>
  </si>
  <si>
    <t>Ebola virus disease; Intervention programs; Mental health; Outbreak</t>
  </si>
  <si>
    <t>Ebola hemorrhagic fever; first aid; health program; human; mental health service; problem solving; program effectiveness; Review; self care; systematic review</t>
  </si>
  <si>
    <t>Reflections on “building back better” child and adolescent mental health care in a low-resource postemergency setting: The case of sierra leone</t>
  </si>
  <si>
    <t>10.3389/fpsyt.2019.00758</t>
  </si>
  <si>
    <t>Yoder-Van Den Brink H.N.C.</t>
  </si>
  <si>
    <t>Yoder-Van Den Brink, Hélène N.C. (57190017368)</t>
  </si>
  <si>
    <t>OCT</t>
  </si>
  <si>
    <t>https://www.scopus.com/inward/record.uri?eid=2-s2.0-85075030654&amp;doi=10.3389%2ffpsyt.2019.00758&amp;partnerID=40&amp;md5=0bb0c498088a9b676fd631c9efdc0c22</t>
  </si>
  <si>
    <t>Over the past three decades, Sierra Leone has experienced two major humanitarian crises: an armed conflict (1991–2002) and an Ebola virus disease outbreak (2014–2015). In addition to these country-wide crises, the capital Freetown experienced a mudslide affecting thousands of people in 2017. In response to these emergencies, donors and aid organizations showed an increased interest in supporting and implementing mental health and psychosocial support interventions. Despite these efforts, the mental health infrastructure of the country remains frail. Specifically, systemic improvements in the implementation of evidence-based mental health care for children and adolescents appear to be lacking. In this article, the Interactive Systems Framework for Dissemination and Implementation is used as a tool to analyze issues related to the development of a sustainable, contextually relevant child and adolescent mental health-care delivery system. The author draws on her long-term experience as a child mental health specialist in Sierra Leone. Observations and hypotheses are tested and supplemented by formal and informal reports and national and international literature. The three systems described by the Interactive Systems Framework are explored in the context of Sierra Leone: (1) Synthesis and Translation, (2) Support, and (3) Delivery. Interaction between the three Systems is discussed as critical to the successful dissemination and implementation of interventions. Ample attention is given to contextual factors that are believed to be paramount to the development of child and adolescent mental health care in Sierra Leone. The article concludes with a reflection on the usefulness of the Interactive Systems Framework in the dissemination and implementation of child and adolescent mental health-care interventions in low-resource, postemergency settings. It is suggested that, in addition to funding and policies, the child and adolescent mental health system in Sierra Leone could benefit from the development of contextually relevant interventions, improvement of capacity-building efforts, and acknowledgment of the role of community-based practitioners in the delivery of services. Local mental health experts, especially those trained in child and adolescent mental health, should be empowered to work together with culturally competent expatriate professionals to improve child and adolescent mental health care in Sierra Leone. © 2019 Yoder-van den Brink.</t>
  </si>
  <si>
    <t>Adolescents; Children; Interactive Systems Framework; Postemergency; Public mental health; Sierra Leone</t>
  </si>
  <si>
    <t>Article; child health care; cultural factor; funding; health care delivery; health care policy; health service; human; intervention study; mental health care; non-governmental organization; population research; poverty; psychosocial care; risk factor; Sierra Leone</t>
  </si>
  <si>
    <t>Urgent decision-making in extreme circumstances: Associations with cognitive reflection and with responses to moral dilemmas; [A tomada de decisões urgentes em circunstâncias extremas: Associações com a reflexão cognitiva e com respostas a dilemas morais]</t>
  </si>
  <si>
    <t>10.14417/ap.1707</t>
  </si>
  <si>
    <t>Cosentino A.C.; Azzara S.H.; Grinhauz A.S.; Azzollini S.C.</t>
  </si>
  <si>
    <t>Cosentino, Alejandro César (54988533100); Azzara, Sergio Héctor (46260922800); Grinhauz, Aldana Sol (56500672600); Azzollini, Susana Celeste (56230259000)</t>
  </si>
  <si>
    <t>54988533100; 46260922800; 56500672600; 56230259000</t>
  </si>
  <si>
    <t>Analise Psicologica</t>
  </si>
  <si>
    <t>https://www.scopus.com/inward/record.uri?eid=2-s2.0-85090751300&amp;doi=10.14417%2fap.1707&amp;partnerID=40&amp;md5=0b0f967341a7a72aef14bb084f96b27f</t>
  </si>
  <si>
    <t>It has been proposed that urgent decision making in extreme circumstances may be based on two systems of information processing: affective and rational (Cosentino, Azzollini, Depaula, &amp; Castillo, 2017). Given that the model of urgent decisions has been recently developed, the aim of this study was to determine its characteristics and relationships with relevant variables: (a) the tendency to inhibit dominant but incorrect responses and to promote a reflective process that leads to the correct responses and (b) the resolution and difficulty of high-conflict personal moral dilemmas. We used an intentional sample of 416 university students from a military academy. The results showed that urgent decision making in extreme circumstances is related to general preferences for intuition or deliberation, cognitive reflection, and reaction to high-conflict personal moral dilemmas. Notably, urgent decision making based on rationality was positively associated with cognitive reflection and a utilitarian way of solving high-conflict personal moral dilemmas. Also, both rational and affective/emotional urgent decision-making types were found to be associated with the perceived difficulty in solving the dilemmas. The model of urgent judgments in extreme circumstances can be useful because it contributes to describing the optimal cognitive and decisional profile for the selection of human resources in activities that involve facing contexts of high uncertainty where fast decision making is required, such as tasks performed by professional rescue or combat personnel. © 2020, Instituto Superior de Psicologia Aplicada. All rights reserved.</t>
  </si>
  <si>
    <t>Affection; Decision making; Decision theory; Military academy; Rationality</t>
  </si>
  <si>
    <t>Instituto Superior de Psicologia Aplicada</t>
  </si>
  <si>
    <t>Anal. Psicol.</t>
  </si>
  <si>
    <t>Trauma-Informed School Programing: Applications for Mental Health Professionals and Educator Partnerships</t>
  </si>
  <si>
    <t>10.1007/s40653-017-0160-1</t>
  </si>
  <si>
    <t>Morton B.M.; Berardi A.A.</t>
  </si>
  <si>
    <t>Morton, Brenda M. (56878497500); Berardi, Anna A. (57204767593)</t>
  </si>
  <si>
    <t>56878497500; 57204767593</t>
  </si>
  <si>
    <t>Journal of Child and Adolescent Trauma</t>
  </si>
  <si>
    <t>https://www.scopus.com/inward/record.uri?eid=2-s2.0-85057099930&amp;doi=10.1007%2fs40653-017-0160-1&amp;partnerID=40&amp;md5=affdcd6a1d59ab4b432085bd57b94f9e</t>
  </si>
  <si>
    <t>An alarming number of children experience significant trauma or chronic stress throughout childhood, manifesting in cognitive, social, physical, and emotional impairment. These challenges are expressed in the P-12 academic setting through difficulties with behavioral and emotional self-regulation, academic functioning, and physical ailments and illness. Advances in trauma-informed care, as applied to the school environment, have inspired new hope for educators who observe first-hand the learning challenges facing traumatized children. This article defines the nature of the problem along with a guiding framework to assist educators and mental health professionals in transforming to a trauma-informed school culture. © 2017, Springer International Publishing AG.</t>
  </si>
  <si>
    <t>Child abuse; Chronic stress; Educators; Mental health professionals; Trauma-informed</t>
  </si>
  <si>
    <t>academic success; Article; cholinergic system; cognition; emotion; health education; health educator; homeostasis; human; injury; knowledge; learning; mental health care personnel; mental instability; mortality; prevalence; school; school health service; social interaction; survival</t>
  </si>
  <si>
    <t>Springer International Publishing</t>
  </si>
  <si>
    <t>J. Child Adolesc. Trauma</t>
  </si>
  <si>
    <t>Telepsychotherapy during a pandemic: A traumatic stress perspective</t>
  </si>
  <si>
    <t>10.1037/int0000221</t>
  </si>
  <si>
    <t>Rosen C.S.; Glassman L.H.; Morland L.A.</t>
  </si>
  <si>
    <t>Rosen, Craig S. (7202592440); Glassman, Lisa H. (21233737000); Morland, Leslie A. (7004982628)</t>
  </si>
  <si>
    <t>7202592440; 21233737000; 7004982628</t>
  </si>
  <si>
    <t>Journal of Psychotherapy Integration</t>
  </si>
  <si>
    <t>https://www.scopus.com/inward/record.uri?eid=2-s2.0-85087024411&amp;doi=10.1037%2fint0000221&amp;partnerID=40&amp;md5=75699d11a030f336a0d61d2294ffdd95</t>
  </si>
  <si>
    <t>The coronavirus disease 2019 outbreak poses unique challenges for psychotherapists and other mental health professionals. The widespread fear, helplessness, illness and death, economic hardship, and disruption of social support caused by the pandemic will create a global need for both supportive crisis counseling and formal mental health treatment. As physical distancing aimed at reducing contagion sharply limits in-person contact, psychotherapists have suddenly been forced to adopt new technologies and learn to provide telepsychotherapy. At this same time, psychotherapists must contend with their own stressors as part of the pandemic-exposed population. We integrate several different literatures to outline how telepsychotherapy can help psychotherapists address patient needs during this pandemic. We review epidemiological literature on the mental health impact of pandemics, crisis counseling approaches developed from prior disasters, and clinical research on telepsychotherapy treatment of posttraumatic stress disorder. Based on this research, we provide a roadmap for ways that clinicians can use telepsychotherapy technologies for 2 levels of intervention: (1) providing strengths-based preventive interventions to help people cope with distress during a period of disruption, life-threat, and loss, and (2) delivering effective treatments to people who develop chronic conditions in response to traumatic stress. © 2020 American Psychological Association.</t>
  </si>
  <si>
    <t>Disaster mental health; Posttraumatic stress; Telepsychotherapy</t>
  </si>
  <si>
    <t>acute stress; acute stress disorder; Article; clinical research; coping behavior; coronavirus disease 2019; disease duration; fear; health survey; helplessness; human; interpersonal communication; long term care; mental health; mental patient; pandemic; patient comfort; patient counseling; personal experience; posttraumatic stress disorder; psychotherapist; psychotherapy; social support; survivor; teleconference; telemedicine</t>
  </si>
  <si>
    <t>J. Psychother. Integr.</t>
  </si>
  <si>
    <t>Prevalence and Predictors of Depression, Anxiety, and Stress among Youth at the Time of COVID-19: An Online Cross-Sectional Multicountry Study</t>
  </si>
  <si>
    <t>10.1155/2020/8887727</t>
  </si>
  <si>
    <t>Al Omari O.; Al Sabei S.; Al Rawajfah O.; Abu Sharour L.; Aljohani K.; Alomari K.; Shkman L.; Al Dameery K.; Saifan A.; Al Zubidi B.; Anwar S.; Alhalaiqa F.</t>
  </si>
  <si>
    <t>Al Omari, Omar (54789420600); Al Sabei, Sulaiman (56544560300); Al Rawajfah, Omar (35219748500); Abu Sharour, Loai (57192697518); Aljohani, Khalid (57214684420); Alomari, Khaled (57655845700); Shkman, Lina (57219713313); Al Dameery, Khloud (57203859617); Saifan, Ahmed (55926891800); Al Zubidi, Bushara (57219711688); Anwar, Samh (57219710995); Alhalaiqa, Fadwa (54895003400)</t>
  </si>
  <si>
    <t>54789420600; 56544560300; 35219748500; 57192697518; 57214684420; 57655845700; 57219713313; 57203859617; 55926891800; 57219711688; 57219710995; 54895003400</t>
  </si>
  <si>
    <t>https://www.scopus.com/inward/record.uri?eid=2-s2.0-85094885018&amp;doi=10.1155%2f2020%2f8887727&amp;partnerID=40&amp;md5=1b6de27dd8f697c97a7dfdbed6bff257</t>
  </si>
  <si>
    <t>Depression and anxiety are prevalent mental illnesses among young people. Crisis like the Coronavirus Disease 2019 (COVID-19) pandemic may increase the current prevalence of these illnesses. A cross-sectional, descriptive design was used to (1) explore the prevalence of depression, anxiety, and stress among youth and (2) identify to what extent certain variables related to COVID-19 could predict depression, anxiety, and stress (DAS) among young people in six different countries. Participants were requested to complete an online survey including demographics and the DAS scale. A total of 1,057 participants from Oman (n=155), Saudi Arabia (n=121), Jordan (n=332), Iraq (n=117), United Arab Emirates (n=147), and Egypt (n=182) completed the study. The total prevalence of depression, anxiety, and stress was 57%, 40.5%, and 38.1%, respectively, with no significant differences between countries. Significant predictors of stress, anxiety, and depression were being female, being in contact with a friend and/or a family member with mental illness, being quarantined for 14 days, and using the internet. In conclusion, COVID-19 is an epidemiological crisis that is casting a shadow on youths' DAS. The restrictions and prolonged lockdowns imposed by COVID-19 are negatively impacting their level of DAS. Healthcare organisations, in collaboration with various sectors, are recommended to apply psychological first aid and design appropriate educational programmes to improve the mental health of youth. © 2020 Omar Al Omari et al.</t>
  </si>
  <si>
    <t>Depression Res. Treat.</t>
  </si>
  <si>
    <t>Mind the gap: The role of mindfulness in adapting to increasing risk and climate change</t>
  </si>
  <si>
    <t>10.1007/s11625-017-0524-3</t>
  </si>
  <si>
    <t>Wamsler C.</t>
  </si>
  <si>
    <t>Wamsler, Christine (55216705500)</t>
  </si>
  <si>
    <t>Sustainability Science</t>
  </si>
  <si>
    <t>https://www.scopus.com/inward/record.uri?eid=2-s2.0-85040029242&amp;doi=10.1007%2fs11625-017-0524-3&amp;partnerID=40&amp;md5=58cee5d447b54332914f746addf1eb5c</t>
  </si>
  <si>
    <t>It is becoming clear that increasingly complex global challenges cannot simply be solved by new technology or governments alone. We also need to develop new social practices and encourage a broader cultural shift towards sustainability. Against this background, this paper explores the role of mindfulness in adapting to increasing risk and climate change. Based on a literature review, it assesses current research on ‘mindful climate adaptation’, and explores how individual mindfulness is linked to climate adaptation. While in practice mindfulness-based approaches to climate adaptation have gained widespread recognition (e.g., by the United Nations), the results show that related research is scarce and fragmented. There is almost no research into the role of mindfulness in climate adaptation. At the same time, new scientific domains are opening up in cognate fields that illuminate the mindfulness–adaptation nexus from certain perspectives. These fields include: (1) disaster management; (2) individual well-being; (3) organisational management; (4) environmental behaviour; (5) social justice; and (6) knowledge production. As new concepts and approaches emerge, they require critical construct validation and empirical testing. The importance of further investigation is supported by a complementary empirical study, which shows that individual mindfulness disposition coincides with increased motivation to take (or support) climate adaptation actions. The paper concludes that mindfulness has the potential to facilitate adaptation at all scales (through cognitive, managerial, structural, ontological, and epistemological change processes) and should, therefore, become a core element in climate and associated sustainability research. Finally, it sketches the conceptual trajectories of the mindfulness–adaptation nexus and presents a pioneering, comprehensive framework for ‘mindful climate adaptation’. © 2018, The Author(s).</t>
  </si>
  <si>
    <t>Adaptation; Climate change; Compassion; Emotions; Inner transformation; Inner transition; Mindful climate adaptation; Native knowledge; Organisational mindfulness; Planning; Political mindfulness; Risk reduction; Sustainability; Traditional knowledge; Urban governance; Urban transformation; Well-being</t>
  </si>
  <si>
    <t>Springer Tokyo</t>
  </si>
  <si>
    <t>Sustainability Sci.</t>
  </si>
  <si>
    <t>Psychological interventions to foster resilience in healthcare professionals</t>
  </si>
  <si>
    <t>10.1002/14651858.CD012527.pub2</t>
  </si>
  <si>
    <t>Kunzler A.M.; Helmreich I.; Chmitorz A.; König J.; Binder H.; Wessa M.; Lieb K.</t>
  </si>
  <si>
    <t>Kunzler, Angela M (57193170767); Helmreich, Isabella (35770841100); Chmitorz, Andrea (26031958000); König, Jochem (7102062562); Binder, Harald (7202460535); Wessa, Michèle (57218944210); Lieb, Klaus (57193168525)</t>
  </si>
  <si>
    <t>57193170767; 35770841100; 26031958000; 7102062562; 7202460535; 57218944210; 57193168525</t>
  </si>
  <si>
    <t>CD012527</t>
  </si>
  <si>
    <t>https://www.scopus.com/inward/record.uri?eid=2-s2.0-85087471214&amp;doi=10.1002%2f14651858.CD012527.pub2&amp;partnerID=40&amp;md5=a1aa291408e444790e8679e0a07fd7ed</t>
  </si>
  <si>
    <t>Background: Resilience can be defined as the maintenance or quick recovery of mental health during or after periods of stressor exposure, which may result from a potentially traumatising event, challenging life circumstances, a critical life transition phase, or physical illness. Healthcare professionals, such as nurses, physicians, psychologists and social workers, are exposed to various work-related stressors (e.g. patient care, time pressure, administration) and are at increased risk of developing mental disorders. This population may benefit from resilience-promoting training programmes. Objectives: To assess the effects of interventions to foster resilience in healthcare professionals, that is, healthcare staff delivering direct medical care (e.g. nurses, physicians, hospital personnel) and allied healthcare staff (e.g. social workers, psychologists). Search methods: We searched CENTRAL, MEDLINE, Embase, 11 other databases and three trial registries from 1990 to June 2019. We checked reference lists and contacted researchers in the field. We updated this search in four key databases in June 2020, but we have not yet incorporated these results. Selection criteria: Randomised controlled trials (RCTs) in adults aged 18 years and older who are employed as healthcare professionals, comparing any form of psychological intervention to foster resilience, hardiness or post-traumatic growth versus no intervention, wait-list, usual care, active or attention control. Primary outcomes were resilience, anxiety, depression, stress or stress perception and well-being or quality of life. Secondary outcomes were resilience factors. Data collection and analysis: Two review authors independently selected studies, extracted data, assessed risks of bias, and rated the certainty of the evidence using the GRADE approach (at post-test only). Main results: We included 44 RCTs (high-income countries: 36). Thirty-nine studies solely focused on healthcare professionals (6892 participants), including both healthcare staff delivering direct medical care and allied healthcare staff. Four studies investigated mixed samples (1000 participants) with healthcare professionals and participants working outside of the healthcare sector, and one study evaluated training for emergency personnel in general population volunteers (82 participants). The included studies were mainly conducted in a hospital setting and included physicians, nurses and different hospital personnel (37/44 studies). Participants mainly included women (68%) from young to middle adulthood (mean age range: 27 to 52.4 years). Most studies investigated group interventions (30 studies) of high training intensity (18 studies; &gt; 12 hours/sessions), that were delivered face-to-face (29 studies). Of the included studies, 19 compared a resilience training based on combined theoretical foundation (e.g. mindfulness and cognitive-behavioural therapy) versus unspecific comparators (e.g. wait-list). The studies were funded by different sources (e.g. hospitals, universities), or a combination of different sources. Fifteen studies did not specify the source of their funding, and one study received no funding support. Risk of bias was high or unclear for most studies in performance, detection, and attrition bias domains. At post-intervention, very-low certainty evidence indicated that, compared to controls, healthcare professionals receiving resilience training may report higher levels of resilience (standardised mean difference (SMD) 0.45, 95% confidence interval (CI) 0.25 to 0.65; 12 studies, 690 participants), lower levels of depression (SMD −0.29, 95% CI −0.50 to −0.09; 14 studies, 788 participants), and lower levels of stress or stress perception (SMD −0.61, 95% CI −1.07 to −0.15; 17 studies, 997 participants). There was little or no evidence of any effect of resilience training on anxiety (SMD −0.06, 95% CI −0.35 to 0.23; 5 studies, 231 participants; very-low certainty evidence) or well-being or quality of life (SMD 0.14, 95% CI −0.01 to 0.30; 13 studies, 1494 participants; very-low certainty evidence). Effect sizes were small except for resilience and stress reduction (moderate). Data on adverse effects were available for three studies, with none reporting any adverse effects occurring during the study (very-low certainty evidence). Authors' conclusions: For healthcare professionals, there is very-low certainty evidence that, compared to control, resilience training may result in higher levels of resilience, lower levels of depression, stress or stress perception, and higher levels of certain resilience factors at post-intervention. The paucity of medium- or long-term data, heterogeneous interventions and restricted geographical distribution limit the generalisability of our results. Conclusions should therefore be drawn cautiously. The findings suggest positive effects of resilience training for healthcare professionals, but the evidence is very uncertain. There is a clear need for high-quality replications and improved study designs. Copyright © 2020 The Cochrane Collaboration. Published by John Wiley &amp; Sons, Ltd.</t>
  </si>
  <si>
    <t>Adult; Allied Health Personnel; Cognitive Behavioral Therapy; Female; Health Personnel; Humans; Male; Middle Aged; Mindfulness; Occupational Diseases; Randomized Controlled Trials as Topic; Resilience, Psychological; Stress, Psychological; Allied Health Occupations; Anxiety; Bias; Depression; Mental Health; Quality of Life; Stress, Psychological; Students, Health Occupations; Waiting Lists; Young Adult; adult; adulthood; anxiety; attention; cognitive behavioral therapy; controlled study; doctor nurse relation; effect size; Embase; female; funding; geographic distribution; GRADE approach; health care cost; high income country; hospital personnel; human; human tissue; Medline; mindfulness; perception; posttraumatic growth (psychology); psychologist; quality of life; randomized controlled trial (topic); review; risk assessment; social worker; stress; systematic review; theoretical study; wellbeing; young adult; education; health care personnel; male; mental stress; meta analysis; middle aged; occupational disease; paramedical personnel; psychological resilience; psychology; consensus; follow up; health practitioner; hospital admission; medical care; medical student; middle income country; midwifery student; nursing; paramedical profession; physiotherapy; reporting bias; social work student; training; depression; health student; mental health; occupation; statistical bias</t>
  </si>
  <si>
    <t>Ecological Disasters and Mental Health: Causes, Consequences, and Interventions</t>
  </si>
  <si>
    <t>10.3389/fpsyt.2020.00001</t>
  </si>
  <si>
    <t>Morganstein J.C.; Ursano R.J.</t>
  </si>
  <si>
    <t>Morganstein, Joshua C. (22734733100); Ursano, Robert J. (57196779050)</t>
  </si>
  <si>
    <t>22734733100; 57196779050</t>
  </si>
  <si>
    <t>https://www.scopus.com/inward/record.uri?eid=2-s2.0-85081112966&amp;doi=10.3389%2ffpsyt.2020.00001&amp;partnerID=40&amp;md5=dea6bed5c43ec5f8ab8287549659540d</t>
  </si>
  <si>
    <t>Ecological disasters highlight the importance of understanding natural disasters as they relate to a changing global climate. Such disasters often have a predictable pattern of evolving over time and anticipated psychological and behavioral problems and community disruptions. Various factors enhance transmission of these adverse effects beyond the geographic location of the ecological disaster, with certain populations being particularly vulnerable to these effects. Understanding the range and pattern of these effects can aid in optimizing interventions. The use of evidence-informed interventions can reduce distress, enhance well-being, and improve functioning for affected individuals and communities. Effective preparedness involves an understanding of these factors, incorporation of them at all stages of disaster management, and continuous education and training for disaster planners and responders. © Copyright © 2020 Morganstein and Ursano.</t>
  </si>
  <si>
    <t>disaster; early interventions; mental health; trauma; vulnerable populations</t>
  </si>
  <si>
    <t>psychotropic agent; age; alternative medicine; climate change; community; contamination; disaster; disaster management; disaster planning; distress syndrome; ecological disaster; education; evidence based medicine; exposure; gender; geography; grief; health care system; high risk behavior; intervention study; leadership; management; mental disease; mental health; psychologic assessment; psychological aspect; psychological resilience; psychopharmacotherapy; psychotherapy; public health; Review; social media; social support; socioeconomics; vulnerable population; wellbeing</t>
  </si>
  <si>
    <t>Parenting self-efficacy in immigrant families—a systematic review</t>
  </si>
  <si>
    <t>10.3389/fpsyg.2020.00985</t>
  </si>
  <si>
    <t>Boruszak-Kiziukiewicz J.; Kmita G.</t>
  </si>
  <si>
    <t>Boruszak-Kiziukiewicz, Joanna (57217130937); Kmita, Grażyna (6508313826)</t>
  </si>
  <si>
    <t>57217130937; 6508313826</t>
  </si>
  <si>
    <t>https://www.scopus.com/inward/record.uri?eid=2-s2.0-85086379981&amp;doi=10.3389%2ffpsyg.2020.00985&amp;partnerID=40&amp;md5=73b2a741e61400d8b9e4eac406b68384</t>
  </si>
  <si>
    <t>Introduction: Parenting self-efficacy (PSE) refers to parents’ belief in their ability to perform the parenting role successfully, and derives from Bandura’s concept of personal self-efficacy formulated within the social cognitive theory. PSE has been demonstrated to be a strong predictor of parenting functioning. At the same time, relatively less is known about its possible role in the situation of migration, when a family experiences acculturation stress in the process of adaptation to the new culture. Therefore, the aim of this systematic review was to summarize available data on the conceptualization, measurement, and the role of parenting self-efficacy in the context of acculturation processes, and in various groups of immigrant parents. Methods: An extensive search of eight electronic databases was conducted in August 2018 and updated in February 2020 to identify peer-reviewed articles on parenting self -efficacy among immigrants. Eleven studies met pre-specified criteria for inclusion. Nine of the studies employed a quantitative design, whereas the remaining two studies used qualitative methods. In three of the quantitative studies, interventions/programs for immigrants were assessed. Results: Three different approaches to conceptualizing and measuring PSE were identified in the analyzed papers: Domain-general, domain-specific, and narrow domain. Incongruent results were found with regards to the links between the strength of PSE and immigrants’ cultural orientation. Additionally, PSE was identified as a mediator between a stronger orientation toward the mainstream culture and more supportive parenting. The qualitative studies indicated that a reduction in PSE was typical for the initial period of immigration and might be a consequence of a forced orientation toward the standards of the receiving country, which was a consequence of the parents wanting to maintain close relations with their teenage children. Discussion: Overall, the theoretical and methodological quality of the reported studies varied and hence their findings have to be interpreted with caution. Our analysis clearly points to the usefulness of a multifaceted approach to PSE. Further research is needed to understand the mechanisms by which parental self-efficacy may exert a positive effect on the functioning of immigrant families. © 2020 Boruszak-Kiziukiewicz and Kmita.</t>
  </si>
  <si>
    <t>Acculturation; Immigrant families; Migration; Parenting; Self-efficacy</t>
  </si>
  <si>
    <t>Public sector crises: Realizations from Covid-19 for crisis communi-cation</t>
  </si>
  <si>
    <t>10.1285/I20356609V13I2P990</t>
  </si>
  <si>
    <t>Coombs W.T.</t>
  </si>
  <si>
    <t>Coombs, W. Timothy (36612773900)</t>
  </si>
  <si>
    <t>Partecipazione e Conflitto</t>
  </si>
  <si>
    <t>https://www.scopus.com/inward/record.uri?eid=2-s2.0-85089946847&amp;doi=10.1285%2fI20356609V13I2P990&amp;partnerID=40&amp;md5=f9f89ec59fdb11b50c608917ab702320</t>
  </si>
  <si>
    <t>This article reflects upon the communicative demands COVID-19 created for public sector crisis manag-ers. Those demands include anxiety, empathy, efficacy, fatigue, reach, and threat. The conclusion reviews the reali-zations COVID-19 has created for those tasked with managing public health crises. © 2020, University of Salento.</t>
  </si>
  <si>
    <t>Anxiety; Crisis communication; Crisis management; Efficacy; Eppm</t>
  </si>
  <si>
    <t>University of Salento</t>
  </si>
  <si>
    <t>Partecip. Confl.</t>
  </si>
  <si>
    <t>ANIACARES: Presentation of a case study on a model of early psychological intervention for road accidents victims; [ANIACARES: Presentazione di un caso clinico su un modello di intervento di primo soccorso psicologico per le vittime della strada]</t>
  </si>
  <si>
    <t>10.14605/PCC2622003</t>
  </si>
  <si>
    <t>Couyoumdjian A.; Cordellieri P.; Burrai J.; Mari E.; Guidoni U.; Vedovi S.; Sgalla R.; France-Schi F.; Capalbo G.; Antonelli M.; Bocci M.G.; Ingu-Scio S.; Bernardini L.; Giannini A.M.</t>
  </si>
  <si>
    <t>Couyoumdjian, Alessandro (6507500289); Cordellieri, Pierluigi (55557328400); Burrai, Jessica (57216300752); Mari, Emanuela (57216377399); Guidoni, Umberto (57209652486); Vedovi, Sandro (57216298056); Sgalla, Roberto (36020817700); France-Schi, Francesco (57220102896); Capalbo, Gennaro (36879679200); Antonelli, Massimo (7102393593); Bocci, Maria Grazia (6701818886); Ingu-Scio, Simona (57220109296); Bernardini, Lucia (57190668311); Giannini, Anna Maria (36020095200)</t>
  </si>
  <si>
    <t>6507500289; 55557328400; 57216300752; 57216377399; 57209652486; 57216298056; 36020817700; 57220102896; 36879679200; 7102393593; 6701818886; 57220109296; 57190668311; 36020095200</t>
  </si>
  <si>
    <t>Psicoterapia Cognitiva e Comportamentale</t>
  </si>
  <si>
    <t>https://www.scopus.com/inward/record.uri?eid=2-s2.0-85096900589&amp;doi=10.14605%2fPCC2622003&amp;partnerID=40&amp;md5=6db544fa4ed8d07ec1450c2507afc089</t>
  </si>
  <si>
    <t>Road crashes are a major social emergency in Europe. In addition to the enormous social costs, they often result in severe psychological distress both for the individuals directly involved and their loved ones. In Italy, no specific psychological first aid and rehabilitation program exists for road crashes victims. For this purpo-se, ANIACARES, a scientifically grounded first-aid program specifically designed for road accident victims, was developed. The case study below is reported to better describe the activities and the psychological techniques used by the ANIACARES psychologists. The patient was an 18-year-old young adult admitted to the intensive care unit of one of the General Hospitals in Rome following a road crash. The first part of the intervention took place in the hospital ward and it continued at patient’s home. © Edizioni Centro Studi Erickson, Trento, 2020 — Psicoterapia Cognitiva e Comportamentale.</t>
  </si>
  <si>
    <t>Post-traumatic stress disorder; Preventive intervention; Psychological support; Road accidents; Trauma</t>
  </si>
  <si>
    <t>Edizioni Centro Studi Erickson</t>
  </si>
  <si>
    <t>Psicoter. Cogn. Comport.</t>
  </si>
  <si>
    <t>The mental health of those whose rights have been taken away: An essay on the mental health of indigenous peoples in the face of the 2019 Coronavirus (2019-nCoV) outbreak</t>
  </si>
  <si>
    <t>10.1016/j.psychres.2020.113094</t>
  </si>
  <si>
    <t>Júnior J.G.; Moreira M.M.; Pinheiro W.R.; de Amorim L.M.; Lima C.K.T.; da Silva C.G.L.; Neto M.L.R.</t>
  </si>
  <si>
    <t>Júnior, Jucier Gonçalves (55749136800); Moreira, Marcial Moreno (55748181800); Pinheiro, Woneska Rodrigues (56650850100); de Amorim, Liromaria Maria (57216918836); Lima, Carlos Kennedy Tavares (56647609500); da Silva, Claúdio Gleidiston Lima (56085499700); Neto, Modesto Leite Rolim (54882487200)</t>
  </si>
  <si>
    <t>55749136800; 55748181800; 56650850100; 57216918836; 56647609500; 56085499700; 54882487200</t>
  </si>
  <si>
    <t>https://www.scopus.com/inward/record.uri?eid=2-s2.0-85085329577&amp;doi=10.1016%2fj.psychres.2020.113094&amp;partnerID=40&amp;md5=0f88473aed3c7cfd7dc67be921f64934</t>
  </si>
  <si>
    <t>Background:: In Latin America there are about 45 million indigenous people in 826 communities that represent 8.3% of the population. An estimated 798,365 Aboriginal and Torres Strait Islander were in Australia, 5,2 million indigenous people living in America and 2,13 million in Canada. Racial/ethnic disparities in mental health service use have increased especially in the context of the new coronavirus pandemic. Thus, we aimed to describe the mental health situation of the indigenous population in the context of the COVID-19 pandemic Method:: The studies were identified in well-known international journals found in three electronic databases: PubMed, Scopus, and MEDLINE. The data were cross-checked with information from the main international newspapers. Results:: According to the literature, due to the COVID-19 pandemic there is a lack of specialized mental health services and professionals, a restricted access to quality information and a lack of access to inputs, causing negative feelings and it can exacerbate pre-existing mental problems (eg: depression, suicidal ideation, smoking and binge drink). The cultural differences are a risk factor to worsen the mental health of this already vulnerable population. Conclusion:: providing psychological first aid is an essential care component for indigenous populations that have been victims COVID-19 pandemic. © 2020 Elsevier B.V.</t>
  </si>
  <si>
    <t>Coronavirus Infection; Indigenous population; Mental Health</t>
  </si>
  <si>
    <t>American Native Continental Ancestry Group; Australia; Betacoronavirus; Coronavirus Infections; Disease Outbreaks; Female; Health Status Disparities; Healthcare Disparities; Human Rights; Humans; Indigenous Peoples; Male; Mental Disorders; Mental Health; North America; Oceanic Ancestry Group; Pandemics; Pneumonia, Viral; Risk Factors; access to information; binge drinking; coronavirus disease 2019; cultural anthropology; depression; disease exacerbation; epidemic; ethnic group; first aid; health care utilization; human; indigenous people; infection control; infection prevention; Letter; medical information; mental disease; mental health care; mental health care personnel; pandemic; population research; prevalence; priority journal; psychosocial care; risk assessment; risk factor; Severe acute respiratory syndrome coronavirus 2; smoking; South and Central America; suicidal ideation; virus pneumonia; vulnerable population; World Health Organization; American Indian; Australia; Betacoronavirus; Coronavirus infection; epidemic; ethnology; female; health care disparity; health disparity; human rights; male; mental disease; mental health; North America; Oceanic ancestry group; pandemic; psychology</t>
  </si>
  <si>
    <t>Psychological support post-release of humanitarian workers taken hostage: the experience of the International Committee of the Red Cross (ICRC)</t>
  </si>
  <si>
    <t>10.1080/03069885.2018.1461193</t>
  </si>
  <si>
    <t>Aebischer Perone S.; Althaus F.; Chappuis F.; Aguirre Zimerman N.; Martinez E.; Regel S.</t>
  </si>
  <si>
    <t>Aebischer Perone, S. (24466449500); Althaus, F. (57198280846); Chappuis, F. (7004412392); Aguirre Zimerman, N. (57201683960); Martinez, E. (57195807177); Regel, S. (21234155000)</t>
  </si>
  <si>
    <t>24466449500; 57198280846; 7004412392; 57201683960; 57195807177; 21234155000</t>
  </si>
  <si>
    <t>British Journal of Guidance and Counselling</t>
  </si>
  <si>
    <t>https://www.scopus.com/inward/record.uri?eid=2-s2.0-85045767353&amp;doi=10.1080%2f03069885.2018.1461193&amp;partnerID=40&amp;md5=bff0545c9a08e6462b6eb778bcab47c2</t>
  </si>
  <si>
    <t>Following release, former hostages face many challenges and may struggle to regain control over their lives. Research and evidence on how to effectively address the needs of hostages during their release and afterwards is lacking. The International Committee of the Red Cross has extensive experience in managing hostage situations and has strengthened the practice of care offered to its own affected staff by developing an inter-professional comprehensive seven phase care model adapted to incidents of extended duration with multiple stressors. This includes strong coordination between the different actors involved, combined with long-term peer, social and organisational support, as well as workplace reintegration with guidance by colleagues, and specialised counselling when necessary, to ensure positive outcomes, and minimise permanent sequelae. © 2020, © 2020 The Author(s). Published by Informa UK Limited, trading as Taylor &amp; Francis Group.</t>
  </si>
  <si>
    <t>Abduction; critical incident stress management; humanitarian; peer support; post hostage care</t>
  </si>
  <si>
    <t>Br. J. Guid. Couns.</t>
  </si>
  <si>
    <t>The role of Filipino masculine ideology on the adaptive coping, psychological well-being and vicarious trauma of first responders</t>
  </si>
  <si>
    <t>10.1080/17542863.2018.1561736</t>
  </si>
  <si>
    <t>Agbayani B.E.M.; Villaflor P.I.A.T.M.; Villaret N.P.B.; Hechanova M.R.M.</t>
  </si>
  <si>
    <t>Agbayani, Bianca Eloise M. (57205345155); Villaflor, Pauline Isabel Aurora Trinidad M. (57205345410); Villaret, Nadine Pamela B. (57205337398); Hechanova, Ma. Regina M. (12760553200)</t>
  </si>
  <si>
    <t>57205345155; 57205345410; 57205337398; 12760553200</t>
  </si>
  <si>
    <t>International Journal of Culture and Mental Health</t>
  </si>
  <si>
    <t>https://www.scopus.com/inward/record.uri?eid=2-s2.0-85059613614&amp;doi=10.1080%2f17542863.2018.1561736&amp;partnerID=40&amp;md5=091a7a12ec144282f7bc3a86e592ab89</t>
  </si>
  <si>
    <t>The exposure of first responders to emergencies and disaster puts them at high risk of experiencing vicarious trauma. First responders are typically male and literature suggests that a negative connotation of masculinity creates a stigma that leads to low help-seeking behaviour and poorer psychological outcomes. This study examines Filipino dimensions of masculinity namely perceived cognitive ability, sense of community, and assertive dominance and how these dimensions predict adaptive coping and its outcomes. Surveys of 135 male first responders reveal that perceived cognitive ability and sense of community positively predict adaptive coping. Results also support the hypothesis that adaptive coping mediates the relationship of perceived cognitive ability, and sense of community positively with psychological well-being. However, there was no relationship between assertive dominance and adaptive coping. Rather, assertive dominance predicted vicarious trauma. The results contribute to the literature by showing that masculinity ideologies have both positive and negative relationships with mental health. This has implications on how emergency organizations can help support first responders. © 2019, © 2019 Informa UK Limited, trading as Taylor &amp; Francis Group.</t>
  </si>
  <si>
    <t>adaptive coping; first responders; Masculinity; vicarious trauma; well-being</t>
  </si>
  <si>
    <t>Int. J. Cult. Ment. Health</t>
  </si>
  <si>
    <t>The good, the bad, and the uncertain: Contributions of volunteered geographic information to community disaster resilience</t>
  </si>
  <si>
    <t>10.3389/feart.2018.00183</t>
  </si>
  <si>
    <t>Haworth B.T.; Bruce E.; Whittaker J.; Read R.</t>
  </si>
  <si>
    <t>Haworth, Billy Tusker (55538985000); Bruce, Eleanor (55467615700); Whittaker, Joshua (16641204700); Read, Róisín (56175199000)</t>
  </si>
  <si>
    <t>55538985000; 55467615700; 16641204700; 56175199000</t>
  </si>
  <si>
    <t>https://www.scopus.com/inward/record.uri?eid=2-s2.0-85057206109&amp;doi=10.3389%2ffeart.2018.00183&amp;partnerID=40&amp;md5=44b090dc64df067f7a37c4f9a72a218d</t>
  </si>
  <si>
    <t>The adoption of location-based information sharing technologies, and the emergence of volunteered geographic information (VGI), has seen changes to community involvement in disaster management. The concept of resilience, and recognition of the capacity for renewal, re-organization, and societal development, has gained currency in disaster management. However, the opportunities presented by spatially referenced data for sourcing contextual information for understanding processes of social– ecological resilience and fostering local inclusion has not been examined. We examine how web 2.0 platforms, including VGI and social media, can support resilience building, and critically evaluate how these technologies potentially undermine resilience. We concentrate our analysis on factors deemed important for community disaster resilience through review of recent literature, policy documents, and author experience. Establishing which elements of VGI in disaster management should be emphasized, such as increased flexibility or individual empowerment, and which require careful management, such as compromised privacy or data quality, will enable VGI to become less opportunistic, data-centric, disruptive, and exclusionary, and allow for more reliable, community-centric, complementary, and socially inclusive practices. Incorporating awareness and training on collaborative geoweb technologies into disaster preparedness programs will equip individuals to make informed judgments on VGI content and reduce unintended consequences of social media initiatives. © 2018 Haworth, Bruce, Whittaker and Read.</t>
  </si>
  <si>
    <t>Digital volunteering; Disaster management; Geoweb; Resilience; Social media; Volunteered geographic information (VGI)</t>
  </si>
  <si>
    <t>Disaster prevention; Economic and social effects; Social networking (online); Digital volunteering; Disaster management; Geoweb; Resilience; Social media; Volunteered geographic information; disaster management; GIS; information technology; local participation; social media; World Wide Web; Disasters</t>
  </si>
  <si>
    <t>Using social media to call for help in Hurricane Harvey: Bonding emotion, culture, and community relationships</t>
  </si>
  <si>
    <t>10.1016/j.ijdrr.2019.101212</t>
  </si>
  <si>
    <t>Li J.; Stephens K.K.; Zhu Y.; Murthy D.</t>
  </si>
  <si>
    <t>Li, Jing (57205604310); Stephens, Keri K. (9336961600); Zhu, Yaguang (57189373266); Murthy, Dhiraj (35616249900)</t>
  </si>
  <si>
    <t>57205604310; 9336961600; 57189373266; 35616249900</t>
  </si>
  <si>
    <t>https://www.scopus.com/inward/record.uri?eid=2-s2.0-85067821230&amp;doi=10.1016%2fj.ijdrr.2019.101212&amp;partnerID=40&amp;md5=c073d8f861437daf5cbbdf0b4d5979fc</t>
  </si>
  <si>
    <t>Social media plays a key role in disaster rescues, and it can facilitate feelings of support when people need rescue or want to tap into neighborhood relationships. Using semi-structured interviews of people affected by Hurricane Harvey in the Greater Houston area, we addressed our research questions around notions of social support. Using photo elicitation analysis and constant comparison analysis, three overarching themes emerged from the data that inform how social support functions in this context: (1) appreciation posts are a form of emotional support; (2) resources are a form of instrumental support; and (3) helpfulness is a form of informational support. Importantly, these support functions are not isolated, and they can appear in response to an explicit request, as an anticipated need, and as an emergent reaction to a different form of social support. We also find some support for intercultural differences especially considering that our Chinese respondents preferred to use WeChat to request resources and rescues, while other non-Chinese respondents predominately used Facebook. In addition, we found that neighborhood relationships were strengthened, and social support was spread through social media. © 2019</t>
  </si>
  <si>
    <t>Culture; Hurricane Harvey; Neighborhood; Relationships; Social media; Social support</t>
  </si>
  <si>
    <t>The impact of social media on marketing using bibliometrics analysis</t>
  </si>
  <si>
    <t>10.5267/j.ijdns.2019.2.006</t>
  </si>
  <si>
    <t>Salimi D.; Tavasoli K.; Gilani E.; Jouyandeh M.; Sadjadi S.J.</t>
  </si>
  <si>
    <t>Salimi, D. (57215667820); Tavasoli, K. (57215668967); Gilani, E. (57215660096); Jouyandeh, M. (57215656008); Sadjadi, S.J. (6701386322)</t>
  </si>
  <si>
    <t>57215667820; 57215668967; 57215660096; 57215656008; 6701386322</t>
  </si>
  <si>
    <t>International Journal of Data and Network Science</t>
  </si>
  <si>
    <t>https://www.scopus.com/inward/record.uri?eid=2-s2.0-85063334214&amp;doi=10.5267%2fj.ijdns.2019.2.006&amp;partnerID=40&amp;md5=2839ed08039160366588d0a9a550e2ed</t>
  </si>
  <si>
    <t>Social media has grown very quickly and has affected all dimensions of the world’s community. The purpose of this article is to review valid articles on the relationship between social media and promotion using manual and bibliometrics analysis methods and identify top themes in these articles. We review the papers published between 2007 and the first month of 2019 in Scopus. 1,840 articles were published in the mentioned period. In this article, we review various charts including word dynamics, the contributions of different countries, country scientific production, corresponding author's country, the frequency distribution of sources, collaboration network and country collaboration map. The study indicates that Canada, Australia and France were the most productive countries in this area. © 2019 by the authors; licensee Growing Science, Canada.</t>
  </si>
  <si>
    <t>Health promotion; Marketing; Promotion; Social media</t>
  </si>
  <si>
    <t>Growing Science</t>
  </si>
  <si>
    <t>Int. J.  Data  Netw.  Sci.</t>
  </si>
  <si>
    <t>Breaking bad news with CONSOLE: Toward a framework integrating medical protocols with crisis communication</t>
  </si>
  <si>
    <t>10.1016/j.pubrev.2018.10.013</t>
  </si>
  <si>
    <t>Tan K.K.-Y.; Pang A.; Kang J.X.</t>
  </si>
  <si>
    <t>Tan, Kevin Kok-Yew (57204659229); Pang, Augustine (26642701400); Kang, Janelle Xiaoting (57204658481)</t>
  </si>
  <si>
    <t>57204659229; 26642701400; 57204658481</t>
  </si>
  <si>
    <t>Public Relations Review</t>
  </si>
  <si>
    <t>https://www.scopus.com/inward/record.uri?eid=2-s2.0-85056583473&amp;doi=10.1016%2fj.pubrev.2018.10.013&amp;partnerID=40&amp;md5=5fb748ad2d23edde692b73686dbe4a70</t>
  </si>
  <si>
    <t>This paper develops the CONSOLE (Coherence, Orientation, Nuance, Support, Ongoing, Leadership, Emotions) framework to guide practitioners on how to break bad news effectively to stakeholders during crises. Arguably the first study integrating well-established medical protocols such as SPIKES (Baile et al., 2000) and COMFORT (Villagran et al., 2010) with crisis communication literature, the CONSOLE framework is applied on four aviation crises to examine the manner in which organizations communicate bad news on social media platforms, which are increasingly used to communicate with stakeholders (Siah, Bansal &amp; Pang, 2010). Data was obtained during the height of the crises (Vasterman, 2005) from official Twitter and Facebook pages of Malaysia Airlines, AirAsia and Asiana Airlines. Findings showed that the airlines’ communication of bad news to stakeholders suffer from emotional deficit. Practitioners can use the CONSOLE framework to break bad news in a holistic and empathetic manner during crises. © 2018 Elsevier Inc.</t>
  </si>
  <si>
    <t>Bad news; Crisis communication; Social media</t>
  </si>
  <si>
    <t>Public Relat. Rev.</t>
  </si>
  <si>
    <t>Shifting from survival to supporting resilience in children and families in the COVID-19 pandemic: Lessons for informing U.S. mental health priorities.</t>
  </si>
  <si>
    <t>10.1037/tra0000781</t>
  </si>
  <si>
    <t>Stark A.M.; White A.E.; Rotter N.S.; Basu A.</t>
  </si>
  <si>
    <t>Stark, Abigail M. (57194763694); White, Allison E. (55473162400); Rotter, Nancy S. (57214536580); Basu, Archana (15727421500)</t>
  </si>
  <si>
    <t>57194763694; 55473162400; 57214536580; 15727421500</t>
  </si>
  <si>
    <t>S133</t>
  </si>
  <si>
    <t>S135</t>
  </si>
  <si>
    <t>https://www.scopus.com/inward/record.uri?eid=2-s2.0-85086648338&amp;doi=10.1037%2ftra0000781&amp;partnerID=40&amp;md5=a1014e604718dc75a63ad2b8f212d5f0</t>
  </si>
  <si>
    <t>This commentary contextualizes potential mental health outcomes for children during and after the COVID-19 pandemic within the risk and resilience literature. Individual, familial, and community-level factors that may increase risk for mental health challenges for children as well as factors associated with positive adaptation in the face of adversity are considered. We highlight the value of considering children's resilience within a systemic perspective by considering family-centered approaches including both short-term and long-term evidence-informed mental health practices. (PsycInfo Database Record (c) 2020 APA, all rights reserved) © 2020 American Psychological Association</t>
  </si>
  <si>
    <t>children and families; coronavirus; COVID-19; resilience</t>
  </si>
  <si>
    <t>Adaptation, Psychological; Child; Coronavirus Infections; Health Services Accessibility; Humans; Mental Health Services; Pandemics; Pneumonia, Viral; Psychological Distress; Resilience, Psychological; Telemedicine; United States; child; coping behavior; Coronavirus infection; distress syndrome; health care delivery; human; mental health service; pandemic; psychological resilience; psychology; telemedicine; United States; virus pneumonia</t>
  </si>
  <si>
    <t>Meaning, social support, and resilience as predictors of posttraumatic growth: A study of the Louisiana flooding of August 2016</t>
  </si>
  <si>
    <t>10.1037/ort0000464</t>
  </si>
  <si>
    <t>Boullion G.Q.; Pavlacic J.M.; Schulenberg S.E.; Buchanan E.M.; Steger M.F.</t>
  </si>
  <si>
    <t>Boullion, Gina Q. (57217234406); Pavlacic, Jeffrey M. (57208337085); Schulenberg, Stefan E. (6603027934); Buchanan, Erin M. (36624932600); Steger, Michael F. (7003951314)</t>
  </si>
  <si>
    <t>57217234406; 57208337085; 6603027934; 36624932600; 7003951314</t>
  </si>
  <si>
    <t>American Journal of Orthopsychiatry</t>
  </si>
  <si>
    <t>https://www.scopus.com/inward/record.uri?eid=2-s2.0-85086861303&amp;doi=10.1037%2fort0000464&amp;partnerID=40&amp;md5=b5a23c69f33b98628801a5c59a072a1e</t>
  </si>
  <si>
    <t>Individuals who survive natural hazards often develop posttraumatic stress symptoms or other forms of psychological distress. However, some experience psychological growth. Given that natural hazards will increase in the near future due to global warming, it would be helpful to examine predictors of growth across different kinds of natural hazards. The present study examined positive psychological factors that may serve as buffers against the negative effects of exposure to a natural hazard, specifically following the Louisiana flooding of August 2016. Volunteer participants (N = 120) self-reported perceived presence and search for meaning in life, social support, resilience, and posttraumatic growth (PTG). After controlling for amount of property damaged, posttraumatic stress symptoms, gender, religion, and ethnicity or race, presence and search for meaning, social support, and resilience explained significant additional variance in PTG scores. This research adds to the growing understanding of how individuals respond to natural hazards. © 2020 Global Alliance for Behavioral Health and Social Justice.</t>
  </si>
  <si>
    <t>Meaning; Natural disaster; Posttraumatic growth; Resilience; Social support</t>
  </si>
  <si>
    <t>Adult; Female; Floods; Humans; Louisiana; Male; Middle Aged; Posttraumatic Growth, Psychological; Regression Analysis; Resilience, Psychological; Self Report; Social Support; Stress Disorders, Post-Traumatic; adult; Article; attitude to life; controlled study; ethnicity; female; flooding; gender; human; Louisiana; male; posttraumatic growth; posttraumatic stress disorder; prediction; psychological aspect; psychological resilience; psychotrauma; race; religion; self report; social support; symptom; flooding; middle aged; psychology; regression analysis</t>
  </si>
  <si>
    <t>Am. J. Orthopsychiatry</t>
  </si>
  <si>
    <t>Nursing interventions for adults following a mental health crisis: A systematic review guided by trauma-informed principles</t>
  </si>
  <si>
    <t>10.1111/inm.12691</t>
  </si>
  <si>
    <t>Nizum N.; Yoon R.; Ferreira-Legere L.; Poole N.; Lulat Z.</t>
  </si>
  <si>
    <t>Nizum, Nafsin (57213597933); Yoon, Rosanra (57213596104); Ferreira-Legere, Laura (57209616832); Poole, Nancy (57189941790); Lulat, Zainab (57201292960)</t>
  </si>
  <si>
    <t>57213597933; 57213596104; 57209616832; 57189941790; 57201292960</t>
  </si>
  <si>
    <t>https://www.scopus.com/inward/record.uri?eid=2-s2.0-85077859217&amp;doi=10.1111%2finm.12691&amp;partnerID=40&amp;md5=9a667f7015100d2ea47ac15aafc9b615</t>
  </si>
  <si>
    <t>There exists a growing need for health and service providers to respond to persons in a manner that recognizes the prevalence and impact of trauma in individuals and prevent inadvertent re-traumatization in the routine process of care. The experience of mental health crisis in of itself can have traumatic and impactful effects on individuals. Trauma-informed approaches to care offer a framework to provide crisis intervention responses that are based on the acknowledgement of the prevalence and impact of trauma and define trauma not by the event per se, but by the impact of an experience of trauma. The integration of trauma-informed principles in the context of crisis intervention is a current practice gap. In order to inform a portion of a best-practice guideline for registered nurses and the interprofessional team, a systematic literature review was conducted to primarily identify nursing interventions within four weeks of a mental health crisis, with a secondary focus on identifying particular interventions that included trauma-informed principles. The systematic review yielded 21 quantitative and qualitative studies related to nursing interventions for mental health crisis, 10 of which referred to one or more principles of trauma-informed approaches. There was a lack of studies on nursing interventions explicitly linked to implementation of trauma-informed principles, highlighting future research needs and focused efforts to integrate trauma-informed principles into crisis intervention practices. © 2020 Australian College of Mental Health Nurses Inc.</t>
  </si>
  <si>
    <t>best-practice guideline; mental health crisis; mental health nursing; trauma-informed</t>
  </si>
  <si>
    <t>Crisis Intervention; Humans; Mental Disorders; Psychiatric Nursing; crisis intervention; human; mental disease; nursing; procedures; psychiatric nursing</t>
  </si>
  <si>
    <t>Measures of emergency preparedness contributing to nursing home resilience</t>
  </si>
  <si>
    <t>10.1080/01634372.2017.1416720</t>
  </si>
  <si>
    <t>Lane S.J.; McGrady E.</t>
  </si>
  <si>
    <t>Lane, Sandi J. (37665308700); McGrady, Elizabeth (6701857600)</t>
  </si>
  <si>
    <t>37665308700; 6701857600</t>
  </si>
  <si>
    <t>Journal of Gerontological Social Work</t>
  </si>
  <si>
    <t>https://www.scopus.com/inward/record.uri?eid=2-s2.0-85039051639&amp;doi=10.1080%2f01634372.2017.1416720&amp;partnerID=40&amp;md5=1ce294047856df2f8763c89044944c38</t>
  </si>
  <si>
    <t>Resilience approaches have been successfully applied in crisis management, disaster response, and high reliability organizations and have the potential to enhance existing systems of nursing home disaster preparedness. This study’s purpose was to determine how the Center for Medicare and Medicaid Services (CMS) “Emergency Preparedness Checklist Recommended Tool for Effective Health Care Facility Planning” contributes to organizational resilience by identifying the benchmark resilience items addressed by the CMS Emergency Preparedness Checklist and items not addressed by the CMS Emergency Preparedness Checklist, and to recommend tools and processes to improve resilience for nursing homes. The CMS Emergency Preparedness Checklist items were compared to the Resilience Benchmark Tool items; similar items were considered matches. Resilience Benchmark Tool items with no CMS Emergency Preparedness Checklist item matches were considered breaches in nursing home resilience. The findings suggest that the CMS Emergency Preparedness Checklist can be used to measure some aspects of resilience, however, there were many resilience factors not addressed. For nursing homes to prepare and respond to crisis situations, organizations need to embrace a culture that promotes individual resilience-related competencies that when aggregated enable the organization to improve its resiliency. Social workers have the skills and experience to facilitate this change. © 2018, © 2018 Taylor &amp; Francis Group, LLC.</t>
  </si>
  <si>
    <t>adaptive capacity; disaster planning; Nursing home; resilience approaches</t>
  </si>
  <si>
    <t>Civil Defense; Humans; Nursing Homes; Weights and Measures; checklist; disaster planning; emergency; human; medicaid; medicare; nursing home; organization; skill; social worker; civil defense; devices; nursing home; procedures; standard</t>
  </si>
  <si>
    <t>J. Gerontol. Soc. Work</t>
  </si>
  <si>
    <t>Use of psychological first aid for nurses</t>
  </si>
  <si>
    <t>Corcoran C.M.</t>
  </si>
  <si>
    <t>Corcoran, Christine M. (26653425300)</t>
  </si>
  <si>
    <t>Nursing Economics</t>
  </si>
  <si>
    <t>https://www.scopus.com/inward/record.uri?eid=2-s2.0-85091023835&amp;partnerID=40&amp;md5=31b20227a68772a4f018b577e0a8bf97</t>
  </si>
  <si>
    <t>Individuals exposed to trauma or repeated traumatic experiences are at risk for vicarious traumatization, compassion fatigue, and post-traumatic stress disorder. Psychological first aid (PFA), a technique used to assist trauma-exposed individuals in the psychosocial aspects of recovery, is used worldwide in community settings where disasters occurred. Scant literature exists on the use of PFA for nurses. © 2020, Anthony J. Jannetti Inc.. All rights reserved.</t>
  </si>
  <si>
    <t>Anthony J. Jannetti Inc.</t>
  </si>
  <si>
    <t>Nurs. Econ.</t>
  </si>
  <si>
    <t>Resilience-promoting factors for parents of severely injured children during the acute hospitalisation period: A qualitative inquiry</t>
  </si>
  <si>
    <t>10.1016/j.injury.2018.12.011</t>
  </si>
  <si>
    <t>Foster K.; Mitchell R.; Young A.; Van C.; Curtis K.</t>
  </si>
  <si>
    <t>Foster, Kim (57203083087); Mitchell, Rebecca (7403974446); Young, Alexandra (55521259400); Van, Connie (57200843627); Curtis, Kate (7102811087)</t>
  </si>
  <si>
    <t>57203083087; 7403974446; 55521259400; 57200843627; 7102811087</t>
  </si>
  <si>
    <t>Injury</t>
  </si>
  <si>
    <t>https://www.scopus.com/inward/record.uri?eid=2-s2.0-85058491193&amp;doi=10.1016%2fj.injury.2018.12.011&amp;partnerID=40&amp;md5=0fbfd230763ef8a8df52b05b9fb38eff</t>
  </si>
  <si>
    <t>Background: Paediatric injury impacts the entire family. Many parents experience stress and anxiety following paediatric injury, but little is known about factors that support parents’ wellbeing and how they successfully manage the adversity of child injury during acute hospitalisation. Aim: To explore parent experiences and resilience-promoting factors that facilitate the wellbeing of parents with severely injured children during the acute hospitalisation period. Methods: A qualitative inquiry conducted across four major Australian paediatric trauma services. Semi-structured interviews were conducted with a purposive sample of 40 parents of 30 severely injured children aged 0–12 years during the acute post-injury hospitalisation period. Interviews explored parents’ experiences and how parents had managed the stress of their child's injury during the acute hospitalisation period. Data were analysed using directed content analysis. Results: Parents identified a range of individual characteristics and resources, and those of their children and families, communities, and the hospital environment, which facilitated their wellbeing during the initial post-injury period. Three themes were derived from analysis: Drawing on inner strengths; Having positive and supportive relationships; Being in a safe place with the right help. Conclusion: Resilience-promoting factors for parents of injured children can be used to inform development of brief online intervention modules to enhance parent resilience. Routine screening and targeted psychological first aid for parental distress are recommended. © 2018</t>
  </si>
  <si>
    <t>Mental health; Paediatric injury; Parents; Qualitative; Resilience; Wellbeing</t>
  </si>
  <si>
    <t>Adaptation, Psychological; Adult; Anxiety; Australia; Child; Child, Hospitalized; Child, Preschool; Female; Health Services Needs and Demand; Humans; Infant; Infant, Newborn; Male; Parents; Professional-Family Relations; Prospective Studies; Qualitative Research; Resilience, Psychological; Social Support; Stress, Psychological; Wounds and Injuries; Article; child; childhood injury; content analysis; experience; extended family; female; friendship; hospitalization; hospitalized child; human; injury severity; longitudinal study; male; parent; personal experience; priority journal; prospective study; psychological resilience; qualitative research; sadness; semi structured interview; wellbeing; adult; anxiety; Australia; child parent relation; coping behavior; health service; human relation; infant; injury; mental stress; newborn; preschool child; psychology; social support</t>
  </si>
  <si>
    <t>Learning model in nursing education</t>
  </si>
  <si>
    <t>10.5958/0976-5506.2018.01402.X</t>
  </si>
  <si>
    <t>Hammad; Ramie A.; Nugroho H.S.W.</t>
  </si>
  <si>
    <t>Hammad (57204565686); Ramie, Agustine (57204557579); Nugroho, Heru Santoso Wahito (57201277505)</t>
  </si>
  <si>
    <t>57204565686; 57204557579; 57201277505</t>
  </si>
  <si>
    <t>https://www.scopus.com/inward/record.uri?eid=2-s2.0-85056157136&amp;doi=10.5958%2f0976-5506.2018.01402.X&amp;partnerID=40&amp;md5=4b5e600f77126c005c3ec78cf309ccbc</t>
  </si>
  <si>
    <t>Lecturing process in educational nursing institution needs several strategies and innovations in overcoming students’ learning barrier and increasing the output quality of nursing students. This research is trying to develop a learning model at the educational nursing institution using a various concept of the learning model. This research is explanative using the population of nursing students across South Borneo. The sample were taken with Proportional Random Sampling with total 178 nursing students. The data gathered are analyzed with CFA and Partial Least Square (PLS) test model. Student learning model at educational nursing institution is built upon student’s achievement and learning motivation whereas the motivation is affected by the lecturer’s character and learning barrier that student has. In order to achieve optimal quality of learning, the nursing students must have a support to raise their independence and activity in the learning process. © 2018, Indian Journal of Public Health Research and Development. All rights reserved.</t>
  </si>
  <si>
    <t>Learning model; Nursing education; Student</t>
  </si>
  <si>
    <t>achievement; article; Borneo; human; human experiment; learning; least square analysis; major clinical study; motivation; nursing education; nursing student; sampling</t>
  </si>
  <si>
    <t>Role of Pastors in Disasters Curriculum Development Project: Preparing Faith-Based Leaders to be Agents of Safety</t>
  </si>
  <si>
    <t>10.2202/1547-7355.1872</t>
  </si>
  <si>
    <t>Rowel R.; Mercer L.A.; Gichomo G.</t>
  </si>
  <si>
    <t>Rowel, Randolph (6507009992); Mercer, Larry A. (57217035521); Gichomo, Gladys (57217031076)</t>
  </si>
  <si>
    <t>6507009992; 57217035521; 57217031076</t>
  </si>
  <si>
    <t>https://www.scopus.com/inward/record.uri?eid=2-s2.0-85085878949&amp;doi=10.2202%2f1547-7355.1872&amp;partnerID=40&amp;md5=168c72a53f7d69fa68d6ba4934a6abc3</t>
  </si>
  <si>
    <t>FEMA's Emergency Management Institute higher education initiative states that a broad range of college students and professionals need courses that introduce them to disasters and what to do about them. Hundreds of universities have since developed emergency management courses or degree programs at their schools; however, none of these institutions are bible colleges. Because of the critical role of faith-based organizations during response and recovery phases of disasters, a closer examination of ways to make training more accessible to their leaders is warranted. Although a plethora of training opportunities and resources are available to faith-based leaders, very few training initiatives incorporate theological principles for crisis management or target institutions that educate a large portion of leaders of faith communities such as bible colleges and seminaries. The purpose of this article is to introduce emergency management educators and practitioners to a curriculum that addresses barriers to engaging faith-based leaders and volunteers in disaster preparedness, response, and recovery activities. The article also describes the course development process and content of this culturally appropriate curriculum intended for use in higher education bible colleges and seminaries. Lastly, authors discuss how this course helps to ensure that the legacy of faith-based leader's involvement in disaster preparedness, response, and recovery will not only continue but will be done more effectively. By informing faculty and administrators of emergency management programs about this initiative, insight on where existing and future programs should focus their efforts is offered. © 2011 Walter de Gruyter GmbH &amp; Co. KG, Berlin/Boston 2011.</t>
  </si>
  <si>
    <t>bible colleges; culturally appropriate training; curriculum development; disaster preparedness; faith-based organizations; higher education</t>
  </si>
  <si>
    <t>De Gruyter</t>
  </si>
  <si>
    <t>Towards trauma-informed legal practice: a review</t>
  </si>
  <si>
    <t>10.1080/13218719.2020.1719377</t>
  </si>
  <si>
    <t>James C.</t>
  </si>
  <si>
    <t>James, Colin (55337636100)</t>
  </si>
  <si>
    <t>Psychiatry, Psychology and Law</t>
  </si>
  <si>
    <t>https://www.scopus.com/inward/record.uri?eid=2-s2.0-85079400612&amp;doi=10.1080%2f13218719.2020.1719377&amp;partnerID=40&amp;md5=1311a543eb60763326d890a830ff083b</t>
  </si>
  <si>
    <t>Vicarious or secondary trauma experience has always been part of legal practice although many do not acknowledge the risk it can have on the mental health, well-being and performance of legal professionals. The listening to, observing and then detailing of traumatic events for the purposes of legal process in some cases may harm lawyers who need to work closely with clients, victims and witnesses. This article reviews the research on trauma in many areas of professional human services that could inform and improve our understanding of legal practice. It examines the discursive history of trauma and recent studies on lawyer well-being, before discussing the controversies about recognising vicarious trauma and the stigma against mental health concerns in the legal profession. The article concludes by reviewing options to assist law firms in considering trauma-informed policy, practices and supervision strategies and to help individual lawyers recognise the value of self-care. © 2020, © 2020 The Australian and New Zealand Association of Psychiatry, Psychology and Law.</t>
  </si>
  <si>
    <t>burnout; indirect trauma; post-traumatic stress disorder; secondary trauma; self-care; stigma; supervision; trauma-informed; vicarious trauma; well-being</t>
  </si>
  <si>
    <t>alcohol abuse; anxiety; Article; child abuse; coping behavior; depression; disability; domestic violence; drug abuse; DSM-5; empowerment; human; injury; job stress; medicolegal aspect; mental health; posttraumatic stress disorder; psychological well-being; risk assessment; risk factor; social acceptance; social support; stigma; unemployment; witness</t>
  </si>
  <si>
    <t>Psychiatry Psychol. Law</t>
  </si>
  <si>
    <t>Optimizing resilience and wellbeing for healthcare professions trainees and healthcare professionals during public health crises–Practical tips for an ‘integrative resilience’ approach</t>
  </si>
  <si>
    <t>10.1080/0142159X.2020.1768230</t>
  </si>
  <si>
    <t>Wald H.S.</t>
  </si>
  <si>
    <t>Wald, Hedy S. (24333408800)</t>
  </si>
  <si>
    <t>Medical Teacher</t>
  </si>
  <si>
    <t>https://www.scopus.com/inward/record.uri?eid=2-s2.0-85085981095&amp;doi=10.1080%2f0142159X.2020.1768230&amp;partnerID=40&amp;md5=fd3058f97d24f2f10a0fe8753f13ff46</t>
  </si>
  <si>
    <t>Public health crises, including pandemics, are associated with significant health risk and concomitant stress, fear, decreased sense of control, and uncertainty. Deleterious impact on both physical and mental health can result, including for healthcare professionals and health professions trainees. Changes in governmental policies and hospital protocols for healthcare professionals as well as disruption of educational formats and requirements for trainees can ensue. Difficult anxiety-provoking realities of public health crises including pandemics which involve caring for many seriously ill patients, moral distress including difficult care decisions, personal health risk, and/or potential risk to one’s family can take a dire toll on the mental health of healthcare professionals at all stages of the professional lifecycle. Educational disruptions can create significant anxiety for trainees about completing requirements and achieving competencies. Within this, coping skills may be challenged and strengths may be elucidated as well. Such crises create an imperative for medical educators to support trainees’ wellbeing through adaptive flexibility for curriculum innovation and culturally sensitive resilience and wellbeing interventions. Strategies (‘tips’) to optimize resilience and wellbeing with an integrative resilience approach of individual, learning environment, and organization/systems factors are presented. © 2020 Informa UK Limited, trading as Taylor &amp; Francis Group.</t>
  </si>
  <si>
    <t>ethics/attitudes; Health promotion; leadership; mentoring; professionalism</t>
  </si>
  <si>
    <t>Adaptation, Psychological; Delivery of Health Care; Health Personnel; Health Promotion; Humans; Leadership; Mentoring; Professionalism; Public Health; Resilience, Psychological; coping behavior; health care delivery; health care personnel; health promotion; human; leadership; mentoring; professionalism; psychological resilience; psychology; public health</t>
  </si>
  <si>
    <t>Taylor and Francis Ltd</t>
  </si>
  <si>
    <t>Med. Teach.</t>
  </si>
  <si>
    <t>Responding to the Psychological Needs of Health Workers during Pandemic: Ten Lessons from Humanitarian Work</t>
  </si>
  <si>
    <t>10.1017/dmp.2020.356</t>
  </si>
  <si>
    <t>https://www.scopus.com/inward/record.uri?eid=2-s2.0-85091752198&amp;doi=10.1017%2fdmp.2020.356&amp;partnerID=40&amp;md5=3879aa045166d6a49c18d3dfe78028a0</t>
  </si>
  <si>
    <t>When a complex emergency (CE) overwhelms infrastructure, the ability of healthcare providers to work efficiently under duress saves lives. Objectives and method: The author uses her experience of providing mental health supports to humanitarian aid workers and the pieces of training conducted for internal medicine practitioners to offer guidance on how to manage severe job-related stresses during the response to COVID-19 pandemic. This work reminds responders about their professional mission and purpose, but its extreme physical and mental demands can take a toll on their well-being and health. In CEs, the sheer volume of work and the emotional over-engagement tend to produce toxic fantasies (e.g., rescuer or helper fantasies), acting upon which threatens integrity of care and increases risks for both patients and providers. Accumulated fatigue and exposure to mass suffering and mortality can change the perceived value of life and increase reckless, risk-taking, and suicidal behaviors. Introducing a self-awareness framework prioritizes the awareness of the available choices and making situation-appropriate and informed decisions about balancing one's own and others' needs. The COVID-19 response has demonstrated that fostering peer supports, changing organizational culture, addressing self-awareness within a training and supervisory context, and strengthening supports for managers are important parts of disaster preparedness. It also revealed that more research is needed to better understand and meet the special psychological needs of healthcare responders.  © 2020 Society for Disaster Medicine and Public Health, Inc.</t>
  </si>
  <si>
    <t>complex emergency; Covid19 response; fantasy; peer support; self-awareness; suicide prevention</t>
  </si>
  <si>
    <t>COVID-19; Female; Health Personnel; Health Workforce; Humans; Mental Health; Pandemics; epidemiology; female; health care personnel; human; mental health; pandemic; psychology</t>
  </si>
  <si>
    <t>Technical-Social Tandem in Restoration of Buildings under Emergency Conditions: 40 Homes in Spain</t>
  </si>
  <si>
    <t>10.1061/(ASCE)CF.1943-5509.0001294</t>
  </si>
  <si>
    <t>Ferreira-Sánchez A.; Alba-Rodríguez M.D.; Marrero M.</t>
  </si>
  <si>
    <t>Ferreira-Sánchez, Antonio (57188682330); Alba-Rodríguez, M. Desirée (57188689805); Marrero, Madelyn (7005760236)</t>
  </si>
  <si>
    <t>57188682330; 57188689805; 7005760236</t>
  </si>
  <si>
    <t>Journal of Performance of Constructed Facilities</t>
  </si>
  <si>
    <t>https://www.scopus.com/inward/record.uri?eid=2-s2.0-85062950133&amp;doi=10.1061%2f%28ASCE%29CF.1943-5509.0001294&amp;partnerID=40&amp;md5=ba3d6bffdf30db5debb52103edcecbd6</t>
  </si>
  <si>
    <t>The need for the restoration of buildings that have been suddenly damaged either by natural or human factors affects the tenants of the buildings and can generate posttraumatic stress. Few studies have been conducted on how to repair buildings under such circumstances, and no tools are available that facilitate either the decision-making or the management of social factors under a strategy that simultaneously considers social, technical, and planning aspects. In these cases, an intervention can be considered successful when it is technically and socially satisfactory for the tenants throughout the whole process of rehabilitation work. The emergency work that took place in a building of 40 dwellings is analyzed, which, following damage to an adjacent building, involved the evacuation of all residents and the immediate implementation of psychological first aid and building damage containment. The work was completed successfully in all aspects: economic, temporal, and social. The technical solutions and their implementation are discussed. Finally, an innovative model of action for the restoration of buildings under emergency conditions is proposed. © 2019 American Society of Civil Engineers.</t>
  </si>
  <si>
    <t>Building rehabilitation; Disaster management; Emergency work; Social aspect; Technical aspect; Tomography</t>
  </si>
  <si>
    <t>Decision making; Disaster prevention; Disasters; Restoration; Social aspects; Tomography; Building rehabilitations; Disaster management; Emergency conditions; Emergency works; Post-traumatic stress; Rehabilitation works; Technical aspects; Technical solutions; Buildings</t>
  </si>
  <si>
    <t>J. Perform. Constr. Facil.</t>
  </si>
  <si>
    <t>Case: A Second Victim Support Program in Pediatrics: Successes and Challenges to Implementation</t>
  </si>
  <si>
    <t>10.1016/j.pedn.2018.01.011</t>
  </si>
  <si>
    <t>Dukhanin V.; Edrees H.H.; Connors C.A.; Kang E.; Norvell M.; Wu A.W.</t>
  </si>
  <si>
    <t>Dukhanin, Vadim (57200015690); Edrees, Hanan H. (53263697900); Connors, Cheryl A. (57103071000); Kang, Eric (57200416623); Norvell, Matt (57191433820); Wu, Albert W. (7402998597)</t>
  </si>
  <si>
    <t>57200015690; 53263697900; 57103071000; 57200416623; 57191433820; 7402998597</t>
  </si>
  <si>
    <t>https://www.scopus.com/inward/record.uri?eid=2-s2.0-85041205000&amp;doi=10.1016%2fj.pedn.2018.01.011&amp;partnerID=40&amp;md5=4b7c8e596a43de0051e9a7617a7fd647</t>
  </si>
  <si>
    <t>Purpose: While there is growing attention to making health care safer, there has been less emphasis on helping health care workers to cope with stressful patient related events (these workers are commonly referred to as second victims). We used the RISE (Resilience In Stressful Events) peer support program at the Johns Hopkins Hospital as a case study for evaluating effectiveness, and identifying barriers to addressing the needs of second victims. Design and Methods: The study used a mixed-method approach that included: 1) quantitative analysis of surveys of health care workers in the Department of Pediatrics before RISE implementation and four years after, and 2) content analysis of open-ended commentaries about respondents' experience with seeking second victim support, as well as feedback on RISE. Results: Survey response rates were 22.4% and 23.3% respectively. Quantitative analysis showed that respondents at the later time point were more likely to contact an organizational support structure, and had greater awareness of the availability of support. Respondents were very likely (93%) to recommend RISE to others. Content analysis identified barriers to using RISE: overcoming blame culture, need to promote the initiative, and need for more staff time to handle adverse events. Respondents reported varied preferences for the support format and specific support interventions. Conclusions: The mixed-method approach allowed a comprehensive evaluation of RISE and provided some evidence for its effectiveness in supporting pediatric health care workers. Practice Implications: The findings suggest an important role of organizational culture in second victim support program implementation and evaluation. © 2018 Elsevier Inc.</t>
  </si>
  <si>
    <t>Burnout; Medical error; Organizational culture; Organizational support; Patient safety; Second victim</t>
  </si>
  <si>
    <t>adult; article; awareness; blame (psychology); burnout; child health care; comparative effectiveness; content analysis; health care personnel; human; medical error; organizational culture; patient safety; peer group; quantitative analysis; staff; victim</t>
  </si>
  <si>
    <t>Burnout, drop out, suicide: Physician loss in emergency medicine, part I</t>
  </si>
  <si>
    <t>10.5811/westjem.2019.4.40970</t>
  </si>
  <si>
    <t>Stehman C.R.; Testo Z.; Gershaw R.S.; Kellogg A.R.</t>
  </si>
  <si>
    <t>Stehman, Christine R. (6508229970); Testo, Zachary (57209216967); Gershaw, Rachel S. (57209207133); Kellogg, Adam R. (24178449700)</t>
  </si>
  <si>
    <t>6508229970; 57209216967; 57209207133; 24178449700</t>
  </si>
  <si>
    <t>Western Journal of Emergency Medicine</t>
  </si>
  <si>
    <t>https://www.scopus.com/inward/record.uri?eid=2-s2.0-85066846138&amp;doi=10.5811%2fwestjem.2019.4.40970&amp;partnerID=40&amp;md5=930427c22743c1aeeb6d022ebddc70b7</t>
  </si>
  <si>
    <t>Each year more than 400 physicians take their lives, likely related to increasing depression and burnout. Burnout—a psychological syndrome featuring emotional exhaustion, depersonalization, and a reduced sense of personal accomplishment—is a disturbingly and increasingly prevalent phenomenon in healthcare, and emergency medicine (EM) in particular. As self-care based solutions have proven unsuccessful, more system-based causes, beyond the control of the individual physicians, have been identified. Such system-based causes include limitations of the electronic health record, long work hours and substantial educational debt, all in a culture of “no mistakes allowed.” Blame and isolation in the face of medical errors and poor outcomes may lead to physician emotional injury, the so-called “second victim” syndrome, which is both a contributor to and consequence of burnout. In addition, emergency physicians (EP) are also particularly affected by the intensity of clinical practice, the higher risk of litigation, and the chronic fatigue of circadian rhythm disruption. Burnout has widespread consequences, including poor quality of care, increased medical errors, patient and provider dissatisfaction, and attrition from medical practice, exacerbating the shortage and maldistribution of EPs. Burned-out physicians are unlikely to seek professional treatment and may attempt to deal with substance abuse, depression and suicidal thoughts alone. This paper reviews the scope of burnout, contributors, and consequences both for medicine in general and for EM in particular. Copyright: © 2019 Stehman et al.</t>
  </si>
  <si>
    <t>Burnout, Professional; Burnout, Psychological; Emergency Medicine; Humans; Physicians; Suicide; burnout; circadian rhythm; clinical practice; depersonalization; depression; emergency medicine; emotional stress; fatigue; health care quality; human; occupational health; patient safety; physician; psychotrauma; Review; second victim syndrome; self care; self medication; sleep debt; substance abuse; suicide; etiology; physician; prevention and control; psychology; suicide</t>
  </si>
  <si>
    <t>eScholarship</t>
  </si>
  <si>
    <t>West. J. Emerg. Med.</t>
  </si>
  <si>
    <t>Conserving resources during chronic disaster: Impacts of religious and meaning-focused coping on Botswana drought survivors</t>
  </si>
  <si>
    <t>10.1037/tra0000420</t>
  </si>
  <si>
    <t>Shannonhouse L.R.; Bialo J.A.; Majuta A.R.; Zeligman M.R.; Davis D.E.; McElroy-Heltzel S.E.; Aten J.D.; Davis E.B.; Van Tongeren D.R.; Hook J.N.</t>
  </si>
  <si>
    <t>Shannonhouse, Laura R. (56017137500); Bialo, Jacquelyn A. (57195678973); Majuta, Aaron R. (55776003500); Zeligman, Melissa R. (56217851900); Davis, Don E. (55185501900); McElroy-Heltzel, Stacey E. (57201641850); Aten, Jamie D. (16244056300); Davis, Edward B. (15041795800); Van Tongeren, Daryl R. (31067462900); Hook, Joshua N. (16052590700)</t>
  </si>
  <si>
    <t>56017137500; 57195678973; 55776003500; 56217851900; 55185501900; 57201641850; 16244056300; 15041795800; 31067462900; 16052590700</t>
  </si>
  <si>
    <t>https://www.scopus.com/inward/record.uri?eid=2-s2.0-85059457989&amp;doi=10.1037%2ftra0000420&amp;partnerID=40&amp;md5=30af7d77c7e58c2c35faaae8cd9ef364</t>
  </si>
  <si>
    <t>Objective: This study explored the trauma symptoms of those who have endured a multiyear drought in Botswana, an arid, pastoral, and primarily Christian Southern African nation. Particularly, this study used conservation of resources theory to consider the effects of disaster-related resource loss (DRL) and the psychology of religion literature to investigate the roles of religious or spiritual (R/S) and meaning-focused coping. Method: Three hundred undergraduates in Botswana completed culturally adapted measures of their DRL, positive and negative R/S coping, search for meaning in life (meaning-focused coping), lifetime trauma exposure, and current trauma symptoms. Data were collected in the 4th year of the record-setting drought. Results: Hierarchical regression analysis was used to add predictors sequentially and demonstrated that both DRL of energies (e.g., time, money) and coping behaviors (both negative R/S and meaning-focused) positively predicted current trauma symptoms beyond one's personal trauma exposure. Further, positive R/S coping was observed to moderate (buffer) the influence of DRL on trauma symptoms, whereas negative R/S and meaning-focused coping appeared to partially mediate the influence of DRL. Conclusion: This study extends research on DRL and coping to the context of chronic disasters. A nuanced treatment of resource loss (accounting for specific item wordings) suggests that although DRL in general may influence negative R/S coping, only some types of resource loss (energetic) from an ongoing-chronic disaster affect both one's current meaning-focused coping and trauma symptoms. In contrast to negative R/S coping behaviors (e.g., doubt), positive ones (e.g., seeking divine connection) were shown to mitigate those effects. © 2018 American Psychological Association.</t>
  </si>
  <si>
    <t>Chronic disaster; Religious coping; Resource loss; Search for meaning</t>
  </si>
  <si>
    <t>Adaptation, Psychological; Botswana; Droughts; Female; Humans; Male; Religion; Retrospective Studies; Survivors; Young Adult; Botswana; coping behavior; drought; female; human; male; psychology; religion; retrospective study; survivor; young adult</t>
  </si>
  <si>
    <t>The organization of post-disaster psychosocial support in the Netherlands: a meta-synthesis; [荷兰灾后心理社会支持的组织：综合讨论]; [La organización de apoyo psicosocial posterior al desastre en los Países Bajos: una meta-síntesis]</t>
  </si>
  <si>
    <t>10.1080/20008198.2018.1544024</t>
  </si>
  <si>
    <t>Jacobs J.; Oosterbeek M.; Tummers L.G.; Noordegraaf M.; Yzermans C.J.; Dückers M.L.A.</t>
  </si>
  <si>
    <t>Jacobs, Jurriaan (57211870162); Oosterbeek, Marjolaine (57215943662); Tummers, Lars G. (35749150700); Noordegraaf, Mirko (6507368077); Yzermans, C. Joris (8582955800); Dückers, Michel L. A. (13608198300)</t>
  </si>
  <si>
    <t>57211870162; 57215943662; 35749150700; 6507368077; 8582955800; 13608198300</t>
  </si>
  <si>
    <t>https://www.scopus.com/inward/record.uri?eid=2-s2.0-85070737867&amp;doi=10.1080%2f20008198.2018.1544024&amp;partnerID=40&amp;md5=cc1d2eb97ccd42b5accd36bbaf2afa2c</t>
  </si>
  <si>
    <t>Background: Despite numerous calls for a more evidence-based provision of post-disaster psychosocial support, systematic analyses of post-disaster service delivery are scarce. Objective: The aim of this review was to evaluate the organization of post-disaster psychosocial support in different disaster settings and to identify determinants. Methods: We conducted a meta-synthesis of scientific literature and evaluations of post-disaster psychosocial support after 12 Dutch disasters and major crises between 1992 and 2014. We applied systematic search and snowballing methods and included 80 evaluations, as well as grey and scientific documents. Results: Many documents focus on the prevalence of mental health problems. Only a few documents primarily assess the organization of post-disaster psychosocial support and its determinants. The material illustrates how, over the course of two decades, the organizational context of post-disaster psychosocial support in the Netherlands has been influenced by changes in legislation, policy frameworks, evidence-based guidelines, and the instalment of formal expertise structures to support national and local governments and public services. Recurring organizational issues in response to events are linked to interrelated evaluation themes such as planning, training, registration, provision of information and social acknowledgement. For each evaluation theme, we identify factors helping or hindering the psychosocial support organization during the preparedness, acute and recovery phases. Conclusions: The meta-synthesis illustrates that psychosocial service delivery has grown from a monodisciplinary to a multidisciplinary field over time. Suboptimal interprofessional collaboration poses a recurring threat to service quality. Despite the development of the knowledge base, post-disaster psychosocial support in the Netherlands lacks a systematic and critical appraisal of its functioning. Further professionalization is coupled with the strengthening of evaluation and learning routines. © 2019, © 2019 The Author(s). Published by Informa UK Limited, trading as Taylor &amp; Francis Group.</t>
  </si>
  <si>
    <t>Disasters; interprofessional collaboration; organizational factors; psychosocial support; recovery</t>
  </si>
  <si>
    <t>Effectiveness of psychological first aid training for social work students, practitioners and human service professionals in Alberta, Canada</t>
  </si>
  <si>
    <t>10.1921/JPTS.V17I1.1269</t>
  </si>
  <si>
    <t>Lalani N.; Drolet J.L.</t>
  </si>
  <si>
    <t>Lalani, Nasreen (6701913073); Drolet, Julie L. (36164981200)</t>
  </si>
  <si>
    <t>6701913073; 36164981200</t>
  </si>
  <si>
    <t>Journal of Practice Teaching and Learning</t>
  </si>
  <si>
    <t>https://www.scopus.com/inward/record.uri?eid=2-s2.0-85123992749&amp;doi=10.1921%2fJPTS.V17I1.1269&amp;partnerID=40&amp;md5=97bb83b22c65ca66cacb26b87cfc8677</t>
  </si>
  <si>
    <t>Psychological first aid (PFA) is a tool to assist responders address stress and other psychological and emotional needs of survivors immediately after disaster or traumatic events. This paper highlights the importance of didactic and simulation based PFA training as preparation for disaster work. A total of 90 social work students, practitioners, and human service professionals from Calgary, Edmonton, and Lethbridge in Alberta Canada attended the training. Pre and post survey questionnaire were administered. Findings showed that the PFA training programs significantly improved participants’ PFA knowledge and perceived competence. PFA training enhanced their confidence, disaster preparedness, and the self-care strategies needed to promote psychological resiliency among individuals and families in disaster situations. © 2020 Whiting and Birch. All rights reserved.</t>
  </si>
  <si>
    <t>Canada; Competency; Disaster preparedness; Effectiveness; PFA; Psychological first aid; Social work; Training</t>
  </si>
  <si>
    <t>Whiting and Birch</t>
  </si>
  <si>
    <t>J. Prac. Teach. Learn.</t>
  </si>
  <si>
    <t>Lessons Learned from Community Health Providers in Posthurricane Receiving Communities</t>
  </si>
  <si>
    <t>10.1089/env.2017.0046</t>
  </si>
  <si>
    <t>Speier A.H.; Hansel T.C.; Kasofsky J.; Craft T.K.</t>
  </si>
  <si>
    <t>Speier, Anthony H. (6505917321); Hansel, Tonya C. (26641263200); Kasofsky, Jan (26025689500); Craft, Timothy K. (57194524068)</t>
  </si>
  <si>
    <t>6505917321; 26641263200; 26025689500; 57194524068</t>
  </si>
  <si>
    <t>https://www.scopus.com/inward/record.uri?eid=2-s2.0-85052237932&amp;doi=10.1089%2fenv.2017.0046&amp;partnerID=40&amp;md5=35a034d9ef9857f096ed8bdec1444013</t>
  </si>
  <si>
    <t>There is an accumulating body of research on behavioral health, temporary displacement, and social connectedness after disasters; however, less is known about perceptions of providers regarding services and the effectiveness of the services that are offered. The purpose of this study is to provide an in-depth analysis of reflections from providers who worked immediately after Hurricane Katrina in the Greater Baton Rouge area, which was one of the largest receiving communities. This study provides a response legacy framework with findings that emphasize collaboration, improved understanding of cultural differences, disaster planning and readiness, improved understanding of trauma informed care, self-care, and policy changes. The study also provides ways to support disaster response professionals in their efforts toward increasing social justice and fostering of community resilience. Our study found that providers were satisfied with their postdisaster work and feel that evidence informed changes through lessons learned will prove beneficial to current and future disaster response. © 2018, Mary Ann Liebert, Inc.</t>
  </si>
  <si>
    <t>disaster planning; disaster readiness; Katrina; receiving communities</t>
  </si>
  <si>
    <t>Baton Rouge; Louisiana; United States; disaster management; Hurricane Katrina 2005; perception; planning process; policy approach; social justice</t>
  </si>
  <si>
    <t>Association Between Earthquake Exposures and Mental Health Outcomes in Phulpingdanda Village After the 2015 Nepal Earthquakes</t>
  </si>
  <si>
    <t>10.1007/s10597-019-00404-w</t>
  </si>
  <si>
    <t>Schwind J.S.; Norman S.A.; Brown R.; Frances R.H.; Koss E.; Karmacharya D.; Santangelo S.L.</t>
  </si>
  <si>
    <t>Schwind, Jessica S. (56387305900); Norman, Stephanie A. (24174642100); Brown, Rebecca (57212016630); Frances, Rebecca Hoffmann (56762358300); Koss, Elisabeth (57205215938); Karmacharya, Dibesh (49861441000); Santangelo, Susan L. (7003488082)</t>
  </si>
  <si>
    <t>56387305900; 24174642100; 57212016630; 56762358300; 57205215938; 49861441000; 7003488082</t>
  </si>
  <si>
    <t>https://www.scopus.com/inward/record.uri?eid=2-s2.0-85071738293&amp;doi=10.1007%2fs10597-019-00404-w&amp;partnerID=40&amp;md5=b86e83630d30dbd7307fe25637f49771</t>
  </si>
  <si>
    <t>In 2015, two strong earthquakes, as well as continuous, high magnitude aftershocks, struck Nepal. Phulpingdanda village was greatly impacted due to its lack of infrastructure and environmental remoteness. Adults from sampled households were surveyed 1-year later to examine the association between earthquake exposures and indicators of depression, post-traumatic stress disorder (PTSD), and resilience. Results showed 33% of surveyed residents screened positive for depression, 9% screened positive for severe PTSD, and 46% displayed moderate to high resilience. Additionally, participants experienced resource loss (100%), damaged home and goods (99%), and exposure to the grotesque (82%). Traumatic earthquake experiences related to personal harm were associated with symptoms of depression and PTSD and resource loss was associated with depressive symptoms. Earthquake experiences associated with less damage to home and goods, but greater exposure to the grotesque were associated with increased resilience. This research adds to our knowledge of the relationship between traumatic exposures and indicators of psychological distress and resilience following a disaster. © 2019, Springer Science+Business Media, LLC, part of Springer Nature.</t>
  </si>
  <si>
    <t>Depression; Earthquake; Natural disaster; Nepal; PTSD; Resilience</t>
  </si>
  <si>
    <t>Adaptation, Psychological; Adolescent; Adult; Aged; Aged, 80 and over; Depression; Earthquakes; Female; Humans; Male; Mental Health; Middle Aged; Nepal; Resilience, Psychological; Stress Disorders, Post-Traumatic; Young Adult; adolescent; adult; aged; coping behavior; depression; earthquake; female; human; male; mental health; middle aged; Nepal; posttraumatic stress disorder; psychological resilience; psychology; very elderly; young adult</t>
  </si>
  <si>
    <t>Psychological health during the coronavirus disease 2019 pandemic outbreak</t>
  </si>
  <si>
    <t>10.1177/0020764020925835</t>
  </si>
  <si>
    <t>Mukhtar S.</t>
  </si>
  <si>
    <t>Mukhtar, Sonia (57201913897)</t>
  </si>
  <si>
    <t>https://www.scopus.com/inward/record.uri?eid=2-s2.0-85085368684&amp;doi=10.1177%2f0020764020925835&amp;partnerID=40&amp;md5=18721130fea017ee68a8128dc4d99978</t>
  </si>
  <si>
    <t>Background: The current ongoing pandemic outbreak of COVID-19 (Coronavirus Disease 2019) has globally affected 213 countries and territories with more than 2.5 million confirmed cases and thousands of casualties. The unpredictable and uncertain COVID-19 outbreak has the potential of adversely affecting the psychological health on individual and community level. Currently all efforts are focused on the understanding of epidemiology, clinical features, mode of transmission, counteract the spread of the virus, and challenges of global health, while crucially significant mental health has been overlooked in this endeavor. Method: This review is to evaluate past outbreaks to understand the extent of adverse effects on psychological health, psychological crisis intervention, and mental health management plans. Published previous and current articles on PubMed, EMBASE, Google Scholar, and Elsevier about psychological impact of infectious diseases outbreaks and COVID-19 has been considered and reviewed. Comments: COVID-19 is leading to intense psychosocial issues and comprising mental health marking a secondary health concern all around the world. Globally implementing preventive and controlling measures, and cultivating coping and resilience are challenging factors; modified lifestyle (lockdown curfew, self-isolation, social distancing and quarantine); conspiracy theories, misinformation and disinformation about the origin, scale, signs, symptoms, transmission, prevention and treatment; global socioeconomic crisis; travel restrictions; workplace hazard control; postponement and cancellation of religious, sports, cultural and entertainment events; panic buying and hoarding; incidents of racism, xenophobia, discrimination, stigma, psychological pressure of productivity, marginalization and violence; overwhelmed medical centers and health organizations, and general impact on education, politics, socioeconomic, culture, environment and climate – are some of the risk factors to aggravate further problems. © The Author(s) 2020.</t>
  </si>
  <si>
    <t>coping; coronavirus pandemic; COVID-19; mental health; mindfulness and well-being; misinfodemics; psychological problems; psychosocial issues; resilience; social and behavioral epidemiology; stigma</t>
  </si>
  <si>
    <t>Betacoronavirus; Communicable Disease Control; Coronavirus Infections; Humans; Mental Health; Pandemics; Pneumonia, Viral; Quarantine; Resilience, Psychological; Social Isolation; Social Stigma; Betacoronavirus; communicable disease control; Coronavirus infection; human; mental health; pandemic; procedures; psychological resilience; psychology; quarantine; social isolation; social stigma; virus pneumonia</t>
  </si>
  <si>
    <t>Patient safety professionals as the third victims of adverse events</t>
  </si>
  <si>
    <t>10.1177/2516043519850914</t>
  </si>
  <si>
    <t>Holden J.; Card A.J.</t>
  </si>
  <si>
    <t>Holden, Julie (57478411500); Card, Alan J (54388566200)</t>
  </si>
  <si>
    <t>57478411500; 54388566200</t>
  </si>
  <si>
    <t>Journal of Patient Safety and Risk Management</t>
  </si>
  <si>
    <t>https://www.scopus.com/inward/record.uri?eid=2-s2.0-85075407214&amp;doi=10.1177%2f2516043519850914&amp;partnerID=40&amp;md5=d5ec2713418a66048aab6cca86b1e357</t>
  </si>
  <si>
    <t>Harm from adverse events does not always stop with patients and their families. In recent years, attention has been drawn to the plight of second victims, the healthcare workers involved in an incident, who can also experience significant harm. But even that does not tell the whole story. This article describes how those with indirect exposure to an adverse event can become the third victims of an adverse event, and focuses on the example of patient safety professionals responsible for incident investigation and improvement activities. We outline potential sources of harm, including critical incident stress, emotional labor, abusive supervision, and competing loyalties/duties. These stressors may cause symptoms of acute stress disorder or post-traumatic stress disorder, loss of confidence, and economic harm, and may even lead patient safety professionals to leave the profession. We also propose a number of actions to prevent or reduce harm to third victims, which include extending second victim support services to patient safety professionals, redesigning the patient safety role, providing board-level and senior management leadership, creating a culture of psychological safety, and tracking metrics related to third victims. Having drawn attention to this problem, we hope the research community will move forward with an agenda to more robustly characterize the sources and types of harm third victims experience, and to test interventions aimed at preventing and mitigating that harm. © The Author(s) 2019.</t>
  </si>
  <si>
    <t>organisational learning; Risk management; safe practice</t>
  </si>
  <si>
    <t>J.  Patient Saf. Risk Manag.</t>
  </si>
  <si>
    <t>Migrants’ health and well-being in the context of the Greek economic crisis: a narrative review</t>
  </si>
  <si>
    <t>10.1108/IJHRH-01-2018-0008</t>
  </si>
  <si>
    <t>Psoinos M.</t>
  </si>
  <si>
    <t>Psoinos, Maria (55811138500)</t>
  </si>
  <si>
    <t>International Journal of Human Rights in Healthcare</t>
  </si>
  <si>
    <t>https://www.scopus.com/inward/record.uri?eid=2-s2.0-85052115585&amp;doi=10.1108%2fIJHRH-01-2018-0008&amp;partnerID=40&amp;md5=81a66614fe100ecf38becd09372e9f90</t>
  </si>
  <si>
    <t>Purpose: Despite numerous studies on the separate health consequences of economic crises and post-migration difficulties, very little is known about the processes through which the intersection of economic crisis and post-migration adversity contribute to migrants’ health vulnerabilities. The purpose of this paper is to examine existing literature about how newly arrived and long-term migrants’ health and well-being are affected by the economic crisis in Greece. Design/methodology/approach: The ongoing economic recession in Greece, combined with the recent migration crisis, provided an adequate context for investigating migrants’ health and well-being. A narrative literature review was performed on whether and how migrants’ health and well-being are affected by the economic and the migration crises in the particular case of Greece. Papers published between January 2010 and December 2017 were selected based on review of titles and abstracts, followed by a full text review. Findings: The review identified a surprisingly limited number of relevant studies. Ultimately five studies were selected and their findings summarised. There was only one study attempting to unravel the specific processes through which the crisis and the post-migration problems impact cumulatively on migrants’ health and well-being and to suggest healthcare improvements. Further research on this topic is urgently needed. Originality/value: This paper explores existing research looking at how migrants’ health and well-being are affected by the economic and the migration crises in Greece. The emerging dearth of research evidence on the above topic is also critically discussed from a socio-political point of view and recommendations are made related to healthcare practice and services set up for migrants’ health and care. © 2018, Emerald Publishing Limited.</t>
  </si>
  <si>
    <t>Economic crisis; Greece; Health; Healthcare; Migrants; Narrative review; Well-being</t>
  </si>
  <si>
    <t>controlled study; economic recession; Greece; health care practice; human; migrant; narrative; review; wellbeing</t>
  </si>
  <si>
    <t>Harnessing mobile-social networking to participate in crises management in war-torn societies: The case of Syria</t>
  </si>
  <si>
    <t>10.1016/j.tele.2017.12.002</t>
  </si>
  <si>
    <t>Al Omoush K.S.</t>
  </si>
  <si>
    <t>Al Omoush, Khaled Saleh (55325375000)</t>
  </si>
  <si>
    <t>Telematics and Informatics</t>
  </si>
  <si>
    <t>https://www.scopus.com/inward/record.uri?eid=2-s2.0-85037557858&amp;doi=10.1016%2fj.tele.2017.12.002&amp;partnerID=40&amp;md5=02a0398440e0fa04a29d45dc1ae8db57</t>
  </si>
  <si>
    <t>The convergence of social networks and mobile computing has generated new horizons to explore and use the capabilities of mobile social networking in humanitarian crises. Whereas there is extensive and evolving interest in mobile social networking in cohesive societies that have stable normal living conditions, comparatively little research exists on harnessing mobile social networking to foster participation in crisis management. Far less attention has been focused on investigating the motivations and determinants to continue the use of mobile social networking in humanitarian crises that have arisen out of civil wars. Therefore, using the Syrian crisis as a case study, the purpose of this study is to investigate the motivations and determinants to continue the use of mobile social networking to participate in crisis management in civil war-torn societies. An online questionnaire was used to collect data from Syrians who have remained in Syria. Smart PLS was used to analyze the data. The results indicated that mobile social networking plays a significant role in the fulfillment of basic humanitarian needs, including survival, safety, a sense of community, freedom of speech and expression, pressures for peace, cognitive motivations and self-actualization. In addition, the results indicated that users of mobile social networking encounter a wide range of risks on the individual and societal levels, including direct personal threats, the penetration of terrorism ideology, the incitement of violence, and the advocacy of hatred. The present study sheds light on the critical role of mobile social networking in providing an opportunity for the participation of society's members in the crisis management. It also investigates the impact of trust and perceived risks on the continued usage of mobile social networking in war-torn societies. © 2017 Elsevier Ltd</t>
  </si>
  <si>
    <t>Maslow's hierarchy of needs; Mobile social networking; Motivations; Perceived risks; Trust</t>
  </si>
  <si>
    <t>Motivation; Social sciences computing; Crisis management; Freedom of speech; Living conditions; Maslow's Hierarchy; Online questionnaire; Perceived risk; Sense of community; Trust; Social networking (online)</t>
  </si>
  <si>
    <t>Telematics Inf</t>
  </si>
  <si>
    <t>Preparedness for Public Health: A Long Story, Short</t>
  </si>
  <si>
    <t>10.1097/PHH.0000000000000919</t>
  </si>
  <si>
    <t>Potter M.A.</t>
  </si>
  <si>
    <t>Potter, Margaret A. (7202690525)</t>
  </si>
  <si>
    <t>Journal of Public Health Management and Practice</t>
  </si>
  <si>
    <t>https://www.scopus.com/inward/record.uri?eid=2-s2.0-85057189306&amp;doi=10.1097%2fPHH.0000000000000919&amp;partnerID=40&amp;md5=62c8ce60a82a8d50d52c6d5b788f7b94</t>
  </si>
  <si>
    <t>Civil Defense; Disaster Planning; Humans; Public Health; civil defense; disaster planning; human; public health</t>
  </si>
  <si>
    <t>J. Public Health Manage. Pract.</t>
  </si>
  <si>
    <t>Counseling Psychologists and Behavioral Health: Promoting Mental and Physical Health Outcomes ψ</t>
  </si>
  <si>
    <t>10.1177/0011000019896784</t>
  </si>
  <si>
    <t>Tucker C.M.; Roncoroni J.; Buki L.P.</t>
  </si>
  <si>
    <t>Tucker, Carolyn M. (7201903087); Roncoroni, Julia (55917071400); Buki, Lydia P. (6603260290)</t>
  </si>
  <si>
    <t>7201903087; 55917071400; 6603260290</t>
  </si>
  <si>
    <t>Counseling Psychologist</t>
  </si>
  <si>
    <t>https://www.scopus.com/inward/record.uri?eid=2-s2.0-85077579006&amp;doi=10.1177%2f0011000019896784&amp;partnerID=40&amp;md5=de465edbb1fc95e160ac05f92134d521</t>
  </si>
  <si>
    <t>On the occasion of the 50th Anniversary of The Counseling Psychologist, we reflect on the many contributions that counseling psychologists have made and are poised to make in the areas of behavioral health and behavioral health care. We note that psychologists’ engagement in health promotion and prevention of behavioral, mental, and emotional disorders is consistent with counseling psychology values. We provide a concise review of theories that are widely applied in behavioral health contexts and discuss ways in which counseling psychologists may apply these theories to help ameliorate health disparities, empower communities to take control of their own health, and promote social justice. In addition, we highlight the need to create interdisciplinary partnerships to conduct culturally sensitive research on the bi-directional relationship between mental health and physical health. The article ends with wide-ranging implications and recommendations for theory development, research, training, practice, and advocacy. © The Author(s) 2019.</t>
  </si>
  <si>
    <t>behavioral medicine; disease prevention; integrative health care; interdisciplinary health research teams; wellness</t>
  </si>
  <si>
    <t>Couns. Psychol.</t>
  </si>
  <si>
    <t>What it takes to be resilient: The views of disaster healthcare rescuers</t>
  </si>
  <si>
    <t>10.1016/j.ijdrr.2019.101112</t>
  </si>
  <si>
    <t>Mao X.; Loke A.Y.; Fung O.W.M.; Hu X.</t>
  </si>
  <si>
    <t>Mao, Xiaorong (57197745560); Loke, Alice Yuen (6603840436); Fung, Olivia Wai Man (24331438300); Hu, Xiuying (55496173100)</t>
  </si>
  <si>
    <t>57197745560; 6603840436; 24331438300; 55496173100</t>
  </si>
  <si>
    <t>https://www.scopus.com/inward/record.uri?eid=2-s2.0-85062811753&amp;doi=10.1016%2fj.ijdrr.2019.101112&amp;partnerID=40&amp;md5=43af649a89f5f1b22bd604d23ad2b6b5</t>
  </si>
  <si>
    <t>Purpose: Disaster healthcare rescuers are at risk of experiencing negative psychological effects. However, some are said to be resilient and to be protected from negative consequences. The purpose of this study was to explore and understand the characteristics of those disaster healthcare rescuers who were considered resilient in rescue work, and examine whether they experienced any positive changes in their life after being involved in rescue work. Methods: Focused group interviews were conducted with disaster healthcare rescuers from Sichuan, China. Purposive sampling was used to identify those disaster healthcare rescue workers who were deployed to conduct disaster work, who were able to continue doing their daily work, and who were considered to be resilient and to have suffered no obvious negative psychological consequences. Interviews were conducted until the point of data saturation. An inductive content analysis approach was adopted to analyze the data. Results: A total of four focus group interviews were conducted with 21 disaster rescue workers who were considered to be resilient. The healthcare rescuers considered that the characteristics that contributed to resilience were: having personality strengths, utilizing appropriate coping strategies, having social support, and making adequate preparations for rescue work. The rescuers also reported that they experienced positive changes in their life after deployment. Conclusion: The characteristics of the resilience shown by disaster healthcare rescuers were identified. Adequate preparedness and training for disaster rescue work is essential for the resilience of rescue workers. The identified characteristics can be used for the development of a tool for the screening of disaster rescuers and the development of interventions to enhance resilience in rescue workers, with the ultimate aim of preventing disaster rescuers from experiencing negative psychological consequences. © 2019</t>
  </si>
  <si>
    <t>China; Disaster; Healthcare rescue workers; Qualitative study; Resilience</t>
  </si>
  <si>
    <t>A systematic review of school-based interventions and their outcomes for youth exposed to traumatic events</t>
  </si>
  <si>
    <t>10.1002/pits.22202</t>
  </si>
  <si>
    <t>Yohannan J.; Carlson J.S.</t>
  </si>
  <si>
    <t>Yohannan, Justina (57200108387); Carlson, John S. (7402114441)</t>
  </si>
  <si>
    <t>57200108387; 7402114441</t>
  </si>
  <si>
    <t>https://www.scopus.com/inward/record.uri?eid=2-s2.0-85055676653&amp;doi=10.1002%2fpits.22202&amp;partnerID=40&amp;md5=e32d54074ab44974c08284b8c7ea97f4</t>
  </si>
  <si>
    <t>Youth exposed to traumatic events are at higher risk for negative developmental outcomes, including low academic performance, poor social skills, and mental health concerns. To best address these risks, school-based intervention services, and trauma-informed practices can be provided. The goal of this study was to systematically review the intervention research conducted on school-based trauma interventions, with specific attention to examine intervention effectiveness, feasibility, and acceptability across studies. It was found that feasibility and acceptability are not frequently examined, though the data available showed that Enhancing Resiliency Amongst Students Experiencing-Stress (ERASE-Stress) and school-based cognitive behavioral therapy (CBT) had high rates of fidelity; and school-based CBT had high levels of acceptability. The review also examined demographic variables and found that U. S.-based research reported racially/ethnically diverse samples, and most samples were from low-income populations. Most studies examined youth exposed to war- and terror-related traumas or natural disaster-related traumas. Additionally, this review provides future directions for research and reveals the need for further research on intervention feasibility and acceptability. A brief description of practice recommendations based on prior research has also been included. It also exposes the need for studies that examine various student demographic variables that are currently not examined and consistency in rating scale use in school-based trauma intervention research. © 2018 Wiley Periodicals, Inc.</t>
  </si>
  <si>
    <t>evidence-based practice; school-based interventions; trauma</t>
  </si>
  <si>
    <t>Wiley-Liss Inc.</t>
  </si>
  <si>
    <t>Psychol. Sch.</t>
  </si>
  <si>
    <t>News Flows, Inter-Media Connectivity and Societal Resilience in Times of Crisis</t>
  </si>
  <si>
    <t>10.1080/21670811.2018.1520607</t>
  </si>
  <si>
    <t>Steensen S.; Eide T.</t>
  </si>
  <si>
    <t>Steensen, Steen (35070354700); Eide, Tine (57204396347)</t>
  </si>
  <si>
    <t>35070354700; 57204396347</t>
  </si>
  <si>
    <t>Digital Journalism</t>
  </si>
  <si>
    <t>https://www.scopus.com/inward/record.uri?eid=2-s2.0-85055443416&amp;doi=10.1080%2f21670811.2018.1520607&amp;partnerID=40&amp;md5=b4605d06cddf6410f35331a6358d02b2</t>
  </si>
  <si>
    <t>This article analyzes how inter-media connections and news flows can establish societal resilience in times of crisis. The article is framed by understandings of the discursive practice of news as polyvocal and networked, and that social media as much as legacy media are important to a society’s resilience to crisis situations. Based on an analysis of the Norwegian public sphere during and immediately after the terrorist attacks of 22 July 2011, the article finds that the Norwegian public sphere established societal resilience through what we identify as “uniformed polyvocality”. This analysis reveals that an inter-connected news landscape, in which power is distributed and trust in established news institutions is intact, is key to the formation of societal resilience in times of crisis. The analysis is based on the following empirical material: Hyperlinks in the Norwegian Twitter-sphere and in online news sites, and sources referenced in stories about the attacks published in the most read Norwegian online and print news outlets. The findings, and the methodology presented in this article, have important implications for future research related to discursive practices of news and societal resilience in times of crisis. © 2018, © 2018 Informa UK Limited, trading as Taylor &amp; Francis Group.</t>
  </si>
  <si>
    <t>22 July 2011; crisis communication; discursive practice of news; Inter-media connectivity; polivocaility; social media; terrorism; twitter</t>
  </si>
  <si>
    <t>Digit. Journal.</t>
  </si>
  <si>
    <t>Evaluation of a resilience intervention for Filipino displaced survivors of Super Typhoon Haiyan</t>
  </si>
  <si>
    <t>10.1108/DPM-01-2018-0001</t>
  </si>
  <si>
    <t>Hechanova M.R.; Docena P.S.; Alampay L.P.; Acosta A.; Porio E.E.; Melgar I.E.; Berger R.</t>
  </si>
  <si>
    <t>Hechanova, Maria Regina (12760553200); Docena, Pierce S. (57202375186); Alampay, Liane Peña (35731029700); Acosta, Avegale (55830366800); Porio, Emma E. (6507944196); Melgar, Isabel E. (56589925100); Berger, Rony (8419539500)</t>
  </si>
  <si>
    <t>12760553200; 57202375186; 35731029700; 55830366800; 6507944196; 56589925100; 8419539500</t>
  </si>
  <si>
    <t>Disaster Prevention and Management: An International Journal</t>
  </si>
  <si>
    <t>https://www.scopus.com/inward/record.uri?eid=2-s2.0-85048101553&amp;doi=10.1108%2fDPM-01-2018-0001&amp;partnerID=40&amp;md5=347d18e839cbfe5b9b9a8e0a53f10b3a</t>
  </si>
  <si>
    <t>Purpose: The purpose of this paper is to evaluate the effect of a community-based resilience intervention for Filipino displaced survivors of Super Typhoon Haiyan. Design/methodology/approach: The researchers used a quasi-experimental and mixed-method design comparing a treatment group with a control group across three time periods: before, immediately after, and six months after the intervention. Findings: Results showed significant improvements in survivors’ anxiety scores and resilience scores compared to those who did not undergo the program. However, although there was an increase in adaptive coping of participants immediately after the program, there was a reduction in adaptive coping behaviors for all groups six months after the program. Focus group discussions revealed this might be due to significant environmental challenges among displaced survivors. Research limitations/implications: A limitation of the study was the lack of randomization and a small sample size due to attrition. Practical implications: The study highlights the positive effects of culturally adapted group interventions. Social implications: The results suggest the importance of a systemic approach to enabling the recovery of displaced survivors in developing countries. Originality/value: This study provides evidence for a resilience intervention developed in a low-middle income country in Southeast Asia. © 2018, Emerald Publishing Limited.</t>
  </si>
  <si>
    <t>Disaster; Displacement; Resilience; The Philippines; Typhoon disaster</t>
  </si>
  <si>
    <t>Disaster Prev. Manage.</t>
  </si>
  <si>
    <t>Promotion, prevention and treatment interventions for mental health in low- And middle-income countries through a task-shifting approach</t>
  </si>
  <si>
    <t>10.1017/S204579602000061X</t>
  </si>
  <si>
    <t>Purgato M.; Uphoff E.; Singh R.; Thapa Pachya A.; Abdulmalik J.; Van Ginneken N.</t>
  </si>
  <si>
    <t>Purgato, Marianna (6504578819); Uphoff, Eleonora (54990474000); Singh, Rakesh (57217371626); Thapa Pachya, Ambika (57215275501); Abdulmalik, Jibril (25227555700); Van Ginneken, Nadja (21741564100)</t>
  </si>
  <si>
    <t>6504578819; 54990474000; 57217371626; 57215275501; 25227555700; 21741564100</t>
  </si>
  <si>
    <t>Epidemiology and Psychiatric Sciences</t>
  </si>
  <si>
    <t>e150</t>
  </si>
  <si>
    <t>https://www.scopus.com/inward/record.uri?eid=2-s2.0-85088908742&amp;doi=10.1017%2fS204579602000061X&amp;partnerID=40&amp;md5=1713d383c89027f78548fed8c172a59d</t>
  </si>
  <si>
    <t>Recently, mental health and ill health have been reframed to be seen as a continuum from health to ill health, through the stages of being asymptomatic 'at risk', to experiencing 'mental distress', 'sub-syndromal symptoms' and finally 'mental disorders'. This new conceptualisation emphasised the importance of mental health promotion and prevention interventions, aimed at reducing the likelihood of future disorders with the general population or with people who are identified as being at risk of a disorder. This concept generated discussion on the distinction between prevention and treatment interventions, especially for those mental health conditions which lie between psychological distress and a formal psychiatric diagnosis. The present editorial aims to clarify the definition of promotion, prevention and treatment interventions delivered through a task-shifting approach according to a global mental health perspective.  © The Author(s), 2020. Published by Cambridge University Press.</t>
  </si>
  <si>
    <t>Low- and middle-income countries; prevention; primary mental health care; promotion; public mental health; task-shifting; treatment</t>
  </si>
  <si>
    <t>Antidepressive Agents; Female; Humans; Income; Male; Mental Disorders; Mental Health Services; Preventive Health Services; Psychotherapy, Brief; antidepressant agent; economics; female; human; income; male; mental disease; mental health service; organization and management; preventive health service; short term psychotherapy</t>
  </si>
  <si>
    <t>Epidemiol. Psychiatr. Sci.</t>
  </si>
  <si>
    <t>Teachers-parents cooperation in disaster preparation when schools become as evacuation centers</t>
  </si>
  <si>
    <t>10.1016/j.ijdrr.2019.101445</t>
  </si>
  <si>
    <t>Kawasaki H.; Yamasaki S.; Rahman M.M.; Murata Y.; Iwasa M.; Teramoto C.</t>
  </si>
  <si>
    <t>Kawasaki, Hiromi (55968138300); Yamasaki, Satoko (57200041978); Rahman, Md Moshiur (57561396700); Murata, Yoshihiro (57212493106); Iwasa, Mika (57212494620); Teramoto, Chie (56196499200)</t>
  </si>
  <si>
    <t>55968138300; 57200041978; 57561396700; 57212493106; 57212494620; 56196499200</t>
  </si>
  <si>
    <t>https://www.scopus.com/inward/record.uri?eid=2-s2.0-85076859569&amp;doi=10.1016%2fj.ijdrr.2019.101445&amp;partnerID=40&amp;md5=f79555adfb48ac8f10c859dbe5c77870</t>
  </si>
  <si>
    <t>Various initiatives have been taken for disaster preparedness since the Great East Japan Earthquake. Disaster education and management at schools have been strengthened. Collaboration among parents, teachers, and students is considered essential to ensure the school safety and providing routine education to the children. However, as per our knowledge, teachers were not able to dedicate their efforts to continue regular education as they involved in post disaster management when schools were using as shelter centers. This study aims to clarify the importance of collaboration among parents and teachers, disaster preparation, and proper responses following a disaster. A cross-sectional design was used. A survey was conducted in Hiroshima, Japan in 2018. Questionnaires were distributed to 2481 households and 255 teachers; responses were received from 1557 (response rate, 62.8%) and 145 (56.9%), respectively. Perceptions of parents and teachers were compared and found their planning on the determination of children safety were 21.5% and 38.2%, respectively (p &lt; 0.001). The results showed that parents and teachers at schools their children attended differed in their preparation, knowledge, and concerns about disasters. The level of disaster preparation was related to whether the respondent was a teacher and had experienced a disaster. Although few parents had thought about disaster preparation or knowledge, and many had anxieties when they had not disaster experiences. In order to avoid confusion and academic disruptions when a school is used as an evacuation center, it is important to develop the correspondence between parents and teachers at the normal time. © 2019 The Authors</t>
  </si>
  <si>
    <t>Community disaster preparedness; Disaster management; Health education; Natural disasters</t>
  </si>
  <si>
    <t>The interrelation of neurological and psychological symptoms of COVID-19: Risks and remedies</t>
  </si>
  <si>
    <t>10.3390/jcm9082624</t>
  </si>
  <si>
    <t>Nami M.; Gadad B.S.; Chong L.; Ghumman U.; Misra A.; Gadad S.S.; Kumar D.; Perry G.; Abraham S.J.K.; Rao K.S.</t>
  </si>
  <si>
    <t>Nami, Mohammad (55926402400); Gadad, Bharathi S. (36677068100); Chong, Li (57246449000); Ghumman, Usman (57188747380); Misra, Amogh (57219990586); Gadad, Shrikanth S. (15062560000); Kumar, Dharmendra (7402293507); Perry, George (7201545646); Abraham, Samuel J. K. (7202507425); Rao, K.S. (56666451900)</t>
  </si>
  <si>
    <t>55926402400; 36677068100; 57246449000; 57188747380; 57219990586; 15062560000; 7402293507; 7201545646; 7202507425; 56666451900</t>
  </si>
  <si>
    <t>https://www.scopus.com/inward/record.uri?eid=2-s2.0-85107046688&amp;doi=10.3390%2fjcm9082624&amp;partnerID=40&amp;md5=d1ee2b75ce58524da16b6f291e9c690c</t>
  </si>
  <si>
    <t>COVID-19 has catastrophically affected the world’s panoramic view of human well-being in terms of healthcare and management. With the increase in the number of cases worldwide, neurological symptoms and psychological illnesses from COVID-19 have increasingly upsurged. Mental health illness and affective disorders, including depression, obsessive-compulsive disorder, anxiety, phobia, and panic disorders, are highly impacted due to social distress. The COVID-19 pandemic not only affected people with pre-existing mental and affective illnesses, but also healthy individuals with anxiety, worrying, and panic symptoms, and fear conditioning. In addditon, the novel coronavirus is known to impact the central nervous system in the brain, resulting in severe and certain long-lasting neurological issues. Owing to the significance of neurological and psychological events, the present perspective has been an attempt to disseminate the impact of COVID-19 on neural injury through inflammation, and its interrelation with psychological symptoms. In this current review, we synthesize the literature to highlight the critical associations between SARS-CoV-2 infection and the nervous system, and mental health illness, and discuss potential mechanisms of neural injury through psycho-neuroimmunity. © 2020 by the authors. Licensee MDPI, Basel, Switzerland.</t>
  </si>
  <si>
    <t>COVID-19; Inflammation; Mental health; Neurological; Psychological</t>
  </si>
  <si>
    <t>alanine aminotransferase; angiotensin converting enzyme 2; aspartate aminotransferase; ferritin; interleukin 6; lactate dehydrogenase; tumor necrosis factor; adult respiratory distress syndrome; anxiety; brain vasculitis; CD4+ T lymphocyte; CD8+ T lymphocyte; coronavirus disease 2019; counseling; cytokine storm; depression; disease association; dyspnea; emotional stress; geographic distribution; guilt; human; immune system; insomnia; irritability; lifestyle modification; liver injury; mental disease; mental health; mood disorder; neuroendocrine system; neurologic disease; obsessive compulsive disorder; pandemic; panic; patient worry; phobia; posttraumatic stress disorder; psychoeducation; psychotherapy; quarantine; restlessness; reverse transcription polymerase chain reaction; Review; sleep disorder; social stress; suicide; telemedicine</t>
  </si>
  <si>
    <t>Implementing a layperson post-crash first aid training programme in Tanzania: A qualitative study of stakeholder perspectives</t>
  </si>
  <si>
    <t>10.1186/s12889-020-08692-8</t>
  </si>
  <si>
    <t>Ndile M.L.; Saveman B.-I.; Outwater A.H.; Mkoka D.A.; Backteman-Erlanson S.</t>
  </si>
  <si>
    <t>Ndile, Menti L. (55351350200); Saveman, Britt-Inger (6603797530); Outwater, Anne H. (6507640350); Mkoka, Dickson A. (56125501300); Backteman-Erlanson, Susann (36187742400)</t>
  </si>
  <si>
    <t>55351350200; 6603797530; 6507640350; 56125501300; 36187742400</t>
  </si>
  <si>
    <t>BMC Public Health</t>
  </si>
  <si>
    <t>https://www.scopus.com/inward/record.uri?eid=2-s2.0-85085362171&amp;doi=10.1186%2fs12889-020-08692-8&amp;partnerID=40&amp;md5=09e69d27fae1296ae53327e378e376d2</t>
  </si>
  <si>
    <t>Background: In low and middle-income countries (LMICs), laypersons play a significant role in providing initial care to injured victims of traffic accidents. Post-crash first aid (PFA) training programmes for laypersons have become an important response to addressing knowledge and skills gaps in pre-hospital care. However, little is known about factors influencing effective implementation of such programmes from stakeholders' point of view. Therefore, this study aimed to explore views of stakeholders on potential factors that may facilitate or hinder successful implementation of a PFA training programme for lay persons. Methods: Twelve semi-structured qualitative interviews with leaders at a traffic police department and leaders of an association of city bus drivers, taxi drivers and motorcycle taxis in Tanzania were conducted. Interviews were audio-recorded and transcribed verbatim. A thematic analysis approach was used to identify themes and sub-themes. Results: Three themes pertaining to implementation of a PFA training programme were identified: Motivation for engaging in training, Constrains for engaging in training and Training processes. They consisted of a total of six sub-themes: "perceived benefits of first aid training" and "availability of incentives" were considered as facilitators to PFA training. "Availability of time to attend training" and "accessibility of training" were reported as a potential barriers to successful training. Finally, they felt that "methods of training delivery" and "availability of first aid training materials and equipment" could either facilitate or impede delivery of PFA training. Conclusion: This study highlights potential facilitators and barriers to implementing a PFA training programme for lay persons from the perspectives of leaders from police department and associations of city bus drivers, taxi drivers, and motorcycle taxis. This may be useful information for other stakeholders, and may enable government-level leaders and persons higher up in the health service hierarchy to take action to meet WHO recommendations for emergency pre-hospital care. © 2020 The Author(s).</t>
  </si>
  <si>
    <t>Facilitators and barriers; Post-crash care; Stakeholder perspective; Training</t>
  </si>
  <si>
    <t>Accidents, Traffic; Adult; Emergency Medical Services; Female; First Aid; Humans; Male; Middle Aged; Police; Qualitative Research; Tanzania; adult; article; driver; emergency care; first aid; genetic transcription; government; human; interview; layperson; leadership; motivation; motorcycle; police; qualitative research; Tanzania; taxis response; thematic analysis; training; education; emergency health service; female; first aid; male; middle aged; organization and management; procedures; qualitative research; Tanzania; traffic accident</t>
  </si>
  <si>
    <t>BioMed Central Ltd.</t>
  </si>
  <si>
    <t>Long-Term Impact of War, Civil War, and Persecution in Civilian Populations—Conflict and Post-Traumatic Stress in African Communities</t>
  </si>
  <si>
    <t>10.3389/fpsyt.2020.00020</t>
  </si>
  <si>
    <t>Musisi S.; Kinyanda E.</t>
  </si>
  <si>
    <t>Musisi, Seggane (10039479600); Kinyanda, Eugene (7801399642)</t>
  </si>
  <si>
    <t>10039479600; 7801399642</t>
  </si>
  <si>
    <t>https://www.scopus.com/inward/record.uri?eid=2-s2.0-85082002037&amp;doi=10.3389%2ffpsyt.2020.00020&amp;partnerID=40&amp;md5=cee35a1d283bcae438238b8a619652cb</t>
  </si>
  <si>
    <t>This chapter describes how chronic conflict, warfare, and persecution, as lived experiences, have created significant mental distress in communities on the African continent. There is a growing body of research that highlights increasing mental distress in Africa e.g., about sexuality, health, disease, modernity, climate, politics, culture, religion, ethnicities, race, economies etc. Many of these stresses and uncertainties are driven by political persecution, war, and conflict. This has shaped many African people’s attitudes and government policies and an increasing scholarly interest in exploring these “uncertainties and mental distresses in Africa.” The chapter will show how trauma, as seen in conflict/post-conflict settings in Africa, causes significant mental stress and associated social problems as well as medically-defined PTSD syndromes, anxiety, and depression which cause much morbidity and retard development in many African communities. Taking a classical look at post-traumatic stress disorder, PTSD, the chapter explores the presentation of the various physical and mental clinical syndromes related to war-trauma on the African continent and the consequent health-seeking behaviors of the African peoples in this regard. The term “culture-bound PTSD syndromes” will be introduced and discussed in the broader context of treatment, rehabilitation, and prevention on the continent and worldwide. It will also discuss the dilemma of the vicious cycles of trauma driven by appetitive aggression in today’s Africa which portends to further retard socio-economic development and drives the trans-generational perpetuation of ethnic-based conflicts including genocides. Despite this mass traumatization, the chapter points to the virtual absence of post-conflict mental health policies in almost all African countries, hence leading to discussions of “best-practices” recommendations. © Copyright © 2020 Musisi and Kinyanda.</t>
  </si>
  <si>
    <t>Africa; conflict; mental illness; oppression; post-traumatic stress disorder (PTSD); trauma; war</t>
  </si>
  <si>
    <t>adjustment disorder; African; aggression; anxiety; appetitive behavior; Article; avoidance behavior; causal attribution; community assessment; depression; disease association; disease duration; dissociative disorder; ethnicity; health care policy; human; mental health; military personnel; morbidity; nodding syndrome; population research; posttraumatic stress disorder; rape; refugee; social problem; starvation; torture; war; women's health</t>
  </si>
  <si>
    <t>Mainstream reintegration of COVID-19 survivors and its implications for mental health care in Africa</t>
  </si>
  <si>
    <t>10.11604/pamj.2020.36.366.25115</t>
  </si>
  <si>
    <t>Ameyaw E.K.; Hagan J.E.; Ahinkorah B.O.; Seidu A.-A.; Schack T.</t>
  </si>
  <si>
    <t>Ameyaw, Edward Kwabena (57194076624); Hagan, John Elvis (57193344392); Ahinkorah, Bright Opoku (57194684030); Seidu, Abdul-Aziz (57200383297); Schack, Thomas (22635455800)</t>
  </si>
  <si>
    <t>57194076624; 57193344392; 57194684030; 57200383297; 22635455800</t>
  </si>
  <si>
    <t>Pan African Medical Journal</t>
  </si>
  <si>
    <t>https://www.scopus.com/inward/record.uri?eid=2-s2.0-85096818124&amp;doi=10.11604%2fpamj.2020.36.366.25115&amp;partnerID=40&amp;md5=018a8c05926df494711de4a30673805f</t>
  </si>
  <si>
    <t>The novel coronavirus pandemic has undoubtedly emerged as a serious public health threat in many societies across the world. Due to the sporadic and unpredictable nature of the pandemic, it is important to admit that the virus can cause psychological distress and emotional instability that might impact on people in diverse ways at the individual, community and national levels, with serious mental health implications (e.g. depression, mood disorders, obsessive-compulsive disorder, other anxiety disorders). Due to the weak healthcare challenges inherent in Africa, these mental health challenges require urgent redress to ensure mental health well-being for all, especially COVID-19-positive patients who have recovered (i.e. survivors). This essay outlines some of these challenges and offers strategies to address them. Broader mental health training for facility and community-based health workers are urgently required and should be coordinated within countries with specific guidelines for psychosocial support during outbreaks such as the current pandemic. A framework that promotes reintegration for COVID-19 survivors could also be designed based on context-specific needs through individualized protocols such as the “RAPID-Psychological First Aid [PFA]”. This tool kit, if effectively employed, would help facilitate optimal well-being of the people devoid of any psychological challenges created by the pandemic. © Edward Kwabena Ameyaw et al.</t>
  </si>
  <si>
    <t>COVID-19; depression; emotional distress; infectious disease; mental health; pandemic; psychosocial distress</t>
  </si>
  <si>
    <t>Africa; COVID-19; Health Services Needs and Demand; Humans; Illness Behavior; Mental Health; Mental Health Services; Pandemics; SARS-CoV-2; Social Integration; Survivors; Africa; epidemiology; health service; human; illness behavior; integration; mental health; mental health service; pandemic; psychology; rehabilitation; survivor</t>
  </si>
  <si>
    <t>African Field Epidemiology Network</t>
  </si>
  <si>
    <t>Pan Afr. Med. J.</t>
  </si>
  <si>
    <t>Supporting Disaster Relief Efforts Internationally: A Call to Counseling Psychologists</t>
  </si>
  <si>
    <t>10.1177/0011000019877407</t>
  </si>
  <si>
    <t>Inman A.G.; Gerstein L.H.; Wang Y.-F.; Iwasaki M.; Gregerson M.; Rouse L.M.; Dingman S.; Ferreira J.A.; Watanabe-Muraoka A.; Jacobs S.C.</t>
  </si>
  <si>
    <t>Inman, Arpana G. (7004248215); Gerstein, Lawrence H. (7003566165); Wang, Ying-Fen (23480793200); Iwasaki, Michiko (56124803900); Gregerson, Mary (23479636500); Rouse, Leah M. (56358389400); Dingman, Sherry (7004252265); Ferreira, Joaquim A. (7403252536); Watanabe-Muraoka, Agnes (6507825161); Jacobs, Sue C. (57216095896)</t>
  </si>
  <si>
    <t>7004248215; 7003566165; 23480793200; 56124803900; 23479636500; 56358389400; 7004252265; 7403252536; 6507825161; 57216095896</t>
  </si>
  <si>
    <t>https://www.scopus.com/inward/record.uri?eid=2-s2.0-85076117587&amp;doi=10.1177%2f0011000019877407&amp;partnerID=40&amp;md5=5314ac94e413f8b9ceacac385dfbf92d</t>
  </si>
  <si>
    <t>The increased occurrence of natural and human-made disasters has led to a greater call for culturally sensitive engagement in disaster mental health. In this article, we aim to stimulate culturally focused participation and competence among counseling psychologists who engage in disaster mental health work. Framed within an ecological and systemic interaction of individual, cultural, community, and structural factors, the article is based on two cross-cultural competency models emphasizing, cultural intelligence, language proficiency, cognitive complexity and flexibility, and highly developed interpersonal and communication skills, in the planning and delivery of disaster relief services. In particular, we address (a) specific cultural challenges, (b) skills and competencies needed, and (c) recommendations for online resources, that are relevant to counseling psychologists who seek to promote emotional resiliency in individuals and communities impacted by a disaster. © The Author(s) 2019.</t>
  </si>
  <si>
    <t>disaster curriculum; international competencies; multicultural; networking; systems approach</t>
  </si>
  <si>
    <t>COVID-19: Peer support and crisis communication strategies to promote institutional resilience</t>
  </si>
  <si>
    <t>10.7326/M20-1236</t>
  </si>
  <si>
    <t>Wu A.W.; Connors C.; Everly G.S., Jr.</t>
  </si>
  <si>
    <t>Wu, Albert W. (7402998597); Connors, Cheryl (57103071000); Everly, George S. (35606472200)</t>
  </si>
  <si>
    <t>7402998597; 57103071000; 35606472200</t>
  </si>
  <si>
    <t>Annals of Internal Medicine</t>
  </si>
  <si>
    <t>https://www.scopus.com/inward/record.uri?eid=2-s2.0-85084616800&amp;doi=10.7326%2fM20-1236&amp;partnerID=40&amp;md5=3bcc75dbed683b8387241873a9dbc344</t>
  </si>
  <si>
    <t>Clinical Decision-Making; Communication; Coronavirus Infections; Health Facility Administration; Health Personnel; Humans; Pandemics; Peer Group; Physicians; Pneumonia, Viral; Social Support; Stress, Psychological; United States; coronavirus disease 2019; emotional support; empowerment; health care personnel; health care system; high risk population; hospital personnel; human; interpersonal communication; job stress; leadership; long term exposure; medical information; mental health; Note; organizational culture; organizational resilience; patient care; peer group; posttraumatic stress disorder; psychological first aid; clinical decision making; coronavirus disease 2019; Coronavirus infection; hospital management; mental stress; pandemic; physician; psychology; social support; United States; virus pneumonia</t>
  </si>
  <si>
    <t>American College of Physicians</t>
  </si>
  <si>
    <t>Ann. Intern. Med.</t>
  </si>
  <si>
    <t>Improving work-related outcomes in educational contexts</t>
  </si>
  <si>
    <t>10.18488/journal.61.2020.82.309.322</t>
  </si>
  <si>
    <t>Josep J.E.; Etcuban J.O.; Paez J.C.; Jaca C.A.L.; Aventuna M.; Horteza A.</t>
  </si>
  <si>
    <t>Josep, Juvy Earl (57218916373); Etcuban, Jonathan O. (57218915424); Paez, Jude Charrel (57218914821); Jaca, Christie Ann L. (57218907059); Aventuna, Marvin (57218909337); Horteza, Al (57218906616)</t>
  </si>
  <si>
    <t>57218916373; 57218915424; 57218914821; 57218907059; 57218909337; 57218906616</t>
  </si>
  <si>
    <t>International Journal of Education and Practice</t>
  </si>
  <si>
    <t>https://www.scopus.com/inward/record.uri?eid=2-s2.0-85090754292&amp;doi=10.18488%2fjournal.61.2020.82.309.322&amp;partnerID=40&amp;md5=c611c19fbcbe775ccc1afdef5df63510</t>
  </si>
  <si>
    <t>This study examined the stress encountered and stress-coping skill used by the school principals, enabling the development of an improvement program for workrelated outcomes in educational contexts. An adapted survey questionnaire was distributed to school principals and teachers-in-charge of public schools in the Asturias district of the Cebu division in the Philippines. The first part of the survey questionnaire collected personal and professional details from school principals, while the second assessed their performance. Five categories of stressors were identified: administrative responsibilities, administrative constraints, interpersonal relationships, intrapersonal conflicts, and employers’ expectations. The respondents’ stress-coping strategies were then analyzed for their suitability and effectiveness in stress management. The data were analyzed using frequency, simple percentages, weighted means, and correlation coefficients, which revealed the extent of the stress they encountered from each of the five categories of stressors as well as the stresscoping strategies preferred by the school principal and observed by other teachers. Based on the findings, it is recommended that an improvement program be developed for work-related outcomes in educational contexts, focusing on school principals and stress management, which may be referred to as the Dynamic Administrative Performance Network. © 2020 Conscientia Beam.</t>
  </si>
  <si>
    <t>Conscientia Beam</t>
  </si>
  <si>
    <t>Int.  J. Educ.  Prac.</t>
  </si>
  <si>
    <t>Scientific evidence on natural disasters and health emergency and disaster risk management in Asian rural-based area</t>
  </si>
  <si>
    <t>10.1093/bmb/ldz002</t>
  </si>
  <si>
    <t>Chan E.Y.Y.; Man A.Y.T.; Lam H.C.Y.</t>
  </si>
  <si>
    <t>Chan, E.Y.Y. (36479810100); Man, A.Y.T. (57206771916); Lam, H.C.Y. (56372963400)</t>
  </si>
  <si>
    <t>36479810100; 57206771916; 56372963400</t>
  </si>
  <si>
    <t>British Medical Bulletin</t>
  </si>
  <si>
    <t>https://www.scopus.com/inward/record.uri?eid=2-s2.0-85062837057&amp;doi=10.1093%2fbmb%2fldz002&amp;partnerID=40&amp;md5=02512d78a93f4f3fa3112103b26fcfb8</t>
  </si>
  <si>
    <t>Introduction Disaster epidemiological studies indicate that Asia has the highest frequency of natural disasters. Rural communities are heavily impacted by natural disasters and have different healthcare needs to urban ones. Referencing Asian countries, this paper's objective is to provide an overview of health impacts and the current evidence for designing programmes and policies related to rural health emergency and disaster risk management (health-EDRM). Sources of data This paper uses published English-only reports and papers retrieved from PubMed, Google Scholar, Embase, Medline and PsycINFO on rural disaster and emergency responses and relief, health impact and disease patterns in Asia (January 2000-January 2018). Areas of agreement Earthquakes are the most studied natural disasters in rural communities. The medical burden and health needs of rural communities were most commonly reported among populations of extreme age. Most of the existing research evidence for rural interventions was reported in China. There lacks published peer-reviewed reports of programme impacts on personal and community preparedness. Areas of controversy There is a lack of evidence-based health-EDRM interventions to evaluate implementation effectiveness in rural areas despite vast volumes of health-related disaster literature. Growing points Climate change-related disasters are increasing in frequency and severity. Evidence is needed for disaster risk reduction interventions to address the health risks specific to rural populations. Areas timely for developing research To support global policy development, urgent evidence is needed on the intervention effectiveness, long-term health outcomes, local and cultural relevance as well as sustainability of health relief produced by Health-EDRM programmes in rural areas. © 2019 The Author(s).</t>
  </si>
  <si>
    <t>Asia; Disaster preparedness; disaster risk reduction; health-EDRM; natural disasters; rural health</t>
  </si>
  <si>
    <t>Asia; Disaster Planning; Earthquakes; Evidence-Based Medicine; Humans; Mental Health; Natural Disasters; Risk Management; Rural Health Services; Asia; China; climate change; clinical effectiveness; community; cultural factor; earthquake; Embase; emergency care; evidence based practice; flooding; health care policy; health hazard; health program; human; hurricane; Medline; mental health; natural disaster; priority journal; PsycINFO; public health; Review; risk management; risk reduction; rural area; rural health; rural population; Asia; disaster planning; evidence based medicine; organization and management; procedures; risk management; rural health care</t>
  </si>
  <si>
    <t>Br. Med. Bull.</t>
  </si>
  <si>
    <t>“My mind is not like before”: Psychosocial rehabilitation of victims of torture in Athens</t>
  </si>
  <si>
    <t>10.7146/torture.v28i2.106825</t>
  </si>
  <si>
    <t>Womersley G.; Kloetzer L.; Van den Bergh R.; Venables E.; Severy N.; Gkionakis N.; Popontopoulou C.; Kokkiniotis M.; Zamatto F.</t>
  </si>
  <si>
    <t>Womersley, Gail (53364821700); Kloetzer, Laure (55865128800); Van den Bergh, Rafael (8253354500); Venables, Emilie (55154078400); Severy, Nathalie (56239155800); Gkionakis, Nikos (57904816000); Popontopoulou, Christina (57903796800); Kokkiniotis, Manolis (57904422800); Zamatto, Federica (56888829300)</t>
  </si>
  <si>
    <t>53364821700; 55865128800; 8253354500; 55154078400; 56239155800; 57904816000; 57903796800; 57904422800; 56888829300</t>
  </si>
  <si>
    <t>Torture</t>
  </si>
  <si>
    <t>https://www.scopus.com/inward/record.uri?eid=2-s2.0-85088705842&amp;doi=10.7146%2ftorture.v28i2.106825&amp;partnerID=40&amp;md5=3a894bbf25c86a923902f06db10bb4d2</t>
  </si>
  <si>
    <t>Introduction: The dual trauma of being a victim of torture as well as a refugee is related to a myriad of losses, human rights violations and other dimensions of suffering linked to torture experienced pre-migration, as well as different forms of violence experienced during and after migration. Method: To present three case studies to explore culturally-informed perspectives on trauma among victims of torture and track trajectories of psychosocial rehabilitation in relation to environmental factors. The case studies are part of a larger qualitative study of asylum seekers and refugees in a center for victims of torture in Athens, managed by Médecins Sans Frontières and Babel in collaboration with Greek Council for Refugees, which follows beneficiaries, their care providers and community representatives and leaders. Results: Key themes emerging include the substantial psychological impact of current material realities of migrant victims of torture as they adapt to their new environment and engage in rehabilitation. Delayed asylum trials, poor living conditions and unemployment have a substantial impact on posttraumatic symptoms that in turn influence psychosocial rehabilitation. Personal, social, and cultural resources emerged as having a mediating effect. Discussion: The results highlight the significant impact of the political, legal, and sociocultural environment on psychosocial rehabilitation. Practical implications for interventions are to ensure holistic, interdisciplinary, and culturally sensitive care which includes a focus on environmental factors affecting resilience; and with a dynamic focus on the totality of the individual over isolated pathologies. © 2018, International Rehabilitation Council for Torture Victims. All rights reserved.</t>
  </si>
  <si>
    <t>environmental impact; post-traumatic stress disorder; rehabilitation; Torture; trauma</t>
  </si>
  <si>
    <t>International Rehabilitation Council for Torture Victims</t>
  </si>
  <si>
    <t>New targets for behaviour change in Ebola outbreaks: Ideas for future interventions</t>
  </si>
  <si>
    <t>10.4103/INTV.INTV_4_18</t>
  </si>
  <si>
    <t>Zolnikov T.</t>
  </si>
  <si>
    <t>Zolnikov, Tara (23007222400)</t>
  </si>
  <si>
    <t>https://www.scopus.com/inward/record.uri?eid=2-s2.0-85095598143&amp;doi=10.4103%2fINTV.INTV_4_18&amp;partnerID=40&amp;md5=a272798c154a7a2d81d55c15e0d5dc08</t>
  </si>
  <si>
    <t>Ebola virus disease (EVD) is an infectious disease with serious individual health and population consequences. While Ebola is extremely contagious, the 2014 outbreak in West Africa was the worst to date. Many strategies were implemented for the containment and treatment of the disease, although some were limited by a lack of focus on social and behavioural factors. These factors must be taken into consideration during intervention development at the levels of individuals, communities and international networks to address issues that could block intervention success. Projects in which social and behavioural understandings are embedded can have long-lasting results not only within affected communities, but also within institutions, with key players, and at a broader level. Ultimately, removing the barriers to outbreak response strengthens health and social systems and could help to prevent EVD infection and reduce transmission worldwide. Key implications for practice Behaviour-based strategies should include communication through specific groups and subsets of people.This type of communication embedded with social and behavioural understanding can have long-lasting results not only within the community, but also in institutions, key players, and other communities and levels of society.Ultimately, removing the barriers to outbreak response strengthens health and social systems.Being aware of cultural norms and traditions at various levels (individual, community and international) could ultimately help prevent EVD infection and reduce transmission. © 2018 Lippincott Williams and Wilkins. All rights reserved.</t>
  </si>
  <si>
    <t>Behaviour; Ebola; on Ebola; outbreak; public health; socialisation</t>
  </si>
  <si>
    <t>Refugees and tourism: a case study from the islands of Chios and Lesvos, Greece</t>
  </si>
  <si>
    <t>10.1080/13683500.2019.1632275</t>
  </si>
  <si>
    <t>Tsartas P.; Kyriakaki A.; Stavrinoudis T.; Despotaki G.; Doumi M.; Sarantakou E.; Tsilimpokos K.</t>
  </si>
  <si>
    <t>Tsartas, Paris (6507177744); Kyriakaki, Anna (6505921748); Stavrinoudis, Theodoros (16305463800); Despotaki, Georgia (57209606768); Doumi, Maria (57209601529); Sarantakou, Efthymia (57191417813); Tsilimpokos, Konstantinos (57209607630)</t>
  </si>
  <si>
    <t>6507177744; 6505921748; 16305463800; 57209606768; 57209601529; 57191417813; 57209607630</t>
  </si>
  <si>
    <t>https://www.scopus.com/inward/record.uri?eid=2-s2.0-85068209219&amp;doi=10.1080%2f13683500.2019.1632275&amp;partnerID=40&amp;md5=d543c6e5cb11af8f431f02428ff883b2</t>
  </si>
  <si>
    <t>Since the summer of 2015, many islands in the Aegean received an unprecedented wave of refugees and migrants, which created a series of immediate, short term and long term social, humanitarian and economic issues (UNHCR. (2015). The sea route to Europe: Mediterranean passage in the age of refugees. Retrieved from https://goo.gl/8URK97). This paper aims to study and analyse the effects of refugees’ inflows and the implications of the volunteers’ presence on the islands of Chios and Lesvos (Greece) through a primary research, as well as the reactions of the stakeholders involved. A primary qualitative research with the use of semi-structured interviews has been conducted between October 2016 and March 2017. The sample of the research was selected by random sampling and it involved 122 participants who were separated in two groups: a) representatives of state bodies and local authorities as well as local entrepreneurs and b) independent volunteers and members of Non-Governmental Organizations (NGO). The main findings of the primary research showed a negative attitude of the local stakeholders as to the effects of the refugees’ inflows on the economic and social life of both islands and, therefore, on tourism. The research recorded a positive attitude towards the islands and their local societies on behalf of the volunteers and NGO members, as well as their intention to revisit the islands in the future as tourists. © 2019, © 2019 Informa UK Limited, trading as Taylor &amp; Francis Group.</t>
  </si>
  <si>
    <t>Chios; effects; Greece; Lesvos; Refugees’ issues; tourism demand</t>
  </si>
  <si>
    <t>Aegean Islands; Greece; Greece; Lesbos; Northern Aegean; attitudinal survey; questionnaire survey; refugee; sampling; stakeholder; summer; tourism</t>
  </si>
  <si>
    <t>Response to and Recovery from the COVID-19 Pandemic: What Will It Take?</t>
  </si>
  <si>
    <t>10.1080/00332747.2020.1750928</t>
  </si>
  <si>
    <t>Morganstein J.C.; West J.C.; Schimmels J.; Benedek D.M.</t>
  </si>
  <si>
    <t>Morganstein, Joshua C. (22734733100); West, James C. (55728392000); Schimmels, JoEllen (57218579142); Benedek, David M. (6603906032)</t>
  </si>
  <si>
    <t>22734733100; 55728392000; 57218579142; 6603906032</t>
  </si>
  <si>
    <t>https://www.scopus.com/inward/record.uri?eid=2-s2.0-85089643817&amp;doi=10.1080%2f00332747.2020.1750928&amp;partnerID=40&amp;md5=dfd28ddaeb43841280559f2c1a76623c</t>
  </si>
  <si>
    <t>Anthropology, Cultural; Betacoronavirus; Coronavirus Infections; Humans; Pandemics; Pneumonia, Viral; Article; burnout; coping behavior; coronavirus disease 2019; emotion; ethical decision making; health care organization; health care personnel; human; insomnia; mental health; pandemic; prescription; self care; social distance; social support; training; Betacoronavirus; Coronavirus infection; cultural anthropology; virus pneumonia</t>
  </si>
  <si>
    <t>Taylor and Francis Inc.</t>
  </si>
  <si>
    <t>School-based psychoeducation and storytelling: Associations with long-term mental health in adolescent survivors of the Wenchuan earthquake</t>
  </si>
  <si>
    <t>10.1017/S2045796019000611</t>
  </si>
  <si>
    <t>Tanaka E.; Iso H.; Tsutsumi A.; Kameoka S.; You Y.; Kato H.</t>
  </si>
  <si>
    <t>Tanaka, E. (56704351100); Iso, H. (35227393400); Tsutsumi, A. (7103220363); Kameoka, S. (56704673400); You, Y. (16302454500); Kato, H. (55738096800)</t>
  </si>
  <si>
    <t>56704351100; 35227393400; 7103220363; 56704673400; 16302454500; 55738096800</t>
  </si>
  <si>
    <t>https://www.scopus.com/inward/record.uri?eid=2-s2.0-85074157428&amp;doi=10.1017%2fS2045796019000611&amp;partnerID=40&amp;md5=568bf8a7a8858124b71cb80498ae5c44</t>
  </si>
  <si>
    <t>AimsWe explored the factors promoting long-term mental health among adolescent survivors of the 2008 Wenchuan earthquake in China. We examined the associations of their long-term mental health with disaster-related storytelling and school-based psychoeducation, and of school-based psychoeducation with disaster-related storytelling.MethodsA secondary school-based cross-sectional survey was conducted 6 years after the disaster. Participants with traumatic experiences such as injury, loss, witnessing someone's death/injury and home destruction (N = 1028, mean age 15, standard deviation 1.38, male 51%) were eligible. Mental health/disaster education (MHE/DE) was defined as taking one or more lessons in MHE and/or DE at school since the earthquake. Experiences of storytelling about the disaster involved expressing distressing memories and feelings regarding the earthquake since the disaster happened, according to four groups: never expressed distressing memories and feelings, expressed them through writing/drawing, expressed them through talking to lay supporters and expressed them through talking to health professionals. Analysis of covariance was used to compare mean scores on five selected subscales of the Symptom Checklist-90 (SCL-90), the Athens Insomnia Scale (AIS) and the Psychotic-Like Experiences (PLEs) scale among the four storytelling groups. Linear regression analysis was used to identify the relationships between MHE/DE and current mental health as measured by the SCL-90, AIS and PLEs. The relationship between education and storytelling was probed by χ2 test.ResultsThe talked-to-lay-supporters group showed better mental health on the SCL-90 (p &lt; 0.001), AIS (p &lt; 0.001) and PLEs (p = 0.004), while the consulted-health-professionals group showed worse mental health on the three dimensions of the SCL-90: depression (p = 0.05), anxiety (p = 0.02) and fear (p = 0.04), and on PLEs (p = 0.02) compared with the never-expressed group. MHE and DE were inversely associated with SCL-90, AIS and PLE scores. Participants who received these forms of education talked about their disaster experiences to lay supporters more than those who did not.ConclusionsMHE and DE at school may promote adolescents' mental health after a disaster. Experience of storytelling about the disaster to lay supporters may be helpful for long-term psychological recovery, and may be a potential mediating factor for school-based education and better mental health. Because of the cross-sectional nature of this study, causality cannot be inferred; therefore, further prospective intervention studies are needed to elucidate the effect of these factors on adolescent survivors' mental health. Copyright © The Author(s) 2019 This is an Open Access article, distributed under the terms of the Creative Commons Attribution-NonCommercial-NoDerivatives licence (http://creativecommons.org/licenses/by-nc-nd/4.0/), which permits non-commercial re-use, distribution, and reproduction in any medium, provided the original work is unaltered and is properly cited. The written permission of Cambridge University Press must be obtained for commercial re-use or in order to create a derivative work.</t>
  </si>
  <si>
    <t>Adolescents; cross-sectional study; education psychiatric; trauma</t>
  </si>
  <si>
    <t>Adaptation, Psychological; Adolescent; China; Cross-Sectional Studies; Disasters; Earthquakes; Female; Humans; Male; Mental Health; Narration; Patient Education as Topic; Psychological Trauma; Relaxation Therapy; School Mental Health Services; Social Support; Stress, Psychological; adolescent; China; coping behavior; cross-sectional study; disaster; earthquake; female; human; male; mental health; mental stress; patient education; psychology; psychotrauma; relaxation training; social support; verbal communication</t>
  </si>
  <si>
    <t>Moving beyond schedules, testing and other duties as deemed necessary by the principal: The school counselor’s role in trauma informed practices</t>
  </si>
  <si>
    <t>10.1080/00940771.2019.1650548</t>
  </si>
  <si>
    <t>Howell P.B.; Thomas S.; Sweeney D.; Vanderhaar J.</t>
  </si>
  <si>
    <t>Howell, Penny B. (56575984800); Thomas, Shelley (57194879602); Sweeney, Damien (57211217762); Vanderhaar, Judi (16308441800)</t>
  </si>
  <si>
    <t>56575984800; 57194879602; 57211217762; 16308441800</t>
  </si>
  <si>
    <t>Middle School Journal</t>
  </si>
  <si>
    <t>https://www.scopus.com/inward/record.uri?eid=2-s2.0-85073017047&amp;doi=10.1080%2f00940771.2019.1650548&amp;partnerID=40&amp;md5=3e9a89354201cf16812e58f22cb3e2f7</t>
  </si>
  <si>
    <t>Researchers and practitioners in fields such as psychology and social work increasingly recognize the significant need for schools, in general, to be sites for delivery of trauma-informed practices. Given the extent and nature of trauma exposure in our schools, we believe it is critical that the primary individual supporting trauma-informed practices is physically present in the school daily, integrated within school routines, and has ongoing relationships with students, teachers, and staff. In this article we will reexamine the role of the School Counselor (SC) through the lens of This We Believe: The Keys to Educating Young Adolescents and illuminate the many reasons the SC’s voice and perspective is essential to school-wide enactment of trauma-informed practices. We believe SCs need a voice at the table regarding school-wide decisions and advocate that they lead the collective charge in trauma-informed practices in schools to best serve middle level students. By sharing one voice and accepting the role of SC as the mental health experts in our schools, we will see transformative change in education while serving our youth in need by leading trauma-informed and trauma-sensitive schools. © 2019, Copyright © 2019 AMLE.</t>
  </si>
  <si>
    <t>school counselors; school culture and climate; trauma-informed practices</t>
  </si>
  <si>
    <t>Mid. School J.</t>
  </si>
  <si>
    <t>Characteristics and Psychological Consequences of Sexual Assault in Haiti</t>
  </si>
  <si>
    <t>10.1089/vio.2018.0005</t>
  </si>
  <si>
    <t>Deschamps M.M.; Theodore H.; Christophe M.I.; Souroutzidis A.; Meiselbach M.; Bell T.; Perodin C.; Anglade S.; Devieux J.; Cremieux P.; Pape J.W.</t>
  </si>
  <si>
    <t>Deschamps, Marie M. (7006337961); Theodore, Harry (7801453504); Christophe, Marie Irdnie (57210932829); Souroutzidis, Ariadne (57195261393); Meiselbach, Mark (57196237451); Bell, Tatiana (57210933212); Perodin, Christian (55319353400); Anglade, Stravinsky (57189235118); Devieux, Jessy (6602773086); Cremieux, Pierre (6701317748); Pape, Jean W. (57203088471)</t>
  </si>
  <si>
    <t>7006337961; 7801453504; 57210932829; 57195261393; 57196237451; 57210933212; 55319353400; 57189235118; 6602773086; 6701317748; 57203088471</t>
  </si>
  <si>
    <t>Violence and Gender</t>
  </si>
  <si>
    <t>https://www.scopus.com/inward/record.uri?eid=2-s2.0-85071919770&amp;doi=10.1089%2fvio.2018.0005&amp;partnerID=40&amp;md5=91b7a4df67cb9e3aaec98c1f42248c3b</t>
  </si>
  <si>
    <t>More than 1 in 10 females (13%) reported being a victim of sexual assault in the 2012 Mortality, Morbidity, and Service Utilization Survey conducted in Haiti. This study aimed to describe the characteristics of sexual assault and its psychological consequences among female victims of sexual assault (patients) who presented to the Group for the Study of Kaposi's Sarcoma and Opportunistic Infections (GHESKIO) clinic in Port-au-Prince, Haiti, and determine which characteristics impact seeking medical evaluation or follow-up care. We conducted comparisons of the characteristics of sexual assault and psychological impact among female patients in Haiti by age stratification using chi-square or analysis of variance tests. Logistic regressions were used to assess the determinants of receiving medical evaluation within 72 h or returning for follow-up. A total of 4092 female patients presented from January 2006 to December 2015. Patients aged ≤10 years had significantly higher rates of assault by known assailants and a single assailant (p &lt; 0.001). A total of 2650 (64.8%) patients reported at least one psychological condition, and 2458 patients (60.1%) returned within 6 months for follow-up. The adjusted odds ratio of returning for follow-up among patients exhibiting a psychological condition at first visit was 0.20 (0.17-0.24; p &lt; 0.001), indicating that patients exhibiting a psychological condition were 80% less likely to return for follow-up. There are significant differences in sexual assault characteristics between child and adult patients. Psychological assessments could help predict the likelihood of return for follow-up. Health care workers should be trained to recognize psychological trauma as a risk factor for loss to follow-up. © 2019, Mary Ann Liebert, Inc.</t>
  </si>
  <si>
    <t>adolescent; Haiti; psychological outcomes; sexual assault; sexual violence</t>
  </si>
  <si>
    <t>Violence Gend.</t>
  </si>
  <si>
    <t>The integration of mental health and psychosocial support and disaster risk reduction: A mapping and review</t>
  </si>
  <si>
    <t>10.3390/ijerph17061900</t>
  </si>
  <si>
    <t>Gray B.; Hanna F.; Reifels L.</t>
  </si>
  <si>
    <t>Gray, Brandon (57189470604); Hanna, Fahmy (56884188000); Reifels, Lennart (55220060900)</t>
  </si>
  <si>
    <t>57189470604; 56884188000; 55220060900</t>
  </si>
  <si>
    <t>https://www.scopus.com/inward/record.uri?eid=2-s2.0-85082058243&amp;doi=10.3390%2fijerph17061900&amp;partnerID=40&amp;md5=cf27399cb93ae9285845c471bc44a546</t>
  </si>
  <si>
    <t>The field of disaster and emergency management has shifted in focus towards the goal of Disaster Risk Reduction (DRR). However, the degree to which the Mental Health and Psychosocial Support (MHPSS) field has followed this trend is relatively unknown. Therefore, the objectives of this review were to identify relevant projects, materials, and publications relating to MHPSS and DRR integration and define current domains of action in this integration. A review was conducted using a two-pronged approach for data collection. This approach included 1) a mapping exercise eliciting relevant documentation and project descriptions from MHPSS actors, and 2) a database and internet literature search. The mapping exercise was conducted between January and November 2019, while the literature search was completed in March 2019. The majority of identified materials concerned actions of capacity and systems building; preparedness; policy development, consensus building, and awareness raising; school-and child-focused DRR; inclusive DRR; and resilience promotion. Results also suggested that relatively little consensus exists in terms of formal definitions of and frameworks or guidance for integrating MHPSS and DRR. Moreover, domains of action varied in terms of current implementation practices and empirical evidence. Materials and projects are reviewed and discussed in terms of implications for advancing the integration of DRR and MHPSS and expanding MHPSS approaches to include building better before emergencies. © 2020 by the authors. Licensee MDPI, Basel, Switzerland.</t>
  </si>
  <si>
    <t>Disaster Mental Health; Disaster Risk Management; Disaster Risk Reduction; Mental Health and Psychosocial Support</t>
  </si>
  <si>
    <t>Disaster Planning; Disasters; Emergencies; Health Services; Humans; Mental Health; Risk Reduction Behavior; database; disaster management; integrated approach; Internet; literature review; mapping; mental health; risk assessment; awareness; child; consensus; disaster; documentation; exercise; female; human; human experiment; Internet; male; mental health; psychosocial care; review; risk management; risk reduction; disaster planning; emergency; health service</t>
  </si>
  <si>
    <t>Lifeline, frontline, online: adapting art therapy for social engagement across borders</t>
  </si>
  <si>
    <t>10.1080/17454832.2020.1845219</t>
  </si>
  <si>
    <t>Usiskin M.; Lloyd B.</t>
  </si>
  <si>
    <t>Usiskin, Miriam (57218400213); Lloyd, Bobby (35987307900)</t>
  </si>
  <si>
    <t>57218400213; 35987307900</t>
  </si>
  <si>
    <t>International Journal of Art Therapy: Inscape</t>
  </si>
  <si>
    <t>https://www.scopus.com/inward/record.uri?eid=2-s2.0-85097546794&amp;doi=10.1080%2f17454832.2020.1845219&amp;partnerID=40&amp;md5=16f5ceba4495b33513dd3f86634fa954</t>
  </si>
  <si>
    <t>Background: Art Refuge uses art and art therapy to support the mental health and well-being of people displaced due to conflict, persecution and poverty, both in the UK and internationally. Learning from its frontline programme in northern France has helped to inform the charity’s response to Covid19. Context: Social media and online communication are often lifelines for people who are displaced. Since March 2020, Art Refuge has extended its use of online platforms. Approach: Focusing on grounding techniques developed from the principles of Psychological First Aid, alongside the theme of daily rituals, the online work has used trauma-informed approaches to create viable spaces for social engagement alongside physical spaces: both require careful thinking to build safe, adaptive psychosocial structures, appropriate to context. Outcomes: These online models have limitations but also benefits: sustaining spaces in which individuals can find connection; developing new relationships while encouraging others; reaching people from a wide geographic area and across borders; partnership working which supports sustainability. Conclusions: As a result of Covid19, Art Refuge has developed new models for social engagement which include integration of both online and face-to-face models. The authors propose that these have relevance in both an emergency context and for wider application. Implications for research: Technological inequalities and issues of access need research, alongside robust evaluation studies on each model and research into whether these models can be usefully applied to other areas of practice. Plain-language summary Art Refuge uses art and art therapy to support the mental health and well-being of people displaced due to conflict, persecution and poverty, both in the UK and internationally. Our work in northern France since 2015 has included direct face-to-face models and using social media to engage people, delivered by a team of experienced art therapists and visual artists. The use of social media and online communication are often lifelines for staying in touch with family, friends and communities, alongside access to information and support, and Art Refuge has responded by being active online. Since Covid19, the charity has begun to see online work as having creative potential for social engagement, alongside working with people face-to-face. Both need careful thought as to how to build structures which are adaptive and appropriate to context, safe and accessible. This article focuses on how to create specific online models for social engagement, and the thinking and ethics behind these. This includes using grounding techniques developed from the principles of Psychological First Aid, alongside the theme of daily rituals. The work online has opened up possibilities: reaching people from different geographic places and across country borders; and working with individuals within other organisations which enables skills sharing so that the work can be continued when the team is not there. Adaptations to art therapy practice and traditional materials are necessary, as are the right devices and connectivity. In conclusion, Art Refuge has found that there are imaginative and engaging ways of working online, particularly when integrated with face-to-face delivery. Technological inequalities and issues of access need research, alongside robust evaluation studies on each model and research into whether these models can be usefully applied to other areas of practice. © 2020 British Association of Art Therapists.</t>
  </si>
  <si>
    <t>Art therapy; borders; covid19; displacement; psychological first aid; refugees; social engagement; telehealth</t>
  </si>
  <si>
    <t>Int. J. Art Ther. Inscape</t>
  </si>
  <si>
    <t>Dua ti dawa ti: Understanding psychological distress in the ten districts of the Kashmir Valley and community mental health service needs</t>
  </si>
  <si>
    <t>10.1186/s13031-019-0243-8</t>
  </si>
  <si>
    <t>Housen T.; Ara S.; Shah A.; Shah S.; Lenglet A.; Pintaldi G.</t>
  </si>
  <si>
    <t>Housen, Tambri (55796952200); Ara, Shabnum (57201311776); Shah, Akmal (57216487046); Shah, Showkat (57213233343); Lenglet, Annick (36187110200); Pintaldi, Giovanni (55850422800)</t>
  </si>
  <si>
    <t>55796952200; 57201311776; 57216487046; 57213233343; 36187110200; 55850422800</t>
  </si>
  <si>
    <t>https://www.scopus.com/inward/record.uri?eid=2-s2.0-85083675752&amp;doi=10.1186%2fs13031-019-0243-8&amp;partnerID=40&amp;md5=0b9e2ec0f4787aa9941cb6d49d041c56</t>
  </si>
  <si>
    <t>Background: An extensive body of research exists looking at the level of psychological distress in populations affected by political conflict. Recommended response to psychological distress in humanitarian crises is still based on frameworks for interventions developed in western/European contexts including psychological first aid, counselling and group therapy. While there is growing, but limited, evidence that culturally modified interventions can lead to reduction in symptoms of psychological distress in conflict affected populations, there is a need to understand mental health help-seeking behaviour and mental health service needs from the perspective of affected communities. Methods: This study employed a qualitative exploratory research design based on principles of grounded theory. A combination of convenience and snowball sampling was used to recruit 186 adults from the general population to 20 focus group discussions; 95 men, median age 40 years, interquartile range (IQR): 27-48 years and 91 women, median age 40 years IQR: 32-50 years. Trained Kashmiri facilitators used a semi-structured interview guide to ascertain community perceptions on mental illness, help-seeking and service needs from the perspective of communities in the Kashmir Valley. Content analysis of transcripts resulted in the identification of seven overarching themes. Results: Common locally recognized symptoms of psychological distress were synonymous with symptoms listed in the Hopkins Symptoms Checklist (HSCL-25) and the Harvard Trauma Questionnaire (HTQ). Protracted political insecurity was highlighted as a major perceived cause of psychological distress in communities. Mental health help-seeking included traditional/spiritual healers in combination with practitioners of western medicine, with access highlighted as the main barrier. Divergent views were expressed on the effectiveness of treatment received. Participants' expressed the need for investment in mental health literacy to improve the community's capacity to recognize and support those suffering from psychological distress. Conclusions: Our findings demonstrate the universality of symptoms of psychological distress whilst simultaneously highlighting the importance of recognizing the cultural, spiritual and contextual framework within which psychological distress is understood and manifest. Co-constructed models of community based mental health services are needed. © The Author(s). 2019 Open Access</t>
  </si>
  <si>
    <t>Access; Community perspective; Exploratory methodologies; Health service needs; Kashmir; Mental health; Psychological distress; Qualitative</t>
  </si>
  <si>
    <t>A longitudinal evaluation of active outreach after an aeroplane crash: screening for post-traumatic stress disorder and depression and assessment of self-reported treatment needs; [飞机坠毁后的积极联系策略的纵向评估：PTSD和抑郁症的筛查以及自述治疗需求的评估]; [Una evaluación longitudinal del Contacto Activo luego de un Accidente Aéreo: Tamizaje para TEPT y Depresión y Evaluación de las Necesidades de Tratamiento Auto-reportadas]</t>
  </si>
  <si>
    <t>10.1080/20008198.2018.1554406</t>
  </si>
  <si>
    <t>Gouweloos-Trines J.; Te Brake H.; Sijbrandij M.; Boelen P.A.; Brewin C.R.; Kleber R.J.</t>
  </si>
  <si>
    <t>Gouweloos-Trines, Juul (35740353600); Te Brake, Hans (6507588388); Sijbrandij, Marit (14066824800); Boelen, Paul A. (6701799789); Brewin, Chris R. (7006656085); Kleber, Rolf J. (7005332404)</t>
  </si>
  <si>
    <t>35740353600; 6507588388; 14066824800; 6701799789; 7006656085; 7005332404</t>
  </si>
  <si>
    <t>https://www.scopus.com/inward/record.uri?eid=2-s2.0-85060100048&amp;doi=10.1080%2f20008198.2018.1554406&amp;partnerID=40&amp;md5=7d8345f39d996cea50a6aa09d6f3a0a4</t>
  </si>
  <si>
    <t>Background: In 2009, an aeroplane crashed near Amsterdam. To remedy unmet mental health needs, active outreach was used to identify victims at risk for post-traumatic stress disorder (PTSD) and depression. Objective: The active outreach strategy was evaluated by examining the accuracy of screening methods in predicting PTSD and depression, self-reported treatment needs, and the extent to which perceived treatment needs predict trajectories of PTSD. Method: In 112 adult survivors, semi-structured telephone interviews were held at 2 (T1, n = 76), 9 (T2, n = 77) and 44 months (T3, n = 55) after the crash. The Trauma Screening Questionnaire (TSQ) and the Patient Health Questionnaire-2 (PHQ-2) measured symptoms of PTSD and depression, respectively. At T3, a clinical interview assessed PTSD and depression diagnoses. Based on the TSQ scores at the three time-points, participants were grouped into five ‘trajectories’: resilient (n = 38), chronic (n = 30), recovery (n = 9), delayed onset (n = 9) and relapse (n = 3). Results: The TSQ accurately predicted PTSD at T3 (sensitivity:.75–1.00; specificity:.79–.90). The PHQ-2 showed modest accuracy (sensitivity:.38–.89; specificity:.67–.90). Both measures provided low positive predictive values (TSQ: 0.57; PHQ-2:.50 at T3). A number of participants reported unmet treatment needs (T1: 32.9%; T2: 19.5%; T3: 10.9%). Reporting unmet needs at T2 was more often assigned to a chronic PTSD trajectory compared to reporting no needs (p &lt; .01). Conclusions: The prevalence of unmet needs at 44 months after the crash within a chronic PTSD trajectory indicated that active outreach may be warranted. Nevertheless, although the TSQ was accurate, many participants screening positive did not develop PTSD. This implies that, although active outreach may benefit those with unmet needs, it also has its costs in terms of possible unnecessary clinical assessments. © 2019, © 2019 The Author(s). Published by Informa UK Limited, trading as Taylor &amp; Francis Group.</t>
  </si>
  <si>
    <t>Aeroplane crash; depression; disaster; longitudinal; outreach; prevention; PTSD; screening; treatment needs; unmet needs</t>
  </si>
  <si>
    <t>PTSD as a Public Mental Health Priority</t>
  </si>
  <si>
    <t>10.1007/s11920-019-1032-1</t>
  </si>
  <si>
    <t>https://www.scopus.com/inward/record.uri?eid=2-s2.0-85067918266&amp;doi=10.1007%2fs11920-019-1032-1&amp;partnerID=40&amp;md5=1c98d79955397dac2e4e1839170d6e19</t>
  </si>
  <si>
    <t>Purpose of Review: This article reviews recent evidence related to public health epidemiology and intervention for traumatic stress and PTSD. Recent evidence is presented regarding incidence of traumatic stress worldwide, as well as most frequent types of traumas, indicators of the public health burden of PTSD, and prevalence, predictors, and correlates of PTSD. Public health perspectives on intervention and treatment are delineated, and innovations in both psychosocial and psychopharmacological interventions are highlighted. Recent Findings: PTSD has been associated with substantial medical and economic burden. Recent public health preventive innovations include integrated medical/behavioral health care, acute CBT and attention interventions, modifications to CBT protocols, use of novel and augmentative psychopharmacological agents, and use of technology. Summary: Recent research regarding the scope and impact of traumatic stress, as well as prevention strategies for PTSD, have resulted in an improved understanding of its impact and more effective public health interventions. © 2019, This is a U.S. Government work and not under copyright protection in the US; foreign copyright protection may apply.</t>
  </si>
  <si>
    <t>Primary prevention; PTSD; Public health; Secondary prevention; Tertiary prevention; Traumatic stress; Treatment</t>
  </si>
  <si>
    <t>Cognitive Behavioral Therapy; Health Priorities; Humans; Mental Health; Primary Prevention; Public Health; Secondary Prevention; Stress Disorders, Post-Traumatic; early intervention; evidence based medicine; exposure; human; incidence; mental health; posttraumatic stress disorder; prevalence; public health; Review; secondary prevention; tertiary prevention; cognitive behavioral therapy; health care planning; mental health; posttraumatic stress disorder; primary prevention; psychology; public health</t>
  </si>
  <si>
    <t>Current Medicine Group LLC 1</t>
  </si>
  <si>
    <t>Guided self-help to reduce psychological distress: what's the potential for scaling up?</t>
  </si>
  <si>
    <t>10.1016/S2214-109X(19)30539-X</t>
  </si>
  <si>
    <t>Hanlon C.; Jordans M.</t>
  </si>
  <si>
    <t>Hanlon, Charlotte (35386404300); Jordans, Mark (8634127600)</t>
  </si>
  <si>
    <t>35386404300; 8634127600</t>
  </si>
  <si>
    <t>The Lancet Global Health</t>
  </si>
  <si>
    <t>e165</t>
  </si>
  <si>
    <t>e166</t>
  </si>
  <si>
    <t>https://www.scopus.com/inward/record.uri?eid=2-s2.0-85077989819&amp;doi=10.1016%2fS2214-109X%2819%2930539-X&amp;partnerID=40&amp;md5=0bb6520626494fa4564b38badfb7bb43</t>
  </si>
  <si>
    <t>Female; Health Behavior; Health Services; Humans; Psychological Distress; Refugees; Uganda; distress syndrome; human; mental health; Note; posttraumatic stress disorder; priority journal; quality control; randomized controlled trial (topic); scale up; training; distress syndrome; female; health behavior; health service; refugee; Uganda</t>
  </si>
  <si>
    <t>Lancet Global Health</t>
  </si>
  <si>
    <t>Peer support in anaesthesia: Development and implementation of a peer-support programme within the Royal Brisbane and Women’s Hospital Department of Anaesthesia and Perioperative Medicine</t>
  </si>
  <si>
    <t>10.1177/0310057X19878450</t>
  </si>
  <si>
    <t>Slykerman G.; Wiemers M.J.; Wyssusek K.H.</t>
  </si>
  <si>
    <t>Slykerman, Gemma (57211644445); Wiemers, Melissa J (57211640885); Wyssusek, Kerstin H (56486115300)</t>
  </si>
  <si>
    <t>57211644445; 57211640885; 56486115300</t>
  </si>
  <si>
    <t>https://www.scopus.com/inward/record.uri?eid=2-s2.0-85074681571&amp;doi=10.1177%2f0310057X19878450&amp;partnerID=40&amp;md5=c0e8b3904c25449d6263364da3b3d8e6</t>
  </si>
  <si>
    <t>Recent years have seen a shift in culture surrounding psychological wellbeing in doctors. As suicide continues to devastate medical families, friends and colleagues across the country, and significant rates of mental health issues persist, a greater focus on doctors’ psychological health has emerged. This, coupled with mounting evidence in favour of peer support, has driven the Royal Brisbane and Women’s Hospital Department of Anaesthesia and Perioperative Medicine to implement a unique peer support programme, which has been tailored to the needs of the perioperative environment. The programme provides a peer-driven, confidential, psychological safety net for all Royal Brisbane and Women’s Hospital anaesthetic staff. It focuses on collegial support in times of stress, as well as promoting a workplace culture of understanding for staff suffering psychological strain. The benefit of a formalised programme of this kind is that while staff have the option to obtain support at any time from a responder of their choosing, they do not need to seek it out actively in the event of a critical incident when it is automatically provided to them. Consultant anaesthetists trained in psychological first aid act as responders, offering support as well as resources and psychologist referral as required. It is our hope that its success will prompt other anaesthetic departments to continue the trend towards positive health strategies for doctors and implement similar programmes. © The Author(s) 2019.</t>
  </si>
  <si>
    <t>anaesthetist; burnout; mental health; Peer support; second victim; wellbeing</t>
  </si>
  <si>
    <t>Adult; Anesthesiology; Anesthetists; Australia; Burnout, Professional; Burnout, Psychological; Female; Hospital Departments; Humans; Male; Mental Health; Middle Aged; Peer Group; Perioperative Medicine; anesthesia; anesthesist; Article; consultation; first aid; health program; human; medical staff; mental health care; mental stress; patient referral; peer group; professional burnout; psychologist; staff training; workplace; adult; anesthesiology; Australia; burnout; female; hospital department; male; mental health; middle aged; organization and management; peer group; psychology</t>
  </si>
  <si>
    <t>Mental health in South Sudan: a case for community-based support</t>
  </si>
  <si>
    <t>10.1111/disa.12373</t>
  </si>
  <si>
    <t>Goldsmith A.; Cockcroft-McKay C.</t>
  </si>
  <si>
    <t>Goldsmith, Aidan (57209329888); Cockcroft-McKay, Caitlin (57164839900)</t>
  </si>
  <si>
    <t>57209329888; 57164839900</t>
  </si>
  <si>
    <t>https://www.scopus.com/inward/record.uri?eid=2-s2.0-85067404977&amp;doi=10.1111%2fdisa.12373&amp;partnerID=40&amp;md5=c8c8785ae31b3f228f3131cb4d92b2c0</t>
  </si>
  <si>
    <t>This paper2 provides a snapshot of the mental health situation in South Sudan between 2013 and 2016, taking account of the personal reflections of both authors who were engaged in mental health and psychosocial support (MHPSS)3 programming in the country at this time.4 It begins by presenting an overview of MHPSS activities from this period, including governmental and non-governmental organisation (NGO) services, and relevant research and coordination mechanisms. It goes on to illustrate the challenges to the provision of support, as well as the overarching structural, governance, and human resource constraints faced by the sector. Finally, recommendations are put forward for improving services and care for people suffering from psychosocial and mental health issues, as well as suggestions for areas of focus in the future. The importance of an integrated, community-based model is emphasised, and opportunities for organisations engaged in reconciliation efforts and mental health service provision to collaborate are proposed. © 2019 The Author(s). Disasters © Overseas Development Institute, 2019</t>
  </si>
  <si>
    <t>community; conflict; mental health; psychosocial; reconciliation; refugees; South Sudan</t>
  </si>
  <si>
    <t>Community Mental Health Services; Humans; Mental Disorders; South Sudan; South Sudan; community response; future prospect; health care; mental health; psychology; refugee; social conflict; human; mental disease; mental health service; organization and management; South Sudan</t>
  </si>
  <si>
    <t>Creating safe spaces for children’s voices to be heard: supporting the psychosocial needs of children in times of trauma</t>
  </si>
  <si>
    <t>10.1080/10901027.2019.1578309</t>
  </si>
  <si>
    <t>Capo K.; Espinoza L.; Khadam-Hir J.; Paz D.</t>
  </si>
  <si>
    <t>Capo, Karen (22133559700); Espinoza, Lori (57207619514); Khadam-Hir, Jordan (57207619435); Paz, Debra (57207618898)</t>
  </si>
  <si>
    <t>22133559700; 57207619514; 57207619435; 57207618898</t>
  </si>
  <si>
    <t>Journal of Early Childhood Teacher Education</t>
  </si>
  <si>
    <t>https://www.scopus.com/inward/record.uri?eid=2-s2.0-85062657361&amp;doi=10.1080%2f10901027.2019.1578309&amp;partnerID=40&amp;md5=ab3f6fad4e65edb63fc1131d17d8529e</t>
  </si>
  <si>
    <t>This reflection on practice provides a foundation for understanding the impact of Hurricane Harvey on teachers and children across the Texas Gulf Coast. It also documents the emergence of a professional development initiative born when early childhood teacher educators in the community outreach arm of a major university sought to provide immediate support for colleagues returning to their classrooms in the wake of the disaster. The initiative was designed to promote teachers’ understanding of the theoretical rationale behind supporting the psychosocial development of children in times of trauma and offer specific strategies and activities to help children work through this particular natural disaster, that is, storms, flooding, property destruction, and some physical harm. Implications for early childhood teacher preparation along with recommendations for future action are included. © 2019, © 2019 National Association of Early Childhood Teacher Educators.</t>
  </si>
  <si>
    <t>J. Early Child. Teach. Edu.</t>
  </si>
  <si>
    <t>Buffering the effects of childhood trauma within the school setting: A systematic review of trauma-informed and trauma-responsive interventions among trauma-affected youth</t>
  </si>
  <si>
    <t>10.1016/j.childyouth.2019.104691</t>
  </si>
  <si>
    <t>Fondren K.; Lawson M.; Speidel R.; McDonnell C.G.; Valentino K.</t>
  </si>
  <si>
    <t>Fondren, Kaitlin (57196466133); Lawson, Monica (56712375400); Speidel, Ruth (57201445682); McDonnell, Christina G. (55923453900); Valentino, Kristin (23480604900)</t>
  </si>
  <si>
    <t>57196466133; 56712375400; 57201445682; 55923453900; 23480604900</t>
  </si>
  <si>
    <t>Children and Youth Services Review</t>
  </si>
  <si>
    <t>https://www.scopus.com/inward/record.uri?eid=2-s2.0-85077735118&amp;doi=10.1016%2fj.childyouth.2019.104691&amp;partnerID=40&amp;md5=7f54755ef584ce23a40481a6af9524ff</t>
  </si>
  <si>
    <t>Exposure to trauma during childhood is highly prevalent. This review seeks to evaluate the current state of the literature in regard to trauma-informed care within the school setting. A number of models have been put forth to describe broad trauma-informed approaches integrated within school systems, which incorporate trauma-sensitive care and practices within the broader structure of an organization. The goal of this paper was to systematically review papers detailing relevant interventions to the provision of trauma-informed and trauma-responsive practices within schools. Using a three-tiered system of service delivery as our organizing framework (where the level of support increases across tiers depending on the student's individual needs), the research that has evaluated the efficacy of trauma-informed interventions is reviewed. Results indicated that much of this work has been exclusively conducted within one level of a three-tiered system that comprises a trauma-informed approach to the school setting. Although there is a foundation of research on interventions applied within specific tiers, few studies have sought to integrate the tiers to test the effectiveness of a fully trauma-informed model within the educational system and most that have integrated the three tiers do not include statistically rigorous evaluations of program effectiveness, such as randomized control trials. A basic model for trauma-informed schools with considerations for intervening directly with students is provided as well as recommendations for future research, which is necessary to inform clear, specific models for fully integrated trauma-informed schools. © 2020 Elsevier Ltd</t>
  </si>
  <si>
    <t>Child. Youth Serv. Rev.</t>
  </si>
  <si>
    <t>Psychological First-Aid Experiences of Disaster Health Care Workers: A Qualitative Analysis</t>
  </si>
  <si>
    <t>10.1017/dmp.2019.87</t>
  </si>
  <si>
    <t>Choi Y.-J.</t>
  </si>
  <si>
    <t>Choi, Yun-Jung (55685961400)</t>
  </si>
  <si>
    <t>https://www.scopus.com/inward/record.uri?eid=2-s2.0-85073459801&amp;doi=10.1017%2fdmp.2019.87&amp;partnerID=40&amp;md5=065c10e3b9a2125cd99454a6dbe77b5e</t>
  </si>
  <si>
    <t>Objective: Disaster health care workers experience much greater stress providing psychological first-aid and suffer from the indirect experience of traumatic events. This study examines how disaster health care workers experience disaster mental health. Methods: Twenty-one disaster health care workers recruited from fire stations, community mental health service centers, and disaster trauma centers in Korea participated in this study. Data were collected via in-depth interviews and qualitatively analyzed according to Colaizzi's phenomenological approach. Results: Disaster health care workers' experiences of disaster mental health can be analyzed according to 4 theme categories: (1) commitment to one's duty as a disaster health care worker; (2) powerlessness and lack of confidence; (3) incident shock and burnout; and (4) incomplete and inadequate healing. Conclusions: In order to prevent mental health problems and support the disaster health care workers, it is necessary to develop and provide effective, nationwide psychological first-aid training, as well as disaster trauma recovery programs that are tailored to Korean sociocultural context and use immersive digital health care/education technology.  © 2019 Society for Disaster Medicine and Public Health, Inc.</t>
  </si>
  <si>
    <t>disaster; disaster health care workers; mental health; psychological first-aid; qualitative research</t>
  </si>
  <si>
    <t>Adult; Crisis Intervention; Emergency Responders; Female; Humans; Male; Mental Health Services; Middle Aged; Qualitative Research; Republic of Korea; adult; crisis intervention; female; human; male; mental health service; middle aged; procedures; psychology; qualitative research; rescue personnel; South Korea</t>
  </si>
  <si>
    <t>Facilitating collective psychosocial resilience in the public in emergencies: Twelve recommendations based on the social identity approach</t>
  </si>
  <si>
    <t>10.3389/fpubh.2019.00141</t>
  </si>
  <si>
    <t>Drury J.; Carter H.; Cocking C.; Ntontis E.; Guven S.T.; Amlôt R.</t>
  </si>
  <si>
    <t>Drury, John (7005034087); Carter, Holly (36342364000); Cocking, Chris (6506850929); Ntontis, Evangelos (57200398628); Guven, Selin Tekin (57209807147); Amlôt, Richard (16549254900)</t>
  </si>
  <si>
    <t>7005034087; 36342364000; 6506850929; 57200398628; 57209807147; 16549254900</t>
  </si>
  <si>
    <t>JUN</t>
  </si>
  <si>
    <t>https://www.scopus.com/inward/record.uri?eid=2-s2.0-85068773129&amp;doi=10.3389%2ffpubh.2019.00141&amp;partnerID=40&amp;md5=46770865afa97ca3736de32ce409ffd4</t>
  </si>
  <si>
    <t>Accumulated evidence demonstrates the centrality of social psychology to the behavior of members of the public as immediate responders in emergencies. Such public behavior is a function of social psychological processes-in particular identities and norms. In addition, what the authorities and relevant professional groups assume about the social psychology of people in emergencies shapes policy and practice in preparedness, response, and recovery. These assumptions therefore have consequences for the public's ability to act as immediate responders. In this Policy and Practice Review, we will do three things. First, we will overview research on the behavior of survivors of emergencies and disasters, drawing out key factors known to explain the extent to which survivors cooperate in these events and contribute to safe collective outcomes. We will demonstrate the utility of the social identity approach as an overarching framework for explaining the major mechanisms of collective supportive behavior among survivors in emergencies. Second, we will critically review recent and current UK government agency guidance on emergency response, focusing particularly on what is stated about the role of survivors in emergencies and disasters. This review will suggest that the "community resilience" agenda has only been partly realized in practice, but that the social identity approach is progressing this. Third, we will derive from the research literature and from dialogue with groups involved in emergencies a set of 12 recommendations for both emergency managers and members of the public affected by emergencies and disasters. These focus on the crucial need to build shared identity and to communicate, and the connection between these two aims. Including our recommendations within emergency guidance and training will facilitate collective psychosocial resilience, which refers to the way a shared identity allows groups of survivors to express and expect solidarity and cohesion, and thereby to coordinate and draw upon collective sources of support. In sum, this evidence-base and the recommendations we derive from it will help professionals involved in emergency management to support public resilient behaviors and will help the public to develop and maintain their own capacity for such resilience. © 2019 Drury, Carter, Cocking, Ntontis, Tekin Guven and Amlôt.</t>
  </si>
  <si>
    <t>Collective resilience; Crowds; Disaster; Emergency; Guidance; Social identity</t>
  </si>
  <si>
    <t>Use of store-and-forward tele-mental health for displaced Syrians</t>
  </si>
  <si>
    <t>10.4103/INTV.INTV_53_19</t>
  </si>
  <si>
    <t>Almoshmosh N.; Jefee-Bahloul H.; Abdallah W.; Barkil-Oteo A.</t>
  </si>
  <si>
    <t>Almoshmosh, Nadim (35775891600); Jefee-Bahloul, Hussam (56154453200); Abdallah, Waseem (57200229540); Barkil-Oteo, Andres (55263607400)</t>
  </si>
  <si>
    <t>35775891600; 56154453200; 57200229540; 55263607400</t>
  </si>
  <si>
    <t>https://www.scopus.com/inward/record.uri?eid=2-s2.0-85092795471&amp;doi=10.4103%2fINTV.INTV_53_19&amp;partnerID=40&amp;md5=156f013e92198d5ff15e586a9cdce8bc</t>
  </si>
  <si>
    <t>The Syrian conflict has resulted in the worst humanitarian crisis of the 21st century with millions of people displaced inside Syria or in neighbouring countries. Severe shortages of mental health professionals in the area have created many challenges in addressing the mental health needs of this vulnerable population. In response, the Syrian Tele-Mental Health (STMH) Network was established in June 2014 following evidence gathered through a pilot survey. Using a ‘store-and-forward’ type of telemedicine, the STMH network was able to provide psychiatric consultations to 19 primary care centres serving 123 Syrian patients over a period of three years. In this article, we report and comment on the data obtained during this period including the strengths, limitations and challenges of such an approach. © 2020 Intervention, Journal of Mental Health and Psychosocial Support in Conflict Affected Areas | Published by Wolters Kluwer - Medknow</t>
  </si>
  <si>
    <t>Displaced Syrians; STMH; Store-and-forward; Tele-mental health</t>
  </si>
  <si>
    <t>adult; article; consultation; female; human; major clinical study; male; mental health; primary medical care; Syrian; telemedicine</t>
  </si>
  <si>
    <t>Psychological first aid through the ‘SIX Cs model’ − an intervention with migrants on the move</t>
  </si>
  <si>
    <t>10.4103/INTV.INTV_51_18</t>
  </si>
  <si>
    <t>Levy E.; Farchi M.; Gidron Y.; Shahar E.</t>
  </si>
  <si>
    <t>Levy, Einav (57202772584); Farchi, Moshe (36026730700); Gidron, Yori (55746581600); Shahar, Eitan (57196029981)</t>
  </si>
  <si>
    <t>57202772584; 36026730700; 55746581600; 57196029981</t>
  </si>
  <si>
    <t>https://www.scopus.com/inward/record.uri?eid=2-s2.0-85092780428&amp;doi=10.4103%2fINTV.INTV_51_18&amp;partnerID=40&amp;md5=bf72197cd7643e8e6767763357b40407</t>
  </si>
  <si>
    <t>Thousands of migrants passed through the Balkans whilst migrating from the Middle East to Europe between 2015 and 2016. Humanitarian actions were conducted throughout this route as agencies and governments provided support. The Camp of Preševo, on the Southern border of Serbia, was established by the local authorities as a registration camp to monitor the migration and deliver aid. Part of this aid was psychosocial. Past studies show a relatively high prevalence of stress symptoms among forced migrants, presumably due to exposure to war-related atrocities and experience of forced migration. NATAN, an Israeli non-governmental organisation, is a volunteer-based organisation that delivered psychosocial support to the migrants using the ‘SIX Cs model’. This model focuses on cognitive and behavioural components and is based on the neuropsychology of resilience. It has advantages that were relevant to the context of the camp, namely culturally adaptive, easy to administer, short and adjustable to varied contexts. Moreover, the model gives tools, which could be used later by the migrants in the absence of a therapist. This report describes the SIX Cs model and the implementation of its intervention in the Preševo camp. © 2019 Intervention, Journal of Mental Health and Psychosocial Support in Conflict Affected Areas | Published by Wolters Kluwer - Medknow</t>
  </si>
  <si>
    <t>Intervention; Migration; Psychosocial; Refugees; SIX Cs model; Stress</t>
  </si>
  <si>
    <t>adult; article; cell migration; controlled study; first aid; human; Middle East; neuropsychology; non-governmental organization; prevalence; psychosocial care; refugee; Serbia; stress; war exposure</t>
  </si>
  <si>
    <t>“The Pause”: A Delphi Methodology Examining an End-of-Life Practice</t>
  </si>
  <si>
    <t>10.1177/0193945919826314</t>
  </si>
  <si>
    <t>Cunningham T.; Ducar D.M.; Keim-Malpass J.</t>
  </si>
  <si>
    <t>Cunningham, Tim (56354219700); Ducar, Dallas M. (57201395485); Keim-Malpass, Jessica (55178452300)</t>
  </si>
  <si>
    <t>56354219700; 57201395485; 55178452300</t>
  </si>
  <si>
    <t>Western Journal of Nursing Research</t>
  </si>
  <si>
    <t>https://www.scopus.com/inward/record.uri?eid=2-s2.0-85060942617&amp;doi=10.1177%2f0193945919826314&amp;partnerID=40&amp;md5=4483365a257b1f145d06c40b42ddb293</t>
  </si>
  <si>
    <t>“The Pause” was first practiced by a nurse at a Level 1 trauma center to honor the death of a deceased patient. This practice has spread internationally and is used in emergency departments, intensive care, transplant, and oncology units, in addition to pre-hospital settings. There is a paucity of research published on the effects of The Pause for health care workers. We used a three-staged Delphi methodology to understand the barriers, benefits, and language used in The Pause. Analyses of email communication and interview transcripts suggest that The Pause poses minimal risk and has considerable benefits. Benefits include increased perceived team cohesion, a moment for reflection, and a method by which to honor a deceased patient. The Pause allows nurses to feel more present to meet the needs of the next patient they care for during a shift. Further research is merited. © The Author(s) 2019.</t>
  </si>
  <si>
    <t>burnout; complementary/alternative health practices; Delphi; end-of-life; health behavior/symptom focus; nurses as subjects; nursing practice; population focus</t>
  </si>
  <si>
    <t>Burnout, Professional; Delphi Technique; Health Personnel; Humans; Surveys and Questionnaires; Terminal Care; Value of Life; adult; article; burnout; death; Delphi study; e-mail; genetic transcription; health behavior; human; language; nursing practice; burnout; health care personnel; procedures; psychology; questionnaire; socioeconomics; terminal care</t>
  </si>
  <si>
    <t>West. J. Nurs. Res.</t>
  </si>
  <si>
    <t>Psychological and Psychosomatic Symptoms of Second Victims of Adverse Events: A Systematic Review and Meta-Analysis</t>
  </si>
  <si>
    <t>10.1097/PTS.0000000000000589</t>
  </si>
  <si>
    <t>Busch I.M.; Moretti F.; Purgato M.; Barbui C.; Wu A.W.; Rimondini M.</t>
  </si>
  <si>
    <t>Busch, Isolde M. (57202918472); Moretti, Francesca (8833989000); Purgato, Marianna (6504578819); Barbui, Corrado (36886312000); Wu, Albert W. (7402998597); Rimondini, Michela (8086876700)</t>
  </si>
  <si>
    <t>57202918472; 8833989000; 6504578819; 36886312000; 7402998597; 8086876700</t>
  </si>
  <si>
    <t>E61</t>
  </si>
  <si>
    <t>E74</t>
  </si>
  <si>
    <t>https://www.scopus.com/inward/record.uri?eid=2-s2.0-85085233234&amp;doi=10.1097%2fPTS.0000000000000589&amp;partnerID=40&amp;md5=d7aac68c0e62945bce83fe3c02bac323</t>
  </si>
  <si>
    <t>Objectives Despite growing interest in the second-victim phenomenon and greater awareness of its consequences, there has not been a meta-analysis quantifying the negative impact of adverse events on providers involved in adverse events. This study systematically reviewed the types and prevalence of psychological and psychosomatic symptoms among second victims. Methods We conducted a systematic review of nine electronic databases up to February 2017, without restrictions to publication date or language, examining also additional sources (e.g., gray literature, volumes of journals). Two reviewers performed the search, selection process, quality assessment, data extraction, and synthesis. We resolved disagreements by consensus and/or involving a third reviewer. Quantitative studies on the prevalence of psychological and psychosomatic symptoms of second victims were eligible for inclusion. We used random effects modeling to calculate the overall prevalence rates and the I2 statistic. Results Of 7210 records retrieved, 98 potentially relevant studies were identified. Full-text evaluation led to a final selection of 18 studies, based on the reports of 11,649 healthcare providers involved in adverse events. The most prevalent symptoms were troubling memories (81%, 95% confidence interval [CI] = 46-95), anxiety/concern (76%, 95% CI = 33-95), anger toward themselves (75%, 95% CI = 59-86), regret/remorse (72%, 95% CI = 62-81), distress (70%, 95% CI = 60-79), fear of future errors (56%, 95% CI = 34-75), embarrassment (52%, 95% CI = 31-72), guilt (51%, 95% CI = 41-62), and sleeping difficulties (35%, 95% CI = 22-51). Conclusions Second victims report a high prevalence and wide range of psychological symptoms. More than two-thirds of providers reported troubling memories, anxiety, anger, remorse, and distress. Preventive and therapeutic programs should aim to decrease second victims' emotional distress. © Wolters Kluwer Health, Inc. All rights reserved.</t>
  </si>
  <si>
    <t>adverse event; human factors; mental health; risk management; second victim</t>
  </si>
  <si>
    <t>Health Personnel; Humans; Medical Errors; Mental Disorders; Psychophysiologic Disorders; Risk Management; anger; anxiety; article; awareness; consensus; controlled study; data extraction; embarrassment; emotional stress; grey literature; health care personnel; human; language; memory; mental health; meta analysis; prevalence; quality control; quantitative analysis; risk management; sleep; synthesis; systematic review; victim; clinical trial; medical error; mental disease; multicenter study; psychology; psychosomatic disorder; risk management</t>
  </si>
  <si>
    <t>A unified ecological framework for studying effects of digital places on well-being</t>
  </si>
  <si>
    <t>10.1016/j.socscimed.2018.09.022</t>
  </si>
  <si>
    <t>Shankardass K.; Robertson C.; Shaughnessy K.; Sykora M.; Feick R.</t>
  </si>
  <si>
    <t>Shankardass, Ketan (25643505400); Robertson, Colin (57203469895); Shaughnessy, Krystelle (37054710200); Sykora, Martin (15061787500); Feick, Rob (56209666000)</t>
  </si>
  <si>
    <t>25643505400; 57203469895; 37054710200; 15061787500; 56209666000</t>
  </si>
  <si>
    <t>Social Science and Medicine</t>
  </si>
  <si>
    <t>https://www.scopus.com/inward/record.uri?eid=2-s2.0-85054149510&amp;doi=10.1016%2fj.socscimed.2018.09.022&amp;partnerID=40&amp;md5=ba408bbd2ffa47c89e8b4ea86e91b408</t>
  </si>
  <si>
    <t>Social media has greatly expanded opportunities to study place and well-being through the availability of human expressions tagged with physical location. Such research often uses social media content to study how specific places in the offline world influence well-being without acknowledging that digital platforms (e.g., Twitter, Facebook, Youtube, Yelp) are designed in unique ways that structure certain types of interactions in online and offline worlds, which can influence place-making and well-being. To expand our understanding of the mechanisms that influence social media expressions about well-being, we describe an ecological framework of person-place interactions that asks, “at what broad levels of interaction with digital platforms and physical environments do effects on well-being manifest?” The person is at the centre of the ecological framework to recognize how people define and organize both digital and physical communities and interactions. The relevance of interactions in physical environments depends on the built and natural characteristics encountered across modes of activity (e.g., domestic, work, study). Here, social interactions are stratified into the meso-social (e.g., local social norms) and micro-social (e.g., personal conversations) levels. The relevance of interactions in digital platforms is contingent on specific hardware and software elements. Social interactions at the meso-social level include platform norms and passive use of social media, such as observing the expressions of others, whereas interactions at the micro-level include more active uses, like direct messaging. Digital platforms are accessed in a physical location, and physical locations are partly experienced through online interactions; therefore, interactions between these environments are also acknowledged. We conclude by discussing the strengths and limitations of applying the framework to studies of place and well-being. © 2018</t>
  </si>
  <si>
    <t>Conceptual framework; Place; Social interaction; Social media; Well-being</t>
  </si>
  <si>
    <t>Ecological and Environmental Phenomena; Humans; Interpersonal Relations; Mental Health; Social Media; computer system; Internet; social media; social mobility; adult; article; conceptual framework; conversation; female; human; human experiment; male; social interaction; social media; social norm; software; wellbeing; environmental aspects and related phenomena; human relation; mental health</t>
  </si>
  <si>
    <t>Soc. Sci. Med.</t>
  </si>
  <si>
    <t>Disasters, individuals, and communities: Can positive psychology contribute to community development after disaster?</t>
  </si>
  <si>
    <t>10.1080/15575330.2020.1714685</t>
  </si>
  <si>
    <t>Morgado A.M.</t>
  </si>
  <si>
    <t>Morgado, Alice Murteira (55748907600)</t>
  </si>
  <si>
    <t>Community Development</t>
  </si>
  <si>
    <t>https://www.scopus.com/inward/record.uri?eid=2-s2.0-85079066632&amp;doi=10.1080%2f15575330.2020.1714685&amp;partnerID=40&amp;md5=20a24b53ad52c7bf578e98e5937fc4ad</t>
  </si>
  <si>
    <t>Psychosocial responses to disasters at individual and community levels have been widely explored in the psychological and psychiatric literature. However, less attention has been drawn to the fields of positive, developmental, and community psychology. This paper focuses on conceptions of disaster, considering the extent of the impact based on disaster characteristics and consequences for the individuals and their communities. Research from positive, developmental, and community psychology is discussed, highlighting the role of personal and community resources. So far, existing literature has explored individual dimensions of trauma and outlined key mental health issues involved in exposure to disaster. Despite a variety of action-focused research, there is still need for increased awareness and acknowledgment of the interplay between community and individual resources in the outcomes of disaster response. As such, a conceptual model to understand factors related to disaster exposure and recovery is suggested, together with key recommendations for research and policy. © 2020, © 2020 Community Development Society.</t>
  </si>
  <si>
    <t>Community; development; disaster; positive psychology; resilience</t>
  </si>
  <si>
    <t>Community Dev.</t>
  </si>
  <si>
    <t>Covid-19: Adverse mental health outcomes for healthcare workers</t>
  </si>
  <si>
    <t>10.1136/bmj.m1815</t>
  </si>
  <si>
    <t>Gold J.A.</t>
  </si>
  <si>
    <t>Gold, Jessica A. (39461305600)</t>
  </si>
  <si>
    <t>The BMJ</t>
  </si>
  <si>
    <t>em1815</t>
  </si>
  <si>
    <t>https://www.scopus.com/inward/record.uri?eid=2-s2.0-85084379661&amp;doi=10.1136%2fbmj.m1815&amp;partnerID=40&amp;md5=bad2d8d32e4f680823be283c593ce251</t>
  </si>
  <si>
    <t>Betacoronavirus; Coronavirus Infections; Disease Outbreaks; Health Personnel; Humans; Mental Health; Pandemics; Pneumonia, Viral; anxiety; caregiver burden; child care; coronavirus disease 2019; crisis intervention; cultural sensitivity; depression; drug dependence; Editorial; health care personnel; human; insomnia; mental disease; mental stress; occupational safety; pandemic; posttraumatic stress disorder; priority journal; psychological well-being; self care; social support; stigma; suicide; Betacoronavirus; Coronavirus infection; epidemic; mental health; virus pneumonia</t>
  </si>
  <si>
    <t>BMJ</t>
  </si>
  <si>
    <t>The dynamic effects of perceptions of dread risk and unknown risk on sns sharing behavior during eid events: Do crisis stages matter?</t>
  </si>
  <si>
    <t>10.17705/1jais.00612</t>
  </si>
  <si>
    <t>Xu L.; Qiu J.; Gu W.; Ge Y.</t>
  </si>
  <si>
    <t>Xu, Liwei (57196234995); Qiu, Jiangnan (16644036600); Gu, Wenjing (57193715573); Ge, Yidi (57215209431)</t>
  </si>
  <si>
    <t>57196234995; 16644036600; 57193715573; 57215209431</t>
  </si>
  <si>
    <t>Journal of the Association for Information Systems</t>
  </si>
  <si>
    <t>https://www.scopus.com/inward/record.uri?eid=2-s2.0-85085525501&amp;doi=10.17705%2f1jais.00612&amp;partnerID=40&amp;md5=119334331a8030b40018902fc7be1433</t>
  </si>
  <si>
    <t>In response to the increasing prevalence of emerging infectious disease (EID) threats, individuals are turning to social media platforms to share relevant information in ever greater numbers. In this study, we examine whether risk perceptions related to user-generated content have dynamic impacts on social networking site (SNS) sharing behavior in different crisis stages. To answer this question, we applied psychometric analysis to evaluate how dread risk and unknown risk can characterize EID threats. Drawing broadly on the literature of risk perceptions, self-perception theory, and crisis stages, we relied on microblogs collected from Sina Weibo, utilizing the vector autoregression model to analyze dynamic relationships. We found that perceptions of dread risk have a dominant and immediate impact on SNS sharing behavior in the buildup, breakout, and termination stages of EID events. Perceptions of unknown risk have a dominant and persistent impact on sharing behavior in the abatement stage. The joint effect of these two types of risk perception reveal an antagonism impact on SNS sharing behavior, and perceptions of dread-and unknown risk have interaction effects from the buildup to termination stages of EID events. To check robustness, we analyzed keywords related to perceptions of dread-and unknown risk. The results of this study support the empirical application of Slovic’s risk perception framework for understanding the characteristics of EID threats and provide a picture of how perceptions of dread-and unknown risk exert differential time-varying effects on SNS sharing behavior during EID events. We also discuss theoretical and practical implications for the crisis management of EID threats. This study is among the first that uses usergenerated content in social media to investigate dynamic risk perceptions and their relationship to SNS sharing behavior, which may help provide a basis for timely and efficient risk communication. © 2020 by the Association for Information Systems.</t>
  </si>
  <si>
    <t>Dynamics; Emerging Infectious Disease; Risk Perceptions; SelfPerception Theory; Sharing Behavior; Vector Autoregression Model</t>
  </si>
  <si>
    <t>Diseases; Information dissemination; Regression analysis; Risk assessment; Social networking (online); Dynamic effects; Dynamic impacts; Emerging infectious disease; Self-perception theory; Sharing behavior; Site-sharing; Social media platforms; Social-networking; User-generated; Vector autoregression models; Risk perception</t>
  </si>
  <si>
    <t>Association for Information Systems</t>
  </si>
  <si>
    <t>J. Assoc. Inf. Syst.</t>
  </si>
  <si>
    <t>Mindfulness and Mantra Training for Disaster Mental Health Workers in the Philippines</t>
  </si>
  <si>
    <t>10.1007/s12671-017-0855-2</t>
  </si>
  <si>
    <t>Waelde L.C.; Hechanova M.R.M.; Ramos P.A.P.; Macia K.S.; Moschetto J.M.</t>
  </si>
  <si>
    <t>Waelde, Lynn C. (6603354690); Hechanova, Ma. Regina M. (12760553200); Ramos, Pia Anna P. (56900705900); Macia, Kathryn S. (55855501300); Moschetto, Jenna M. (57203014873)</t>
  </si>
  <si>
    <t>6603354690; 12760553200; 56900705900; 55855501300; 57203014873</t>
  </si>
  <si>
    <t>Mindfulness</t>
  </si>
  <si>
    <t>https://www.scopus.com/inward/record.uri?eid=2-s2.0-85049528769&amp;doi=10.1007%2fs12671-017-0855-2&amp;partnerID=40&amp;md5=a1b45cf66607eeafadc6aead38f2c958</t>
  </si>
  <si>
    <t>Disaster mental health training programs have begun to include mindfulness instruction, though better understanding of providers’ mindfulness training expectancies and the differences that disaster exposure might make in their personal practice and clinical utilization of mindfulness is needed to support the feasibility and acceptability of this training in challenging disaster settings. This study examined training expectancies and utilization of a manualized mindfulness meditation and mantra program (Inner Resources for Stress) among N = 68 counselors and psychologists living in the Philippines beginning 12 weeks after Typhoon Haiyan. They attended a 4-h workshop conducted in Manila, Philippines, followed by an 8-week home study program. Following the workshop, a majority had high expectancies that the training would help with survivor and self-care. Higher disaster exposure (β = 0.32) and training expectancies (β = 0.25), but not baseline stress symptoms, were associated with higher perceived usefulness of the training for disaster work. Growth curve analyses demonstrated significantly different trajectories of weekly mindfulness practice for disaster-exposed versus nonexposed participants, with a flatter slope for disaster-exposed participants, though both groups had significant increases in practice time across the 8 weeks (d = 1.71). Higher total number of minutes of mindfulness practice was associated with lower depression severity (β = − 0.34), but not anxiety, at 8 weeks post-training. Participants perceived the training as credible and useful for disaster work and self-care and reported active personal and professional use of the techniques, suggesting that mindfulness training shows promise as a disaster intervention component. © 2017, Springer Science+Business Media, LLC, part of Springer Nature.</t>
  </si>
  <si>
    <t>Culture; Disaster mental health; Mantra; Meditation; Mindfulness; Philippines; Training</t>
  </si>
  <si>
    <t>No implementation without cultural adaptation: A process for culturally adapting low-intensity psychological interventions in humanitarian settings</t>
  </si>
  <si>
    <t>10.1186/s13031-020-00290-0</t>
  </si>
  <si>
    <t>Perera C.; Salamanca-Sanabria A.; Caballero-Bernal J.; Feldman L.; Hansen M.; Bird M.; Hansen P.; Dinesen C.; Wiedemann N.; Vallières F.</t>
  </si>
  <si>
    <t>Perera, Camila (57201492449); Salamanca-Sanabria, Alicia (57200855287); Caballero-Bernal, Joyce (57218296329); Feldman, Lya (7202789986); Hansen, Maj (55190898800); Bird, Martha (57205742925); Hansen, Pernille (57208675405); Dinesen, Cecilie (40461288000); Wiedemann, Nana (57201495961); Vallières, Frédérique (55651505500)</t>
  </si>
  <si>
    <t>57201492449; 57200855287; 57218296329; 7202789986; 55190898800; 57205742925; 57208675405; 40461288000; 57201495961; 55651505500</t>
  </si>
  <si>
    <t>https://www.scopus.com/inward/record.uri?eid=2-s2.0-85088652711&amp;doi=10.1186%2fs13031-020-00290-0&amp;partnerID=40&amp;md5=e886ae008734e1b5a4f8abcd60989484</t>
  </si>
  <si>
    <t>Background: Despite the widely recognised importance of cultural adaptation to increase the effectiveness of psychological interventions, there is little guidance on its process. Developed based on existing theory, we applied a four-step process to culturally adapt a low-intensity psychological intervention for use in humanitarian settings. Methods: The four-step process was applied to adapt a WHO low-intensity psychological intervention (i.e. Problem Management Plus, or PM+) for use with displaced Venezuelans and Colombians in Colombia. First, a rapid desk review was used as an (1) information gathering tool to identify local population characteristics. Next, the results were taken forward for the (2) formulation of adaptation hypotheses, whereby PM+ protocols were screened to identify components for adaptation, drawing on the Ecological Validity Model. Third, the elements flagged for adaptation were taken forward for (3) local consultation to firstly, verify the components identified for adaptation, to identify other areas in need of adaptation, and thirdly, to adapt the intervention protocols. Finally, the adapted intervention protocols were reviewed through (4) external evaluations with local experts. Results: The information gathering phase yielded key information on the socioeconomic aspects of the groups targeted for intervention, the availability and need for mental health and psychosocial support, and existing barriers to accessing care. The adaptation hypotheses phase further identified the need for clearer explanations of key concepts, the need for sensitive topics to match local attitudes (e.g., domestic violence, thoughts of suicide), and the identification of culturally appropriate social supports. Building on these first two phases, local consultation subsequently resulted in revised PM+ protocols. The adapted protocols differed from the original format in their focus on the problems unique to these population groups, the way that psychological distress is expressed in this context, and the inclusion of locally available supports. The results of the external evaluation supported the adaptations made to the protocols. Conclusion: The proposed four-step process offers a useful guide for how to adapt low-intensity psychological intervention within humanitarian settings. Despite some limitations, we show that even when time and resources are scarce it is possible and necessary to culturally adapt psychological interventions. We invite further testing, replication, and improvements to this methodology.  © 2020 The Author(s).</t>
  </si>
  <si>
    <t>Cultural adaptation; Humanitarian settings; Mental health; Methodology; Refugees</t>
  </si>
  <si>
    <t>BioMed Central</t>
  </si>
  <si>
    <t>Attitudinal Positioning, Perception of Vulnerability and Concern on getting COVID-19; [Posicionamento Atitudinal, Percepção de Vulnerabilidade e Preocupação em contrair a COVID-19]; [Posicionamiento Actitudinal, percepción de vulnerabilidad y preocupación por contraer la COVID-19]</t>
  </si>
  <si>
    <t>10.36482/1809-5267.ARBP2020v72i1p.25-42</t>
  </si>
  <si>
    <t>de Alexandre M.E.S.; Bú E.A.D.; dos Santos Bezerra V.A.; da Silva Lima K.; dos Santos V.M.; de Farias S.S.C.</t>
  </si>
  <si>
    <t>de Alexandre, Maria Edna Silva (57201388971); Bú, Emerson Araújo Do (57201391285); dos Santos Bezerra, Viviane Alves (57226437613); da Silva Lima, Kaline (57200648043); dos Santos, Vitória Medeiros (57226454301); de Farias, Samille Spellmann Cavalcanti (57226446125)</t>
  </si>
  <si>
    <t>57201388971; 57201391285; 57226437613; 57200648043; 57226454301; 57226446125</t>
  </si>
  <si>
    <t>Arquivos Brasileiros de Psicologia</t>
  </si>
  <si>
    <t>https://www.scopus.com/inward/record.uri?eid=2-s2.0-85111571804&amp;doi=10.36482%2f1809-5267.ARBP2020v72i1p.25-42&amp;partnerID=40&amp;md5=236bc58e13d8b68a212a648b3ad0c592</t>
  </si>
  <si>
    <t>This research program aimed to test a set of hypotheses in order to show how Attitudinal and Political Positions, Attitudes towards Diseases, Personality Traits and the religiosity of Brazilians are related to their perception of vulnerability and concern in contracting COVID-19. To do this, two studies were carried out. In the first, the Attitude Positioning of internet users was identified in 2.000 comments on a statement made by the President of Brazil about the new coronavirus and COVID-19. Study 2, on the other hand, resulted in the proposition of an explanatory model with good adjustment rates [x2 = 67.72; g = 24; x2/gl = 2.6; CFI = 0.94; TLI = 0.9; RMSEA = 0.06 (CI90%: 0.04-0.08)], demonstrating that Political Positions, Attitudes towards Diseases and Conscientiousness predict the perception of vulnerability and the concern to get COVID-19. In short, such findings may support future studies and interventional models in social dynamics to contain the current pandemic. © 2020. All Rights Reserved.</t>
  </si>
  <si>
    <t>Concern about contracting COVID-19; Coronavirus; Coronavirus; Coronavírus; Pandemia; Pandemia; Pandemic; Preocupación en contraer la COVID-19; Preocupação em contrair a COVID-19; Psicologia Social; Psicología Social; Social Psychology</t>
  </si>
  <si>
    <t>Universidade Federal do Rio de Janeiro</t>
  </si>
  <si>
    <t>Arq. Bras. Psicol.</t>
  </si>
  <si>
    <t>The Decision Making of the Rescuers and Effectiveness in the First Psychological Aid</t>
  </si>
  <si>
    <t>10.16888/INTERD.2020.37.2.2</t>
  </si>
  <si>
    <t>Grinhauz A.S.; Azzara S.H.; Otamendi A.M.; Azzollini S.C.</t>
  </si>
  <si>
    <t>Grinhauz, Aldana Sol (56500672600); Azzara, Sergio H. (46260922800); Otamendi, Alejandro M. (57221736828); Azzollini, Susana C. (56230259000)</t>
  </si>
  <si>
    <t>56500672600; 46260922800; 57221736828; 56230259000</t>
  </si>
  <si>
    <t>Interdisciplinaria</t>
  </si>
  <si>
    <t>https://www.scopus.com/inward/record.uri?eid=2-s2.0-85099956766&amp;doi=10.16888%2fINTERD.2020.37.2.2&amp;partnerID=40&amp;md5=9721cf7c4c05badb3fe84a25c55edf3c</t>
  </si>
  <si>
    <t>The protocol on Psychological First Aid (PFA) establishes a number of actions to take on victims who are in the area of an event. Through these actions, the victims are assisted and helped to feel calm but not passive. Regarding the implementation of PFA in disaster situations, the type of decision-making, analytic or intuitive, could represent an important factor in the effectiveness of the actions of aid provided by volunteers in emergencies and disaster situations. Modifications of a PFA protocol are presented to apply to victims in the early stages of a disaster; these modifications are intended to clear the life-saving area for the rescuer and reduce the risk of post-traumatic stress disorder (PTSD). Starting from the premises of the original model of Farchi, known as the Model of the 6 Cs, a simplified version for its application in Argentina was denominated the Model of the 4 Cs. In the same way, it is considered that, when assisting a person in a situation of crisis or disaster, the objective is to promote the activity of the prefrontal cortex and decrease the action of the limbic system. To do this, four guidelines are proposed: 1) Cognitive Communication, 2) Control and Challenge, 3) Commitment and 4) Continuity. Likewise, a PFA protocol based on the above mentioned model is presented. An explanatory and cross-sectional study was carried out with the objective of analyzing the effectiveness and the decision times when providing a PFA in the initial phases of a disaster, depending on the style and decision process involved. An intentional non-probabilistic sample, composed of 165 rescue volunteers from 4 fire stations in the AMBA area (Metropolitan Area and Greater Buenos Aires) and a headquarters of the Red Cross of the party of Tigre (San Fernando), was randomly divided into 2 groups (trained and untrained in PFA). Each volunteer was evaluated through the Software of the First Aid Interactive Psychological System (SIPAPSI); this consisted of a simulation of different crisis situations during which the participants must decide between different options presented in audiovisual format. The user must select the video that most closely approximates to what he or she would do in the presented situation. Then, the rescuers were randomly divided with respect to the slogan about the decision-making process used in the evaluation (“decide based on what you think”, rational, or “decide based on what you feel”, affective). The software SIPAPSI recorded the participant’s response and the response time for each scene. Likewise, each volunteer was evaluated using the test Bases for Urgent Decisions under Extreme Circumstances Inventory (BUDECI). The BUDECI is composed of 8 elements that evaluate the decision-making style in unexpected and very important situations according to two dimensions: affective and rational. Rescuers were divided according to their urgent decision-making style: affective or rational. Therefore, the volunteers were classified according to whether or not they presented an adjustment between the decision- making style and the decision-making process induced by the slogan. This allowed us to study the influence of this adjustment on the effectiveness and decision time in disaster situations. The results showed that the least effective and, at the same time, slowest were those trained rescuers with an urgent affective decision style but induced under an emotional process. The PFA training has enabled the acquisition of simple action strategies in emergencies and disaster situations. It is concluded that the rational decision-making style or a rational decision induction favors a greater effectiveness of the PFA actions. These results allow us to build an optimal decisional profile for the rescuers performance in crisis intervention tasks. © 2020. All Rights Reserved.</t>
  </si>
  <si>
    <t>decision times; decision-making styles; effectiveness; first psychological aid; rescuers</t>
  </si>
  <si>
    <t>Centro Interamericano de Investigaciones Psicologicas y Ciencias Afines</t>
  </si>
  <si>
    <t>“When You Care Enough to Send the Very Best”: Examining the Person-Centered Quality of Message Features Provided in Sympathy Cards</t>
  </si>
  <si>
    <t>10.1080/08934215.2019.1636106</t>
  </si>
  <si>
    <t>McCullough J.D.</t>
  </si>
  <si>
    <t>McCullough, Jennifer D. (35090136700)</t>
  </si>
  <si>
    <t>Communication Reports</t>
  </si>
  <si>
    <t>https://www.scopus.com/inward/record.uri?eid=2-s2.0-85068205357&amp;doi=10.1080%2f08934215.2019.1636106&amp;partnerID=40&amp;md5=311e0b45d5a2bd76b4bfd99dd681bcab</t>
  </si>
  <si>
    <t>Sympathy cards are a popular channel by which grief support is communicated. In order to better understand the supportive messages used in sympathy cards, a content analysis was performed. The messages found in one hundred cards from major greeting card companies were coded based on their level of person centeredness (Burleson, 1994) and their use of grief management strategies (Marwit &amp; Carusa, 1998). Results indicate sympathy cards typically rely on moderate and high person centered messages. The majority of strategies previously identified by the modified Support-Intended Statements Scale (SISS) were used. However, one unique strategy labeled “difficulty knowing what to say” was identified. © 2019, © 2019 Western States Communication Association.</t>
  </si>
  <si>
    <t>Greeting Cards; Grief; Interpersonal Communication; Social Support</t>
  </si>
  <si>
    <t>Commun. Rep.</t>
  </si>
  <si>
    <t>Using Children’s Literature to Strengthen Social and Emotional Learning</t>
  </si>
  <si>
    <t>10.1177/0143034317710070</t>
  </si>
  <si>
    <t>Heath M.A.; Smith K.; Young E.L.</t>
  </si>
  <si>
    <t>Heath, Melissa Allen (10040258200); Smith, Kathryn (57195918555); Young, Ellie L. (8411699400)</t>
  </si>
  <si>
    <t>10040258200; 57195918555; 8411699400</t>
  </si>
  <si>
    <t>School Psychology International</t>
  </si>
  <si>
    <t>https://www.scopus.com/inward/record.uri?eid=2-s2.0-85030085615&amp;doi=10.1177%2f0143034317710070&amp;partnerID=40&amp;md5=c6160708fa50b786c99ac84034d1bcd2</t>
  </si>
  <si>
    <t>The introductory article to this special edition of School Psychology International, “Using Children’s Literature to Strengthen Social and Emotional Learning,” describes the need for a broader base of support for children’s mental health needs. Both nationally and internationally, the limited number of mental health professionals demands alternative options for the delivery of mental health services. Schools are recommended as one proposed venue for providing these services to children and youth. As such, teachers need easy-to-use basic information about mental health resources that are viable, yet rely on minimal professional support and supervision. One option is bibliotherapy, using books and stories to support social emotional needs. From the mental health perspective of both prevention and intervention, bibliotherapy is proposed not just as a professional’s therapeutic tool, but also as a layman’s resource to address students’ basic social emotional needs. We offer resources from a website that includes basic bibliotherapy lesson plans, posters, activities, and video clips—all centered on the five foundational competencies identified by the Collaborative for Academic, Social, and Emotional Learning (CASEL). This website [http://education.byu.edu/sociallearning] is geared to educators and mental health professionals who work with elementary school children, ages 5–11. © 2017, © The Author(s) 2017.</t>
  </si>
  <si>
    <t>bibliotherapy; children’s mental health; classroom intervention; social emotional learning; social skills</t>
  </si>
  <si>
    <t>Sch. Psychol. Int.</t>
  </si>
  <si>
    <t>Current Evidence for Selecting Disaster Interventions for Children and Adolescents</t>
  </si>
  <si>
    <t>10.1007/s40501-016-0079-4</t>
  </si>
  <si>
    <t>Pfefferbaum B.; Newman E.; Nitiéma P.</t>
  </si>
  <si>
    <t>Pfefferbaum, Betty (7005152806); Newman, Elana (7203066706); Nitiéma, Pascal (35273212400)</t>
  </si>
  <si>
    <t>7005152806; 7203066706; 35273212400</t>
  </si>
  <si>
    <t>https://www.scopus.com/inward/record.uri?eid=2-s2.0-85065242124&amp;doi=10.1007%2fs40501-016-0079-4&amp;partnerID=40&amp;md5=89e20a2f36217fdd7dcc0d23597c575a</t>
  </si>
  <si>
    <t>The field of child disaster mental health has seen remarkable growth over the last several decades, and awareness of the needs of children in the context of disasters has translated into the creation and evaluation of multiple interventions. The sheer volume of intervention studies and the systematic attention to examining the evidence base are impressive. Many different types of interventions have been used with children and adolescents including preparedness interventions, psychological first aid, debriefing, psychoeducation, cognitive behavioral interventions, exposure and trauma narratives, eye movement desensitization and reprocessing (EMDR), stress management, traumatic grief interventions, and medication management. Other approaches warrant attention especially those that incorporate culturally informed practices. The evidence suggests that intervention is superior to no intervention with the strongest support for cognitive behavioral interventions. Until additional comparative studies are conducted, however, it is premature to declare one intervention approach superior to others. The evidence supports preparedness interventions for resiliency building and enhancing safety response, but studies are needed to assess the effect of these interventions on self-protection activities during an event. In the acute post-disaster phase, psychological first aid is currently endorsed albeit based on minimal evidence suggesting the need for documentation of outcomes and additional study. Over the course of recovery, decisions about what interventions to use should consider and reflect the time since the event, the exposure and experiences of the children being served, the venue for service delivery, and the training of providers. Studies have not dismantled interventions to determine which components and/or common factors are responsible for benefit. Given the need to augment the evidence base, rigorous evaluation is recommended for all interventions. © 2016, Springer International Publishing AG.</t>
  </si>
  <si>
    <t>Child; Disaster; Intervention; Post-traumatic stress; Trauma</t>
  </si>
  <si>
    <t>Research into Australian emergency services personnel mental health and wellbeing: An evidence map</t>
  </si>
  <si>
    <t>10.1177/0004867417738054</t>
  </si>
  <si>
    <t>Varker T.; Metcalf O.; Forbes D.; Chisolm K.; Harvey S.; Van Hooff M.; McFarlane A.; Bryant R.; Phelps A.J.</t>
  </si>
  <si>
    <t>Varker, Tracey (16231932600); Metcalf, Olivia (37059253000); Forbes, David (7202262385); Chisolm, Katherine (57200576973); Harvey, Sam (18233663100); Van Hooff, Miranda (36893378000); McFarlane, Alexander (35515122000); Bryant, Richard (7402594156); Phelps, Andrea J (7102700283)</t>
  </si>
  <si>
    <t>16231932600; 37059253000; 7202262385; 57200576973; 18233663100; 36893378000; 35515122000; 7402594156; 7102700283</t>
  </si>
  <si>
    <t>Australian and New Zealand Journal of Psychiatry</t>
  </si>
  <si>
    <t>https://www.scopus.com/inward/record.uri?eid=2-s2.0-85041728963&amp;doi=10.1177%2f0004867417738054&amp;partnerID=40&amp;md5=fc4b2d6cd2c1fda226cd8a0da0a6c2df</t>
  </si>
  <si>
    <t>Background: Evidence maps are a method of systematically characterising the range of research activity in broad topic areas and are a tool for guiding research priorities. Aims: ‘Evidence-mapping’ methodology was used to quantify the nature and distribution of recent peer-reviewed research into the mental health and wellbeing of Australian emergency services personnel. Methods: A search of the PsycINFO, EMBASE and Cochrane Library databases was performed for primary research articles that were published between January 2011 and July 2016. Results: In all, 43 studies of primary research were identified and mapped. The majority of the research focused on organisational and individual/social factors and how they relate to mental health problems/wellbeing. There were several areas of research where very few studies were detected through the mapping process, including suicide, personality, stigma and pre-employment factors that may contribute to mental health outcomes and the use of e-health. No studies were detected which examined the prevalence of self-harm and/or harm to others, bullying, alcohol/substance use, barriers to care or experience of families of emergency services personnel. In addition, there was no comprehensive national study that had investigated all sectors of emergency services personnel. Conclusion: This evidence map highlights the need for future research to address the current gaps in mental health and wellbeing research among Australian emergency services personnel. Improved understanding of the mental health and wellbeing of emergency services personnel, and the factors that contribute, should guide organisations’ wellbeing policies and procedures. © 2017, © The Royal Australian and New Zealand College of Psychiatrists 2017.</t>
  </si>
  <si>
    <t>Emergency services; evidence mapping; literature review; mental health; wellbeing</t>
  </si>
  <si>
    <t>Adult; Australia; Emergency Medical Services; Emergency Responders; Health Personnel; Humans; Mental Disorders; Personal Satisfaction; Australian; employment status; human; mental health; personality; psychological well-being; rescue personnel; rescue personnel attitude; Review; social aspect; social stigma; suicide; adult; Australia; emergency health service; health care personnel; mental disease; psychology; satisfaction; statistics and numerical data</t>
  </si>
  <si>
    <t>Aust. New Zealand J. Psychiatry</t>
  </si>
  <si>
    <t>Emergent social identity and observing social support predict social support provided by survivors in a disaster: Solidarity in the 2010 Chile earthquake</t>
  </si>
  <si>
    <t>10.1002/ejsp.2146</t>
  </si>
  <si>
    <t>Drury J.; Brown R.; González R.; Miranda D.</t>
  </si>
  <si>
    <t>Drury, John (7005034087); Brown, Rupert (7406361954); González, Roberto (36339388700); Miranda, Daniel (55344089300)</t>
  </si>
  <si>
    <t>7005034087; 7406361954; 36339388700; 55344089300</t>
  </si>
  <si>
    <t>European Journal of Social Psychology</t>
  </si>
  <si>
    <t>https://www.scopus.com/inward/record.uri?eid=2-s2.0-84940779951&amp;doi=10.1002%2fejsp.2146&amp;partnerID=40&amp;md5=a84069d941d38fe9adaf8548c41c3ab9</t>
  </si>
  <si>
    <t>Survivors of disasters commonly provide each other with social support, but the social-psychological processes behind such solidarity behaviours have not been fully explicated. We describe a survey of 1240 adults affected by the 2010 Chile earthquake to examine the importance of two factors: observing others providing social support and social identification with other survivors. As expected, emotional social support was associated with social identification, which in turn was predicted by disaster exposure through common fate. Observing others' supportive behaviour predicted both providing emotional social support and providing coordinated instrumental social support. Expected support was a key mediator of these relationships and also predicted collective efficacy. There was also an interaction: social identification moderated the relationship between observing and providing social support. These findings serve to develop the social identity account of mass emergency behaviour and add value to disaster research by showing the relevance of concepts from collective action. Copyright © 2015 John Wiley &amp; Sons, Ltd.</t>
  </si>
  <si>
    <t>common fate; disasters; earthquake; social identity; social support; solidarity</t>
  </si>
  <si>
    <t>Eur. J. Soc. Psychol.</t>
  </si>
  <si>
    <t>Socioeconomic status index to interpret inequalities in child development</t>
  </si>
  <si>
    <t>Ahmadi Doulabi M.; Sajedi F.; Vameghi R.; Mazaheri M.A.; Akbarzadeh Baghban A.</t>
  </si>
  <si>
    <t>Ahmadi Doulabi, Mahbobeh (55570361000); Sajedi, Firoozeh (16679406800); Vameghi, Roshanak (26667356000); Mazaheri, Mohammad Ali (35337050100); Akbarzadeh Baghban, Alireza (35788693300)</t>
  </si>
  <si>
    <t>55570361000; 16679406800; 26667356000; 35337050100; 35788693300</t>
  </si>
  <si>
    <t>Iranian Journal of Child Neurology</t>
  </si>
  <si>
    <t>https://www.scopus.com/inward/record.uri?eid=2-s2.0-85015755586&amp;partnerID=40&amp;md5=8842d46af57b3b11f3eda49e7c231d7b</t>
  </si>
  <si>
    <t>Objective There have been contradictory findings on the relationship between Socioeconomic Status (SES) and child development although SES is associated with child development outcomes. The present study intended to define the relationship between SES and child development in Tehran kindergartens, Iran. Materials &amp; Methods This cross-sectional survey studied 1036 children aged 36-60 month, in different kindergartens in Tehran City, Iran, in 2014-2015. The principal factor analysis (PFA) model was employed to construct SES indices. The constructed SES variable was employed as an independent variable in logistic regression model to evaluate its role in developmental delay as a dependent variable. Results The relationship between SES and developmental delay was significant at P=0.003. SES proved to have a significant (P&lt;0.05) impact on developmental delay, both as an independent variable and after controlling risk factors. Conclusion There should be more emphasis on developmental monitoring and appropriate intervention programs for children to give them higher chance of having a more productive life. © 2017, Iranian Child Neurology Society. All rights reserved.</t>
  </si>
  <si>
    <t>Child development; Developmental delay; Principal factors analysis; Socioeconomic Status</t>
  </si>
  <si>
    <t>Article; child; child development; comparative study; controlled study; cross-sectional study; descriptive research; developmental delay; developmental disorder; female; health disparity; human; interpersonal communication; kindergarten; major clinical study; male; problem solving; risk factor; social adaptation; social determinants of health; social status</t>
  </si>
  <si>
    <t>Iranian Child Neurology Society</t>
  </si>
  <si>
    <t>Iran. J. Child Neurol.</t>
  </si>
  <si>
    <t>Evaluation of a Group-Based Resilience Intervention for Typhoon Haiyan Survivors</t>
  </si>
  <si>
    <t>10.1017/prp.2016.9</t>
  </si>
  <si>
    <t>Hechanova M.R.M.; Waelde L.C.; Ramos P.A.P.</t>
  </si>
  <si>
    <t>Hechanova, Ma Regina M. (12760553200); Waelde, Lynn C. (6603354690); Ramos, Pia Anna P. (56900705900)</t>
  </si>
  <si>
    <t>12760553200; 6603354690; 56900705900</t>
  </si>
  <si>
    <t>Journal of Pacific Rim Psychology</t>
  </si>
  <si>
    <t>e12</t>
  </si>
  <si>
    <t>https://www.scopus.com/inward/record.uri?eid=2-s2.0-85020539506&amp;doi=10.1017%2fprp.2016.9&amp;partnerID=40&amp;md5=9c9b89cca9d1c9eda54b1ba127ce89f1</t>
  </si>
  <si>
    <t>This study evaluated the impact of Katatagan, a culturally adapted, group-based, and mindfulness-informed resilience intervention developed for disaster survivors in the Philippines. The intervention aimed to teach six adaptive coping skills: harnessing strengths, managing physical reactions, managing thoughts and emotions, seeking solutions and support, identifying positive activities, and planning for the future. Pre-and post-intervention assessments were conducted with 163 Typhoon Haiyan survivors. Six-month follow-up assessments were obtained for 37 participants. Pre-and post-results showed improvements in participants' self-efficacy on all six coping skills. The 6-month follow-up revealed significant improvements in four of the six coping skills. Focus group discussions conducted at follow-up revealed that mindfulness, self-care, strengths, and reframing were some of the topics that were most memorable to participants. Among these, participants identified mindfulness as a skill that they continued to use. Participants also shared that they felt stronger because of the intervention and have shared what they learned with others in their communities. © Copyright 2016 The Author(s).</t>
  </si>
  <si>
    <t>disaster; Philippines; psychosocial interventions; resilience; Typhoon Haiyan</t>
  </si>
  <si>
    <t>J. Pac. Rim Psycholog.</t>
  </si>
  <si>
    <t>From Postimpact to Reconstruction: Considerations When Treating Traumatized Child and Adolescent Clients</t>
  </si>
  <si>
    <t>10.1007/s10879-015-9299-y</t>
  </si>
  <si>
    <t>Legerski J.-P.; King A.</t>
  </si>
  <si>
    <t>Legerski, John-Paul (26021337100); King, Alan (7403373581)</t>
  </si>
  <si>
    <t>26021337100; 7403373581</t>
  </si>
  <si>
    <t>Journal of Contemporary Psychotherapy</t>
  </si>
  <si>
    <t>https://www.scopus.com/inward/record.uri?eid=2-s2.0-84944277436&amp;doi=10.1007%2fs10879-015-9299-y&amp;partnerID=40&amp;md5=9de2af804a1980c42005aaf09cf4e6d4</t>
  </si>
  <si>
    <t>Longitudinal data analyses have revealed that children and adolescents may encounter several distinct recovery stages and trajectories following exposure to a traumatic event. As recent dissemination efforts have increased the availability of training in various empirically-supported treatments, mental health service providers may struggle to identify among these approaches a treatment that is best suited to address the needs of an individual client. Treatment planning should take into consideration the severity of distress symptoms, as well as the timing, mode of delivery, and the setting of intervention. In this paper we provide an overview of assessment and emerging treatment approaches that can be used across various phases of recovery. We also identify a framework for making treatment decisions based on existing research. Finally, we propose next steps for research and practice in the area of treating traumatized children and adolescents. © 2015, Springer Science+Business Media New York.</t>
  </si>
  <si>
    <t>Adolescent; Child; Interventions; PTSD; Trauma</t>
  </si>
  <si>
    <t>acute stress disorder; adolescent; Article; child; child parent psychotherapy; clinical research; cognitive therapy; conceptual framework; critical incident stress; debriefing; early intervention; family functioning; family therapy; human; medical research; posttraumatic stress disorder; practice guideline; psychoanalysis; psychoeducation; psychological first aid; psychotherapy; psychotrauma assessment; risk factor; social support; survivor</t>
  </si>
  <si>
    <t>J. Contemp. Psychother.</t>
  </si>
  <si>
    <t>Disaster Mental Health and Positive Psychology: An Afterward to the Special Issue</t>
  </si>
  <si>
    <t>10.1002/jclp.22418</t>
  </si>
  <si>
    <t>Southwick S.M.; Satodiya R.; Pietrzak R.H.</t>
  </si>
  <si>
    <t>Southwick, Steven M. (7005142826); Satodiya, Ritvij (57192011386); Pietrzak, Robert H. (34572624000)</t>
  </si>
  <si>
    <t>7005142826; 57192011386; 34572624000</t>
  </si>
  <si>
    <t>Journal of Clinical Psychology</t>
  </si>
  <si>
    <t>https://www.scopus.com/inward/record.uri?eid=2-s2.0-84995968973&amp;doi=10.1002%2fjclp.22418&amp;partnerID=40&amp;md5=d9c07ef07ec029fbf23af7ee388897ba</t>
  </si>
  <si>
    <t>The articles in this Special Issue are devoted to integrating the fields of disaster mental health and positive psychology. Their focus on resilience building, individual and community preparation, meaning making, and posttraumatic growth represents an important new development in disaster mental health. The overarching goal of this effort is to inform strategies to help both individuals—including children, adolescent, adult disaster survivors, and relief workers—and communities prepare for, respond to, recover from, and possibly even grow stronger in the face of adversity. To achieve this goal, this body of literature suggests that it is important for disaster mental health workers to partner with community leaders, organizations, and the population at large to understand community vulnerabilities, take advantage of existing strengths, and respect cultural factors implicated in disaster recovery. It further suggests that an effective community-based approach to disaster recovery will make psychosocial support and skill-building programs available to large numbers of survivors, which is critical for responding to future national and international disasters. Continued high-quality research that is comprehensive and considers not only relevant psychological, social, cultural, and biological factors but also interrelations between individuals, organizations and communities is needed to advance this relatively new and important direction of the disaster mental health field. © 2016 Wiley Periodicals, Inc.</t>
  </si>
  <si>
    <t>disaster mental health; meaning in life; positive psychology; posttraumatic growth; purpose in life; resilience</t>
  </si>
  <si>
    <t>Disasters; Humans; Mental Health; Mental Health Services; Survivors; disaster; human; mental health; mental health service; psychology; survivor</t>
  </si>
  <si>
    <t>John Wiley and Sons Inc.</t>
  </si>
  <si>
    <t>J. Clin. Psychol.</t>
  </si>
  <si>
    <t>Advancing science and practice for vicarious traumatization/secondary traumatic stress: A research agenda</t>
  </si>
  <si>
    <t>10.1037/trm0000122</t>
  </si>
  <si>
    <t>Molnar B.E.; Sprang G.; Killian K.D.; Gottfried R.; Emery V.; Bride B.E.</t>
  </si>
  <si>
    <t>Molnar, Beth E. (7006622371); Sprang, Ginny (6701913909); Killian, Kyle D. (7004415571); Gottfried, Ruth (56060679400); Emery, Vanessa (57204237891); Bride, Brian E. (6602621859)</t>
  </si>
  <si>
    <t>7006622371; 6701913909; 7004415571; 56060679400; 57204237891; 6602621859</t>
  </si>
  <si>
    <t>Traumatology</t>
  </si>
  <si>
    <t>https://www.scopus.com/inward/record.uri?eid=2-s2.0-85021657202&amp;doi=10.1037%2ftrm0000122&amp;partnerID=40&amp;md5=a528c185ccd70f0f91e06e6ede9d1b01</t>
  </si>
  <si>
    <t>Professionals working in the fields of trauma, victim assistance, mental health, law enforcement, fire response, emergency medical services, and other professions are exposed to traumatic events on a regular basis; in some cases, workers are exposed every day. Vicarious trauma (VT) refers to the exposure to the trauma experiences of others, considered an occupational challenge for all of these professions. Research can assist in development of strategies to avoid being left vulnerable to negative impacts of this work, known as vicarious traumatization or secondary traumatic stress (STS). This article reviews existing research and outlines a research agenda for addressing vicarious traumatization/STS in the workplace. The review is organized by the 4 steps of a public health approach: (a) defining the problem including measuring the scope or prevalence, (b) identifying risk and protective factors for negative outcomes, (c) developing interventions and policies, and (d) monitoring and evaluating interventions and policies over time. A research agenda for the field is put forward following these same steps. © 2017 American Psychological Association.</t>
  </si>
  <si>
    <t>Compassion fatigue; First responders; Secondary traumatic stress; Vicarious trauma; Victim services</t>
  </si>
  <si>
    <t>compassion fatigue; human; monitoring; prevalence; public health; victim; workplace</t>
  </si>
  <si>
    <t>Facebook discussion of a crisis: authority communication and its relationship to citizens</t>
  </si>
  <si>
    <t>10.1108/CCIJ-08-2015-0049</t>
  </si>
  <si>
    <t>Tampere P.; Tampere K.; Luoma-Aho V.</t>
  </si>
  <si>
    <t>Tampere, Päivi (57191487747); Tampere, Kaja (56205420000); Luoma-Aho, Vilma (24485294900)</t>
  </si>
  <si>
    <t>57191487747; 56205420000; 24485294900</t>
  </si>
  <si>
    <t>https://www.scopus.com/inward/record.uri?eid=2-s2.0-84990955136&amp;doi=10.1108%2fCCIJ-08-2015-0049&amp;partnerID=40&amp;md5=f25acda8da25695b234e2b28cb73e4f8</t>
  </si>
  <si>
    <t>Purpose: The purpose of this paper is to investigate the authority communication and its relationship to citizens during a disaster. This analysis is crucial for organisations to help them understand the different ways in which crises are perceived by citizens, and the reactions they may cause. The results will help authorities in planning their crisis communication. Design/methodology/approach: Facebook comments written by authorities and citizens are studied and analysed in an exploratory case study related to the 2011 catastrophe in the Fukushima Dai-ichi nuclear power plant via content analysis. Findings: The analysis of Facebook comments revealed that authorities have to be prepared for communicating with citizens with diverging interests, who have different perceptions on a crisis and that relation is not the same with those different profiles of citizens. Research limitations/implications: This case study only focusses on the Fukushima debate from the point of view of the authorities and citizens. Practical implications: This study argues that it is crucial for both authorities and public relations practitioners to acknowledge that competing opinion holders are challenging each other and authority online, and that crisis communication should be planned accordingly. Originality/value: The participant profiles can help organisations to clarify citizens’ crisis perceptions that can emerge in online discussions. Practitioners need to concentrate on determining how to get their voice heard so that there are perceived credible and legitimate actors. © 2016, © Emerald Group Publishing Limited.</t>
  </si>
  <si>
    <t>Authorities; Citizens; Crisis communication; Dialogue; Relationship; Social media</t>
  </si>
  <si>
    <t>Emerald Group Publishing Ltd.</t>
  </si>
  <si>
    <t>Socializing in emergencies - A review of the use of social media in emergency situations</t>
  </si>
  <si>
    <t>10.1016/j.ijinfomgt.2015.07.001</t>
  </si>
  <si>
    <t>Simon T.; Goldberg A.; Adini B.</t>
  </si>
  <si>
    <t>Simon, Tomer (55848967100); Goldberg, Avishay (8841050800); Adini, Bruria (16066862000)</t>
  </si>
  <si>
    <t>55848967100; 8841050800; 16066862000</t>
  </si>
  <si>
    <t>https://www.scopus.com/inward/record.uri?eid=2-s2.0-84938567458&amp;doi=10.1016%2fj.ijinfomgt.2015.07.001&amp;partnerID=40&amp;md5=bda102f8f35a9ad19a524bc22471cfd3</t>
  </si>
  <si>
    <t>Social media tools are integrated in most parts of our daily lives, as citizens, netizens, researchers or emergency responders. Lessons learnt from disasters and emergencies that occurred globally in the last few years have shown that social media tools may serve as an integral and significant component of crisis response. Communication is one of the fundamental tools of emergency management. It becomes crucial when there are dozens of agencies and organizations responding to a disaster. Regardless of the type of emergency, whether a terrorist attack, a hurricane or an earthquake, communication lines may be overloaded and cellular networks overwhelmed as too many people attempt to use them to access information. Social scientists have presented that post-disaster active public participation was largely altruistic, including activities such as search and rescue, first aid treatment, victim evacuation, and on-line help. Social media provides opportunities for engaging citizens in the emergency management by both disseminating information to the public and accessing information from them. During emergency events, individuals are exposed to large quantities of information without being aware of their validity or risk of misinformation, but users are usually swift to correct them, thus making the social media "self-regulating". © 2015, Elsevier Ltd. All rights reserved.</t>
  </si>
  <si>
    <t>Civil defense; Disasters; Information dissemination; Risk management; Communication lines; Emergency management; Emergency responders; Emergency situation; Fundamental tools; Public participation; Search and rescue; Social media tools; Social networking (online)</t>
  </si>
  <si>
    <t>Mapping the evidence on pharmacological interventions for non-affective psychosis in humanitarian non-specialised settings: A UNHCR clinical guidance</t>
  </si>
  <si>
    <t>10.1186/s12916-017-0960-z</t>
  </si>
  <si>
    <t>Ostuzzi G.; Barbui C.; Hanlon C.; Chatterjee S.; Eaton J.; Jones L.; Silove D.; Ventevogel P.</t>
  </si>
  <si>
    <t>Ostuzzi, Giovanni (35739057200); Barbui, Corrado (36886312000); Hanlon, Charlotte (35386404300); Chatterjee, Sudipto (21733269900); Eaton, Julian (35214658000); Jones, Lynne (7403623194); Silove, Derrick (7006647826); Ventevogel, Peter (6506940643)</t>
  </si>
  <si>
    <t>35739057200; 36886312000; 35386404300; 21733269900; 35214658000; 7403623194; 7006647826; 6506940643</t>
  </si>
  <si>
    <t>BMC Medicine</t>
  </si>
  <si>
    <t>https://www.scopus.com/inward/record.uri?eid=2-s2.0-85037666095&amp;doi=10.1186%2fs12916-017-0960-z&amp;partnerID=40&amp;md5=f22b62977f29e9b9bc4693be91d9a190</t>
  </si>
  <si>
    <t>Background: Populations exposed to humanitarian emergencies are particularly vulnerable to mental health problems, including new onset, relapse and deterioration of psychotic disorders. Inadequate care for this group may lead to human rights abuses and even premature death. The WHO Mental Health Gap Action Programme Intervention Guide (mhGAP-IG), and its adaptation for humanitarian settings (mhGAP-HIG), provides guidance for management of mental health conditions by non-specialised healthcare professionals. However, the pharmacological treatment of people with non-affective psychosis who do not improve with mhGAP first-line antipsychotic treatments is not addressed. In order to fill this gap, UNHCR has formulated specific guidance on the second-line pharmacological treatment of non-affective psychosis in humanitarian, non-specialised settings. Methods: Following the Grading of Recommendations, Assessment, Development and Evaluation (GRADE) methodology, a group of international experts performed an extensive search and retrieval of evidence on the basis of four scoping questions. Available data were critically appraised and summarised. Clinical guidance was produced by integrating this evidence base with context-related feasibility issues, preferences, values and resource-use considerations. Results: When first-line treatments recommended by mhGAP (namely haloperidol and chlorpromazine) are not effective, no other first-generation antipsychotics are likely to provide clinically meaningful improvements. Risperidone or olanzapine may represent beneficial second-line options. However, if these second-line medications do not produce clinically significant beneficial effects, there are two possibilities. First, to switch to the alternative (olanzapine to risperidone or vice versa) or, second, to consider clozapine, provided that specialist supervision and regular laboratory monitoring are available in the long term. If clinically relevant depressive, cognitive or negative symptoms occur, the use of a selective serotonin reuptake inhibitor may be considered in addition or as an alternative to standard psychological interventions. Conclusions: Adapting scientific evidence into practical guidance for non-specialised health workers in humanitarian settings was challenging due to the paucity of relevant evidence as well as the imprecision and inconsistency of results between studies. Pragmatic outcome evaluation studies from low-resource contexts are urgently needed. Nonetheless, the UNHCR clinical guidance is based on best available evidence and can help to address the compelling issue of undertreated, non-affective psychosis in humanitarian settings. © 2017 The Author(s).</t>
  </si>
  <si>
    <t>Antipsychotics; Clinical guidance; Global mental health; Humanitarian settings; Non-affective psychosis; Translational research</t>
  </si>
  <si>
    <t>Antipsychotic Agents; Benzodiazepines; Guidelines as Topic; Humans; Psychotic Disorders; Relief Work; Risperidone; United Nations; chlorpromazine; haloperidol; olanzapine; risperidone; serotonin uptake inhibitor; benzodiazepine derivative; neuroleptic agent; olanzapine; alternative medicine; Article; clinical feature; cognitive defect; depression; drug efficacy; evidence based practice; feasibility study; human; intervention study; long term care; medical expert; negative syndrome; non affective psychosis; non affective psychosis; patient risk; patient safety; practice guideline; psychosis; psychotherapy; diet therapy; practice guideline; psychosis; relief work; United Nations</t>
  </si>
  <si>
    <t>BMC Med.</t>
  </si>
  <si>
    <t>Disaster Relief and Crisis Intervention with Deaf Communities: Lessons Learned from the Japanese Deaf Community</t>
  </si>
  <si>
    <t>10.1080/1536710X.2017.1372241</t>
  </si>
  <si>
    <t>Takayama K.</t>
  </si>
  <si>
    <t>Takayama, Kota (57196710639)</t>
  </si>
  <si>
    <t>Journal of Social Work in Disability and Rehabilitation</t>
  </si>
  <si>
    <t>https://www.scopus.com/inward/record.uri?eid=2-s2.0-85033722254&amp;doi=10.1080%2f1536710X.2017.1372241&amp;partnerID=40&amp;md5=df3616af5a5d08faa1280c119f7f7c1d</t>
  </si>
  <si>
    <t>During natural disasters and crises, the deaf and hard of hearing community might not have full accessibility to all of the information shared with the larger hearing community. This could be due to the lack of awareness among social work professionals about these cultural and linguistic needs of this minority population. The purpose of this article is to explore the challenges faced by the deaf community and to discuss culturally and linguistically appropriate crisis intervention and mobilization to natural disaster situations based on the experiences of the Japanese deaf communities affected by the Kobe and Tohoku earthquakes. © 2017 Taylor &amp; Francis.</t>
  </si>
  <si>
    <t>Accessibility; crisis intervention; crisis mobilization; cultural and linguistic needs; deaf communities; deaf culture; disaster relief; mental health</t>
  </si>
  <si>
    <t>crisis intervention; earthquake; human; mental health; natural disaster</t>
  </si>
  <si>
    <t>J. Soc. Work Disabil. Rehabil.</t>
  </si>
  <si>
    <t>Revisiting the Compassion Fatigue, Burnout, Compassion Satisfaction, and Resilience Connection Among CISM Responders</t>
  </si>
  <si>
    <t>10.1177/2158244017730857</t>
  </si>
  <si>
    <t>Burnett H.J., Jr.</t>
  </si>
  <si>
    <t>Burnett, Harvey J. (55974051000)</t>
  </si>
  <si>
    <t>https://www.scopus.com/inward/record.uri?eid=2-s2.0-85030784226&amp;doi=10.1177%2f2158244017730857&amp;partnerID=40&amp;md5=bf25924f3515b51c140a56d5ca5a7d7f</t>
  </si>
  <si>
    <t>Previous research by Burnett and Wahl found that resilience moderately mediated the association between compassion fatigue (CF) and burnout (BO) among trauma responders. No studies have attempted to replicate and verify the research results of Burnett and Wahl. This study examined whether similar patterns of resilience, CF, BO, and compassion satisfaction (CS) would be found among a convenience sample of disaster behavioral health (DBH) responders (N = 70) attending an annual Critical Incident Stress Management training conference in Michigan. Measures included the 30-item Professional Quality of Life Scale, the 14-Item Resilience Scale, the Response to Stressful Events Scale, and a demographic questionnaire. Similar to the Burnett and Wahl’s study, resilience was found to have a significant negative correlation between CF and BO. Mediation analysis similarly found that resilience moderately mediated the relationship between CF and BO among both resilience measures. © 2017, © The Author(s) 2017.</t>
  </si>
  <si>
    <t>burnout; compassion fatigue; compassion satisfaction; mediation analysis; replication; resilience</t>
  </si>
  <si>
    <t>The structural validity of the experience of Work and Life Circumstances Questionnaire (WLQ)</t>
  </si>
  <si>
    <t>10.4102/sajip.v42i1.1349</t>
  </si>
  <si>
    <t>Schaap P.; Kekana E.</t>
  </si>
  <si>
    <t>Schaap, Pieter (7005342279); Kekana, Esli (57191358854)</t>
  </si>
  <si>
    <t>7005342279; 57191358854</t>
  </si>
  <si>
    <t>SA Journal of Industrial Psychology</t>
  </si>
  <si>
    <t>a1349</t>
  </si>
  <si>
    <t>https://www.scopus.com/inward/record.uri?eid=2-s2.0-84989172721&amp;doi=10.4102%2fsajip.v42i1.1349&amp;partnerID=40&amp;md5=d7d7a1d6ddec722abe49a35c94d2f641</t>
  </si>
  <si>
    <t>Orientation: Best practice frameworks suggest that an assessment practitioner’s choice of an assessment tool should be based on scientific evidence that underpins the appropriate and just use of the instrument. This is a context-specific validity study involving a classified psychological instrument against the background of South African regulatory frameworks and contemporary validity theory principles. Research purpose: The aim of the study was to explore the structural validity of the Experience of Work and Life Circumstances Questionnaire (WLQ) administered to employees in the automotive assembly plant of a South African automotive manufacturing company. Motivation for the study: Although the WLQ has been used by registered health practitioners and numerous researchers, evidence to support the structural validity is lacking. This study, therefore, addressed the need for context-specific empirical support for the validity of score inferences in respect of employees in a South African automotive manufacturing plant. Research design, approach and method: The research was conducted using a convenience sample (N = 217) taken from the automotive manufacturing company where the instrument was used. Reliability and factor analyses were carried out to explore the structural validity of the WLQ. Main findings: The reliability of the WLQ appeared to be acceptable, and the assumptions made about unidimensionality were mostly confirmed. One of the proposed higher-order structural models of the said questionnaire administered to the sample group was confirmed, whereas the other one was partially confirmed. Practical/managerial implications: The conclusion reached was that preliminary empirical grounds existed for considering the continued use of the WLQ (with some suggested refinements) by the relevant company, provided the process of accumulating a body of validity evidence continued. Contribution/value-add: This study identified some of the difficulties that assessment practitioners might face in their quest to comply with South Africa’s regulatory framework and the demands of contemporary test validity theory. © 2016. The Authors.</t>
  </si>
  <si>
    <t>AOSIS OpenJournals Publishing AOSIS (Pty) Ltd</t>
  </si>
  <si>
    <t>SA J. Ind. Psychol.</t>
  </si>
  <si>
    <t>Bibliography: Terrorism and ideology</t>
  </si>
  <si>
    <t>Tinnes J.</t>
  </si>
  <si>
    <t>Tinnes, Judith (57197823252)</t>
  </si>
  <si>
    <t>Perspectives on Terrorism</t>
  </si>
  <si>
    <t>https://www.scopus.com/inward/record.uri?eid=2-s2.0-85054002352&amp;partnerID=40&amp;md5=e8363e932b4084b4c46dbb6c9ad7bfad</t>
  </si>
  <si>
    <t>This bibliography contains journal articles, book chapters, books, edited volumes, theses, grey literature, bibliographies and other resources on terrorism and ideology. It covers a broad spectrum of ideological aspects on the individual and organizational level (such as ideological foundations, concepts, and evolution of terrorist groups, ideological differences between terrorist organizations/ideologues, or ideology as a radicalization factor). Though focusing on recent literature, the bibliography is not restricted to a particular time period and covers publications up to May 2018. The literature has been retrieved by manually browsing more than 200 core and periphery sources in the field of Terrorism Studies. Additionally, full-text and reference retrieval systems have been employed to broaden the search. © 2018 Terrorism Research Initiative.</t>
  </si>
  <si>
    <t>Bibliography; Doctrine; Ideological aspects; Ideologues; Ideology; Jihadism; Literature; Resources; Salafism; Terrorism; Theory; Wahhabism</t>
  </si>
  <si>
    <t>Terrorism Research Initiative</t>
  </si>
  <si>
    <t>Perspect. Terror.</t>
  </si>
  <si>
    <t>Feasibility trial of a scalable psychological intervention for women affected by urban adversity and gender-based violence in Nairobi</t>
  </si>
  <si>
    <t>10.1186/s12888-016-1117-x</t>
  </si>
  <si>
    <t>Dawson K.S.; Schafer A.; Anjuri D.; Ndogoni L.; Musyoki C.; Sijbrandij M.; van Ommeren M.; Bryant R.A.</t>
  </si>
  <si>
    <t>Dawson, Katie S. (20435615800); Schafer, Alison (56875169600); Anjuri, Dorothy (57189512182); Ndogoni, Lincoln (6506786832); Musyoki, Caroline (57192063529); Sijbrandij, Marit (14066824800); van Ommeren, Mark (7004714180); Bryant, Richard A. (7402594156)</t>
  </si>
  <si>
    <t>20435615800; 56875169600; 57189512182; 6506786832; 57192063529; 14066824800; 7004714180; 7402594156</t>
  </si>
  <si>
    <t>https://www.scopus.com/inward/record.uri?eid=2-s2.0-84996567207&amp;doi=10.1186%2fs12888-016-1117-x&amp;partnerID=40&amp;md5=daa232920cb0bddc0d9447db787a68f6</t>
  </si>
  <si>
    <t>Background: Living in conditions of chronic adversity renders many women more vulnerable to experiencing gender-based violence (GBV). In addition to GBV's physical and social consequences, the psychological effects can be pervasive. Access to evidence-based psychological interventions that seek to support the mental health of women affected by such adversity is rare in low- and middle-income countries. Methods: The current study evaluates a brief evidence-informed psychological intervention developed by the World Health Organization for adults impacted by adversity (Problem Management Plus; PM+). A feasibility randomised control trial (RCT) was conducted to inform a fully powered trial. Community health workers delivered the intervention to 70 women residing in three peri-urban settings in Nairobi, Kenya. Women, among whom 80% were survivors of GBV (N = 56), were randomised to receive five sessions of either PM+ (n = 35) by community health workers or enhanced treatment as usual (ETAU; n = 35). Results: PM+ was not associated with any adverse events. Although the study was not powered to identify effects and accordingly did not identify effects on the primary outcome measure of general psychological distress, women survivors of adversity, including GBV, who received PM+ displayed greater reductions in posttraumatic stress disorder symptoms following treatment than those receiving ETAU. Conclusions: This feasibility study suggests that PM+ delivered by lay health workers is an acceptable and safe intervention to reach women experiencing common mental disorders and be inclusive for those affected by GBV and can be studied in a RCT in this setting. The study sets the stage for a fully powered, definitive controlled trial to assess this potentially effective intervention. Trial registration:ACTRN12614001291673, 10/12/2014, retrospectively registered during the recruitment phase. © 2016 The Author(s).</t>
  </si>
  <si>
    <t>Gender based violence; Mental health; Psychological intervention; Trauma; Trial</t>
  </si>
  <si>
    <t>Adult; Feasibility Studies; Female; Humans; Kenya; Mental Disorders; Psychotherapy; Survivors; Urban Population; Violence; Women; adult; Article; controlled study; disease association; distress syndrome; feasibility study; female; gender based violence; human; Kenya; major clinical study; male; outcome assessment; posttraumatic stress disorder; psychotherapy; survivor; Mental Disorders; procedures; psychology; psychotherapy; randomized controlled trial; statistics and numerical data; urban population; violence</t>
  </si>
  <si>
    <t>Measures of Consumer Satisfaction in Social Welfare and Behavioral Health: A Systematic Review</t>
  </si>
  <si>
    <t>10.1177/1049731514564990</t>
  </si>
  <si>
    <t>Fraser M.W.; Wu S.</t>
  </si>
  <si>
    <t>Fraser, Mark W. (7201441258); Wu, Shiyou (55612088500)</t>
  </si>
  <si>
    <t>7201441258; 55612088500</t>
  </si>
  <si>
    <t>https://www.scopus.com/inward/record.uri?eid=2-s2.0-84988836326&amp;doi=10.1177%2f1049731514564990&amp;partnerID=40&amp;md5=93f9ae51248f3dcdb81fa92461e551de</t>
  </si>
  <si>
    <t>This article reviews the origins, conceptual bases, psychometric properties, and limitations of consumer satisfaction measures in social welfare and behavioral health. Based on a systematic review of research reports published between 2003 and 2013, we identify 58 consumer satisfaction measures. On average, these measures have acceptable reliability (mean Cronbach’s α =.85). However, the research on the concurrent and predictive validity of consumer satisfaction is inconclusive. We identify the following three core aspects of consumer satisfaction: (a) satisfaction with alternative elements of service, (b) promotion or recommendation of a program based on a recent service experience, and (c) subjective appraisal of change or problem resolution related to participation in a service. Attrition bias, reactivity, and confounding of ratings with the image of service providers complicate and condition the interpretation of consumer satisfaction as an outcome measure. © 2015, © The Author(s) 2015.</t>
  </si>
  <si>
    <t>client satisfaction; consumer satisfaction; evaluation; net promotion</t>
  </si>
  <si>
    <t>consumer; human; predictive validity; reliability; social welfare; systematic review</t>
  </si>
  <si>
    <t>Res. Soc. Work Pract.</t>
  </si>
  <si>
    <t>A unified social media framework design aginst floods threats - The case of Bosnia and Herzegovina</t>
  </si>
  <si>
    <t>Matar N.; Matar S.</t>
  </si>
  <si>
    <t>Matar, Nasim (49964100900); Matar, Sadi (56129169300)</t>
  </si>
  <si>
    <t>49964100900; 56129169300</t>
  </si>
  <si>
    <t>Journal of Theoretical and Applied Information Technology</t>
  </si>
  <si>
    <t>https://www.scopus.com/inward/record.uri?eid=2-s2.0-85012986020&amp;partnerID=40&amp;md5=ba4654816fd9d3d30b29018f7a7daebe</t>
  </si>
  <si>
    <t>The use of social media services are providing solutions and new opportunities for innovative use during flood crisis events. The different tools provided by social media have proved providing many benefits in relation to protection and rescue services for governmental and civil protection. Social media services provide broader prospects for all affected by the flood threats to engage in warning and informing in reaction to flood crisis events. The use of social media in different crisis events proved to be faster medium for spreading information and alerts among public in compare to traditional use of media. This paper presents the design of a unified social media framework that has been used for research purposes by governmental officials and the public in Bosnia and Herzegovina against flood threats that affected the country in recent years. The system design is unique as it was built with consideration for diversity and non-centralized governmental structure in Bosnia and Herzegovina. © 2005 – ongoing JATIT &amp; LLS.</t>
  </si>
  <si>
    <t>Bosnia and Herzegovina; Crisis; Floods; Framework; Social media</t>
  </si>
  <si>
    <t>Asian Research Publishing Network</t>
  </si>
  <si>
    <t>J. Theor. Appl. Inf. Technol.</t>
  </si>
  <si>
    <t>Integrating a public health and human rights approach into mental health services for Palestinians in the Gaza Strip</t>
  </si>
  <si>
    <t>10.1016/S0140-6736(18)30393-3</t>
  </si>
  <si>
    <t>Diab M.; Jamei Y.A.; Kagee A.; Veronese G.</t>
  </si>
  <si>
    <t>Diab, Marwan (55232284500); Jamei, Yasser Abu (42561251300); Kagee, Ashraf (6602679848); Veronese, Guido (48161903800)</t>
  </si>
  <si>
    <t>55232284500; 42561251300; 6602679848; 48161903800</t>
  </si>
  <si>
    <t>Lancet (London, England)</t>
  </si>
  <si>
    <t>S27</t>
  </si>
  <si>
    <t>https://www.scopus.com/inward/record.uri?eid=2-s2.0-85057571057&amp;doi=10.1016%2fS0140-6736%2818%2930393-3&amp;partnerID=40&amp;md5=0d5d56217045dd16f51fbda4f7c92083</t>
  </si>
  <si>
    <t>BACKGROUND: In the context of violations of human rights and insecurity, the Gaza Community Mental Health Programme (GCMHP) provides mental health services and psychosocial interventions that match local cultural and social norms. The GCMHP uses a community mental health approach to promote the psychological wellbeing of the people living in the Gaza Strip and advocate on mental health issues. METHODS: The GCMHP provides preventive and therapeutic care to a broad public health spectrum of Gazan society. Services are provided in terms of preventative public health at the primary, secondary, and tertiary levels. Data reported here are from 2014-16. FINDINGS: For primary prevention, our services include advocacy, public awareness, and media campaigns aimed at raising awareness about and preventing common mental disorders and behavioural difficulties in children. 35 878 people are estimated to have benefited from these programmes. The GCMHP also provides psychological first aid and crisis intervention to vulnerable persons and a free telephone counselling service. About 12 943 persons have received individual sessions, and 2590 persons have received telephone counselling. The GCMHP also provides training to enhance the skills of professionals of local organisations working in mental health and psychosocial services. 3557 people have attended these programmes. As secondary prevention, the GCMHP offers individual and group psychotherapy, and routine home visits are provided for torture survivors and individuals and families exposed to cumulative trauma. 11 713 individuals have received such services. As tertiary prevention, rehabilitation services including physiotherapy and occupational therapy are provided to help patients regain their role as active members of the community. 398 people have received these services. INTERPRETATION: A public health-oriented approach to mental health services fits the socioecological model that locates individuals and families within the context of their community, religious-cultural context, and social, economic, and political systems. With social responsibility embedded as a core value, the GCMHP seeks to restore psychological wellbeing in citizens of the Gaza Strip.None. Copyright © 2018 Elsevier Ltd. All rights reserved.</t>
  </si>
  <si>
    <t>NLM (Medline)</t>
  </si>
  <si>
    <t>Lancet</t>
  </si>
  <si>
    <t>Post-traumatic growth 2.5 years after the 2011 Joplin, Missouri tornado</t>
  </si>
  <si>
    <t>10.1080/10522158.2017.1402529</t>
  </si>
  <si>
    <t>First J.; First N.; Stevens J.; Mieseler V.; Houston J.B.</t>
  </si>
  <si>
    <t>First, Jennifer (56458702300); First, Nathan (57191290988); Stevens, Jordan (57201520401); Mieseler, Vicky (57126365200); Houston, J. Brian (57049244900)</t>
  </si>
  <si>
    <t>56458702300; 57191290988; 57201520401; 57126365200; 57049244900</t>
  </si>
  <si>
    <t>Journal of Family Social Work</t>
  </si>
  <si>
    <t>https://www.scopus.com/inward/record.uri?eid=2-s2.0-85035774894&amp;doi=10.1080%2f10522158.2017.1402529&amp;partnerID=40&amp;md5=ae5ec156b4b652664869e1d94909fb41</t>
  </si>
  <si>
    <t>In 2011 a major tornado struck Joplin, Missouri, killing 158 and injuring 1,150 individuals. Approximately 2.5 years after this disaster, an online survey of Joplin adult residents (N = 438) was conducted to examine the relationship between disaster experience, post-traumatic stress (PTS) symptoms, communication with family, friends, and neighbors, and post-traumatic growth (PTG). Results indicate that more tornado exposure and tornado PTS symptoms were related to more PTG. In addition, engaging in more communication about the tornado with family, friends, and neighbors was related to more perceived PTG. Implications for social work practice in long-term post-disaster communities include building upon areas of growth and promoting positive interpersonal connections among survivors. © 2018 Taylor &amp; Francis.</t>
  </si>
  <si>
    <t>disaster; interpersonal communication; Posttraumatic growth; social work</t>
  </si>
  <si>
    <t>J. Fam. Soc. Work</t>
  </si>
  <si>
    <t>Healthcare providers on the frontlines: A qualitative investigation of the social and emotional impact of delivering health services during Sierra Leone's Ebola epidemic</t>
  </si>
  <si>
    <t>10.1093/heapol/czw055</t>
  </si>
  <si>
    <t>McMahon S.A.; Ho L.S.; Brown H.; Miller L.; Ansumana R.; Kennedy C.E.</t>
  </si>
  <si>
    <t>McMahon, Shannon A. (55598429400); Ho, Lara S. (13907080500); Brown, Hannah (55093529700); Miller, Laura (56591154400); Ansumana, Rashid (36599955100); Kennedy, Caitlin E. (16245073800)</t>
  </si>
  <si>
    <t>55598429400; 13907080500; 55093529700; 56591154400; 36599955100; 16245073800</t>
  </si>
  <si>
    <t>Health Policy and Planning</t>
  </si>
  <si>
    <t>https://www.scopus.com/inward/record.uri?eid=2-s2.0-85014166459&amp;doi=10.1093%2fheapol%2fczw055&amp;partnerID=40&amp;md5=38656e5bcb22419a396b215e460cddb4</t>
  </si>
  <si>
    <t>Although research on the epidemiology and ecology of Ebola has expanded since the 2014-15 outbreak in West Africa, less attention has been paid to the mental health implications and the psychosocial context of the disease for providers working in primary health facilities (rather than Ebola-specific treatment units). This study draws on 54 qualitative interviews with 35 providers working in eight peripheral health units of Sierra Leone's Bo and Kenema Districts. Data collection started near the height of the outbreak in December 2014 and lasted 1 month. Providers recounted changes in their professional, personal and social lives as they became de facto first responders in the outbreak. A theme articulated across interviews was Ebola's destruction of social connectedness and sense of trust within and across health facilities, communities and families. Providers described feeling lonely, ostracized, unloved, afraid, saddened and no longer respected. They also discussed restrictions on behaviors that enhance coping including attending burials and engaging in physical touch (hugging, handshaking, sitting near, or eating with colleagues, patients and family members). Providers described infection prevention measures as necessary but divisive because screening booths and protective equipment inhibited bonding or 'suffering with' patients. To mitigate psychiatric morbidities and maladaptive coping mechanisms-and to prevent the spread of Ebola-researchers and program planners must consider the psychosocial context of this disease and mechanisms to enhance psychological first aid to all health providers, including those in peripheral health settings. © The Author 2016.</t>
  </si>
  <si>
    <t>Ebola; frontline health workers; mental health and psychosocial support; qualitative research; Sierra Leone</t>
  </si>
  <si>
    <t>Adult; Delivery of Health Care; Epidemics; Fear; Female; Grounded Theory; Health Facilities; Health Personnel; Hemorrhagic Fever, Ebola; Humans; Infection Control; Interviews as Topic; Male; Mental Health; Middle Aged; Qualitative Research; Sierra Leone; Social Isolation; Trust; adult; Epidemics; fear; female; grounded theory; health care delivery; health care facility; health care personnel; Hemorrhagic Fever, Ebola; human; infection control; interview; male; mental health; middle aged; procedures; psychology; qualitative research; Sierra Leone; social isolation; trust</t>
  </si>
  <si>
    <t>Health Policy Plann.</t>
  </si>
  <si>
    <t>Effectiveness of a brief behavioural intervention on psychological distress among women with a history of gender-based violence in urban Kenya: A randomised clinical trial</t>
  </si>
  <si>
    <t>10.1371/journal.pmed.1002371</t>
  </si>
  <si>
    <t>Bryant R.A.; Schafer A.; Dawson K.S.; Anjuri D.; Mulili C.; Ndogoni L.; Koyiet P.; Sijbrandij M.; Ulate J.; Harper Shehadeh M.; Hadzi-Pavlovic D.; van Ommeren M.</t>
  </si>
  <si>
    <t>Bryant, Richard A. (7402594156); Schafer, Alison (56875169600); Dawson, Katie S. (20435615800); Anjuri, Dorothy (57189512182); Mulili, Caroline (57195511802); Ndogoni, Lincoln (6506786832); Koyiet, Phiona (57195516348); Sijbrandij, Marit (14066824800); Ulate, Jeannette (57189510847); Harper Shehadeh, Melissa (57195517401); Hadzi-Pavlovic, Dusan (26643275800); van Ommeren, Mark (7004714180)</t>
  </si>
  <si>
    <t>7402594156; 56875169600; 20435615800; 57189512182; 57195511802; 6506786832; 57195516348; 14066824800; 57189510847; 57195517401; 26643275800; 7004714180</t>
  </si>
  <si>
    <t>PLoS Medicine</t>
  </si>
  <si>
    <t>e1002371</t>
  </si>
  <si>
    <t>https://www.scopus.com/inward/record.uri?eid=2-s2.0-85028525524&amp;doi=10.1371%2fjournal.pmed.1002371&amp;partnerID=40&amp;md5=04f9b1a663aa4335c91137c39db23690</t>
  </si>
  <si>
    <t>Background: Gender-based violence (GBV) represents a major cause of psychological morbidity worldwide, and particularly in low- and middle-income countries (LMICs). Although there are effective treatments for common mental disorders associated with GBV, they typically require lengthy treatment programs that may limit scaling up in LMICs. The aim of this study was to test the effectiveness of a new 5-session behavioural treatment called Problem Management Plus (PM+) that lay community workers can be taught to deliver. Methods and findings: In this single-blind, parallel, randomised controlled trial, adult women who had experienced GBV were identified through community screening for psychological distress and impaired functioning in Nairobi, Kenya. Participants were randomly allocated in a 1:1 ratio either to PM+ delivered in the community by lay community health workers provided with 8 days of training or to facility-based enhanced usual care (EUC) provided by community nurses. Participants were aware of treatment allocation, but research assessors were blinded. The primary outcome was psychological distress as measured by the total score on the 12-item General Health Questionnaire (GHQ-12) assessed at 3 months after treatment. Secondary outcomes were impaired functioning (measured by the WHO Disability Adjustment Schedule [WHODAS]), symptoms of posttraumatic stress (measured by the Posttraumatic Stress Disorder Checklist [PCL]), personally identified problems (measured by Psychological Outcome Profiles [PSYCHLOPS]), stressful life events (measured by the Life Events Checklist [LEC]), and health service utilisation. Between 15 April 2015 and 20 August 2015, 1,393 women were screened for eligibility on the basis of psychological distress and impaired functioning. Of these, 518 women (37%) screened positive, of whom 421 (81%) were women who had experienced GBV. Of these 421 women, 209 were assigned to PM+ and 212 to EUC. Follow-up assessments were completed on 16 January 2016. The primary analysis was intention to treat and included 53 women in PM+ (25%) and 49 women in EUC (23%) lost to follow-up. The difference between PM+ and EUC in the change from baseline to 3 months on the GHQ-12 was 3.33 (95% CI 1.86–4.79, P = 0.001) in favour of PM+. In terms of secondary outcomes, for WHODAS the difference between PM+ and EUC in the change from baseline to 3-month follow-up was 1.96 (95% CI 0.21–3.71, P = 0.03), for PCL it was 3.95 (95% CI 0.06–7.83, P = 0.05), and for PSYCHLOPS it was 2.15 (95% CI 0.98–3.32, P = 0.001), all in favour of PM+. These estimated differences correspond to moderate effect sizes in favour of PM+ for GHQ-12 score (0.57, 95% CI 0.32–0.83) and PSYCHLOPS (0.67, 95% CI 0.31–1.03), and small effect sizes for WHODAS (0.26, 95% CI 0.02–0.50) and PCL (0.21, 95% CI 0.00–0.41). Twelve adverse events were reported, all of which were suicidal risks detected during screening. No adverse events were attributable to the interventions or the trial. Limitations of the study include no long-term follow-up, reliance on self-report rather than structured interview data, and lack of an attention control condition. Conclusions: Among a community sample of women in urban Kenya with a history of GBV, a brief, lay-administered behavioural intervention, compared with EUC, resulted in moderate reductions in psychological distress at 3-month follow-up. © 2017 Bryant et al.</t>
  </si>
  <si>
    <t>Adult; Female; Humans; Kenya; Psychotherapy; Single-Blind Method; Stress, Psychological; Violence; Young Adult; adult; Article; assault; behavior therapy; controlled study; distress syndrome; female; gender based violence; General Health Questionnaire; health auxiliary; health care utilization; human; mental stress; posttraumatic stress disorder; randomized controlled trial; single blind procedure; treatment outcome; Kenya; psychology; psychotherapy; standards; therapy; violence; young adult</t>
  </si>
  <si>
    <t>PLoS Med.</t>
  </si>
  <si>
    <t>Disaster Mental Health and Positive Psychology–Considering the Context of Natural and Technological Disasters: An Introduction to the Special Issue</t>
  </si>
  <si>
    <t>10.1002/jclp.22409</t>
  </si>
  <si>
    <t>Schulenberg S.E.</t>
  </si>
  <si>
    <t>Schulenberg, Stefan E. (6603027934)</t>
  </si>
  <si>
    <t>https://www.scopus.com/inward/record.uri?eid=2-s2.0-84995968201&amp;doi=10.1002%2fjclp.22409&amp;partnerID=40&amp;md5=04b0e6f063b66aa61d85dc050d4be5e7</t>
  </si>
  <si>
    <t>This article serves as an introduction to the Journal of Clinical Psychology’s special issue on disaster mental health and positive psychology. The special issue comprises two sections. The first section presents a series of data-driven articles and research-informed reviews examining meaning and resilience in the context of natural and technological disasters. The second section presents key topics in the area of disaster mental health, with particular relevance for positive psychology and related frameworks. The special issue is intended to bridge the gap between these two areas of applied science, with the audience being experienced clinicians or clinicians in training. © 2016 Wiley Periodicals, Inc.</t>
  </si>
  <si>
    <t>Deepwater Horizon oil spill; disaster mental health; meaning; natural disasters; positive psychology; posttraumatic growth; psychological first aid; resilience; technological disasters</t>
  </si>
  <si>
    <t>Disasters; Humans; Mental Health; Resilience, Psychological; disaster; human; mental health; psychological resilience</t>
  </si>
  <si>
    <t>Schools’ Flood Emergency Preparedness in Khyber Pakhtunkhwa Province, Pakistan</t>
  </si>
  <si>
    <t>10.1007/s13753-018-0175-8</t>
  </si>
  <si>
    <t>Shah A.A.; Ye J.; Pan L.; Ullah R.; Shah S.I.A.; Fahad S.; Naz S.</t>
  </si>
  <si>
    <t>Shah, Ashfaq Ahmad (57193695217); Ye, Jingzhong (25622060000); Pan, Lu (56281089400); Ullah, Raza (56509210100); Shah, Syed Irshad Ali (57202573918); Fahad, Shah (57205962719); Naz, Shaista (55367976000)</t>
  </si>
  <si>
    <t>57193695217; 25622060000; 56281089400; 56509210100; 57202573918; 57205962719; 55367976000</t>
  </si>
  <si>
    <t>https://www.scopus.com/inward/record.uri?eid=2-s2.0-85048819093&amp;doi=10.1007%2fs13753-018-0175-8&amp;partnerID=40&amp;md5=365979f7771be3198c760c21251d4288</t>
  </si>
  <si>
    <t>Pakistan is highly exposed to climate-induced disasters, especially floods. Flooding history shows that educational establishments have been disproportionately hard-hit by flooding events. In Pakistan, school safety and preparedness is still a choice, rather than a mandatory requirement for all schools. But schools in Pakistan do have a responsibility to keep safe the students in their care, especially during and after the catastrophic events. This implies the need to maintain the environment in and around school property, so as to minimize the impacts of floods and to have the mechanisms in place to maximize a school’s resilience. This study examined the emergency preparedness activities of 20 schools in four districts of Khyber Pakhtunkhwa Province that had recently been severely affected by floods. Through face to face interviews and a structured questionnaire (n = 100) we collected data on the four pillars of emergency preparedness: emergency planning, preparation measures, safe school facilities, and hazard education and training. The study revealed that the majority of the sample schools had experienced more than one natural hazard-induced disaster, predominantly flooding, yet despite this had not undertaken adequate emergency preparedness activities. There are particular gaps with regard to plans for students with disabilities, the continuity of school operations after a disaster, the presence of maps to identify evacuation routes, the availability of emergency equipment and resources, disaster preparedness guidelines, and psychological first aid and crisis counseling. The strengths, weaknesses, opportunities, and threats analysis that our researchers carried out indicates that, although schools in the survey have taken many steps towards flood preparedness, many weaknesses still exist and there remain significant opportunities to strengthen the preparedness level of many schools. The goal of this study is to inform policy decisions that improve school safety in Pakistan and to suggest the priority areas for future school disaster preparedness and management efforts. © 2018, The Author(s).</t>
  </si>
  <si>
    <t>Emergency preparedness; Flood disaster; Pakistan; School resilience; School safety culture</t>
  </si>
  <si>
    <t>Khyber-Pakhtunkhwa; Pakistan; catastrophic event; disaster management; flood; flooding; natural disaster; safety; student</t>
  </si>
  <si>
    <t>Positive Psychology and Disaster Mental Health: Strategies for Working with Children and Adolescents</t>
  </si>
  <si>
    <t>10.1002/jclp.22289</t>
  </si>
  <si>
    <t>Vernberg E.M.; Hambrick E.P.; Cho B.; Hendrickson M.L.</t>
  </si>
  <si>
    <t>Vernberg, Eric M. (6603802888); Hambrick, Erin P. (36135513100); Cho, Bridget (57188660512); Hendrickson, Michelle L. (55052445800)</t>
  </si>
  <si>
    <t>6603802888; 36135513100; 57188660512; 55052445800</t>
  </si>
  <si>
    <t>https://www.scopus.com/inward/record.uri?eid=2-s2.0-84962172927&amp;doi=10.1002%2fjclp.22289&amp;partnerID=40&amp;md5=6db62d0f79e9432a2a34bde4e2f632ba</t>
  </si>
  <si>
    <t>Positive psychology concepts and principles can be incorporated into preparedness, crisis response, and recovery phases of disaster mental health efforts to address the needs of children, adolescents, and families. This article articulates general developmental considerations for applying positive psychology in disaster mental health contexts and discusses how 5 essential elements of immediate and midterm mass trauma intervention identified by Hobfoll et al. (2007) may be infused in applications of positive psychology for children and adolescents. Specific strategies for working with children, adolescents, and their families in home, community, and school contexts are drawn in part from disaster mental health resources developed jointly by the National Child Traumatic Stress Network and National Center for Posttraumatic Stress Disorder, including the Psychological First Aid Field Operations Guide (Brymer et al., 2006), the Skills for Psychological Recovery Field Operations Guide (Berkowitz et al., 2010), and the Psychological First Aid for Schools Field Operations Manual (Brymer et al., 2012). Two case examples illustrate the use of positive psychology principles. © 2016 Wiley Periodicals, Inc.</t>
  </si>
  <si>
    <t>Adolescent; Child; Disasters; Hope; Humans; Mental Health Services; Self Efficacy; Social Support; adolescent; child; disaster; hope; human; mental health service; self concept; social support</t>
  </si>
  <si>
    <t>Lessons Learned from 50 Years of Violence Prevention Activities in the African American Community</t>
  </si>
  <si>
    <t>10.1016/j.jnma.2017.04.006</t>
  </si>
  <si>
    <t>Bell C.C.</t>
  </si>
  <si>
    <t>Bell, Carl C. (7402355111)</t>
  </si>
  <si>
    <t>Journal of the National Medical Association</t>
  </si>
  <si>
    <t>https://www.scopus.com/inward/record.uri?eid=2-s2.0-85018335554&amp;doi=10.1016%2fj.jnma.2017.04.006&amp;partnerID=40&amp;md5=ce71aac60d3a5a35cd95b262f17a2609</t>
  </si>
  <si>
    <t>Purpose This article covers violence prevention (homicide and suicide) activities in the African American community for nearly 50 years. Method Drawing on lived experience the works of early and recent efforts by African American physicians, the author illustrates we know a great deal about violence prevention in the African American community. Results There remains challenges of implementation and political will. Further, most physicians, like the public, are confused about the realities of homicide and suicide because of the two different presentations both are given in the media and scientific literature. Conclusions Responses to homicide and suicides should be based on science not distorted media reports. There are violence prevention principles that, if widely implemented, could stem the tide of violence. © 2017 National Medical Association</t>
  </si>
  <si>
    <t>Historical perspectives; Homicide; Prevention; Suicide</t>
  </si>
  <si>
    <t>African Americans; Health Status Disparities; Healthcare Disparities; History, 20th Century; History, 21st Century; Homicide; Humans; Protective Factors; Risk Factors; Suicide; United States; Violence; African American; community; criminal behavior; evaluation study; health behavior; homicide; human; interpersonal communication; mentoring; personal experience; priority journal; public health problem; Review; self esteem; social competence; suicide; ethnology; health care disparity; health disparity; history; homicide; prevention and control; protection; psychology; risk factor; suicide; United States; violence</t>
  </si>
  <si>
    <t>National Medical Association</t>
  </si>
  <si>
    <t>J. Natl. Med. Assoc.</t>
  </si>
  <si>
    <t>Vivian Bullwinkel: A model of resilience and a symbol of strength</t>
  </si>
  <si>
    <t>10.1016/j.colegn.2013.12.006</t>
  </si>
  <si>
    <t>McAllister M.</t>
  </si>
  <si>
    <t>McAllister, Margaret (7102448117)</t>
  </si>
  <si>
    <t>Collegian</t>
  </si>
  <si>
    <t>https://www.scopus.com/inward/record.uri?eid=2-s2.0-84920995883&amp;doi=10.1016%2fj.colegn.2013.12.006&amp;partnerID=40&amp;md5=e9d7599e545fb0d508182841657903e2</t>
  </si>
  <si>
    <t>Background: The story of one of Australia's most well-known women in history, Vivian Bullwinkel, is a symbol of strength for nursing. She and her companions who were prisoners of war during World War II, refused the position of victim and went on to contribute much to the world after their ordeal. Discussion: These women embody important elements of resilience that it is our duty to convey to generations of nurses so that they may be inspired to rise above adversity, foster connection with like-minded others, use adaptive coping mechanisms and soft power, be gentle yet persistent in their resistance practices, and most of all to do good work throughout their nursing careers.This paper argues that oppression theory provides only a limited understanding of present woes affecting nursing. Resilience theory suggests future actions and is therefore further enlightening. By examining the experiences of Bullwinkel, students can be assisted to see that stress has been a constant theme across nursing history. However ways of rising above adversity can be illuminated by critically and deeply examining aspects of iconic leaders and heroic stories such as can be found in the life of Vivian Bullwinkel. Summary: Students who are offered the chance to examine this symbol of strength in our profession may decide to internalise some of the positive traits and resolve to use the behaviours she and her contemporaries used to help them create for themselves a fulfilling career, pride in their profession and strong sense of purpose. © 2014 Australian College of Nursing Ltd.</t>
  </si>
  <si>
    <t>Adversity; History of nursing; Resilience; Stress; Vivian Bullwinkel</t>
  </si>
  <si>
    <t>Adaptation, Psychological; Australia; Female; History of Nursing; History, 20th Century; Humans; Military Nursing; Prisoners of War; Resilience, Psychological; Stress, Psychological; World War II; adaptive behavior; art; Australia; coping behavior; female; history; history of medicine; human; mental stress; military nursing; prisoner of war; war</t>
  </si>
  <si>
    <t>Expanding protection motivation theory: Investigating an application to animal owners and emergency responders in bushfire emergencies</t>
  </si>
  <si>
    <t>10.1186/s40359-017-0182-3</t>
  </si>
  <si>
    <t>Westcott R.; Ronan K.; Bambrick H.; Taylor M.</t>
  </si>
  <si>
    <t>Westcott, Rachel (55927496000); Ronan, Kevin (6603784099); Bambrick, Hilary (6505763105); Taylor, Melanie (55807814500)</t>
  </si>
  <si>
    <t>55927496000; 6603784099; 6505763105; 55807814500</t>
  </si>
  <si>
    <t>https://www.scopus.com/inward/record.uri?eid=2-s2.0-85018349259&amp;doi=10.1186%2fs40359-017-0182-3&amp;partnerID=40&amp;md5=0806b9b8064a169b288dc8042a3269f0</t>
  </si>
  <si>
    <t>Background: Protection Motivation Theory (PMT) was developed by Rogers in 1975, to describe how individuals are motivated to react in a self-protective way towards a perceived health threat. Rogers expected the use of PMT to diversify over time, which has proved true over four decades. The purpose of this paper is to explore how PMT can be used and expanded to inform and improve public safety strategies in natural hazards. As global climate change impacts on the Australian environment, natural hazards seem to be increasing in scale and frequency, and Emergency Services' public education campaigns have necessarily escalated to keep pace with perceived public threat. Of concern, is that the awareness-preparedness gap in residents' survival plans is narrowing disproportionately slowly compared to the magnitude of resources applied to rectify this trend. Practical applications of adaptable social theory could be used to help resolve this dilemma. Discussion: PMT has been used to describe human behaviour in individuals, families, and the parent-child unit. It has been applied to floods in Europe and wildfire and earthquake in the United States. This paper seeks to determine if an application of PMT can be useful for achieving other-directed human protection across a novel demographic spectrum in natural hazards, specifically, animal owners and emergency responders in bushfire emergencies. These groups could benefit from such an approach: owners to build and fortify their response- and self-efficacy, and to help translate knowledge into safer behaviour, and responders to gain a better understanding of a diverse demographic with animal ownership as its common denominator, and with whom they will be likely to engage in contemporary natural hazard management. Mutual collaboration between these groups could lead to a synergy of reciprocated response efficacy, and safer, less traumatic outcomes. Summary: Emergency services' community education programs have made significant progress over the last decade, but public safety remains suboptimal while the magnitude of the awareness-preparedness gap persists. This paper examines an expanded, other-directed application of PMT to expand and enhance safer mitigation and response behaviour strategies for communities threatened by bushfire, which may ultimately help save human life. © 2017 The Author(s).</t>
  </si>
  <si>
    <t>Animal owners; Animals; Bushfire; Emergency responders; Natural hazards; Preparedness; Protection motivation theory; Wildfire</t>
  </si>
  <si>
    <t>Animals; Australia; Climate Change; Emergencies; Emergency Responders; Humans; Motivation; Psychological Theory; Self Efficacy; animal; Australia; climate change; emergency; human; motivation; psychological theory; rescue personnel; self concept</t>
  </si>
  <si>
    <t>The Student Volunteer Army: a ‘repeat emergent’ emergency response organisation</t>
  </si>
  <si>
    <t>10.1111/disa.12225</t>
  </si>
  <si>
    <t>Carlton S., PhD; Mills C.E., PhD</t>
  </si>
  <si>
    <t>Carlton, Sally (56088467600); Mills, Colleen E. (25028235000)</t>
  </si>
  <si>
    <t>56088467600; 25028235000</t>
  </si>
  <si>
    <t>https://www.scopus.com/inward/record.uri?eid=2-s2.0-85010297313&amp;doi=10.1111%2fdisa.12225&amp;partnerID=40&amp;md5=6c42fb7d95683b5b3ce98b7c47c3d0cd</t>
  </si>
  <si>
    <t>This paper seeks to contribute to understanding of the factors associated with an effective emergent emergency response organisation and to provide new insights into this understudied area. It examines, through an analysis of a range of textual resources, the emergence and re-emergence of the Student Volunteer Army (SVA) during the devastating earthquakes in Canterbury, New Zealand, in 2010–11. This evaluation is conducted in relation to the four key features of an effective emergency response organisation: adaptability; direction; leadership; and communication. In addition, the paper aims to further understanding of ‘emergency entrepreneurship’ and thus of the values and strategies that underpin social entrepreneur organisations in times of normalcy. The paper concludes that the unique position of the SVA as a ‘repeat emergent’ emergency response organisation enabled it to innovate continually and to improve repeatedly its systems, relationships, and image, such that it exhibited features common to emergent and established emergency response organisations. © 2017 The Author(s). Disasters © Overseas Development Institute, 2017</t>
  </si>
  <si>
    <t>emergency response; natural disaster; organisational development; organisational emergence; Student Volunteer Army (SVA); volunteering</t>
  </si>
  <si>
    <t>Disasters; Earthquakes; Emergencies; Humans; New Zealand; Organizations; Students; Universities; Volunteers; Canterbury [South Island]; New Zealand; South Island; disaster management; earthquake event; entrepreneur; natural disaster; organizational framework; strategic approach; student; voluntary approach; disaster; earthquake; emergency; human; New Zealand; organization; organization and management; student; university; volunteer</t>
  </si>
  <si>
    <t>Human resource evaluation in universities based on the competency model</t>
  </si>
  <si>
    <t>10.3303/CET1546103</t>
  </si>
  <si>
    <t>Xie L.</t>
  </si>
  <si>
    <t>Xie, Lichun (57094430900)</t>
  </si>
  <si>
    <t>Chemical Engineering Transactions</t>
  </si>
  <si>
    <t>https://www.scopus.com/inward/record.uri?eid=2-s2.0-84957001385&amp;doi=10.3303%2fCET1546103&amp;partnerID=40&amp;md5=02ec7e88cefb143448886f8974ed54a2</t>
  </si>
  <si>
    <t>Human resources are the primary kind of university resources. In order to realize sustainable development, universities must put development and management of human resources a priority. However, at present, human resource management of universities hasn't attracted enough attention and is neither scientific. To better enhance the competitiveness of universities, this thesis introduces the competency model to study human resource management of universities according to the evaluation results of main positions, with the vision of accelerating the development of human resources of universities. Copyright © 2015, AIDIC Servizi S. r. l.</t>
  </si>
  <si>
    <t>Education; Natural resources management; Personnel; Resource allocation; Societies and institutions; Competency model; Evaluation results; Resource evaluation; University resources; Human resource management</t>
  </si>
  <si>
    <t>Li Y.; Song H.; Ren P.</t>
  </si>
  <si>
    <t>Italian Association of Chemical Engineering - AIDIC</t>
  </si>
  <si>
    <t>Chem. Eng. Trans.</t>
  </si>
  <si>
    <t>The Effects of Age, Gender, Hopelessness, and Exposure to Violence on Sleep Disorder Symptoms and Daytime Sleepiness Among Adolescents in Impoverished Neighborhoods</t>
  </si>
  <si>
    <t>10.1007/s10964-014-0160-5</t>
  </si>
  <si>
    <t>Umlauf M.G.; Bolland A.C.; Bolland K.A.; Tomek S.; Bolland J.M.</t>
  </si>
  <si>
    <t>Umlauf, Mary Grace (7003914780); Bolland, Anneliese C. (56290626300); Bolland, Kathleen A. (6602119817); Tomek, Sara (54908093100); Bolland, John M. (6603983476)</t>
  </si>
  <si>
    <t>7003914780; 56290626300; 6602119817; 54908093100; 6603983476</t>
  </si>
  <si>
    <t>Journal of Youth and Adolescence</t>
  </si>
  <si>
    <t>https://www.scopus.com/inward/record.uri?eid=2-s2.0-84939891891&amp;doi=10.1007%2fs10964-014-0160-5&amp;partnerID=40&amp;md5=4c5fd23740ddb1fae5f18012a4b2f9eb</t>
  </si>
  <si>
    <t>Although sleep problems are associated with negative outcomes among adolescents, studies have not focused on sleep disorder symptoms among adolescents living in impoverished neighborhoods and how sleep problems may be related to two factors common in those environments: hopelessness and exposure to violence. This study used data from the longitudinal Mobile Youth Survey (MYS; N = 11,838, 49 % female, 93 % African-American) to examine trajectories of sleep problems by age (10–18 years) among impoverished adolescents as a function of gender, feelings of hopelessness, and exposure to violence. The results indicate that sleep problems associated with traumatic stress decline with age, with four notable distinctions. First, the steepest decline occurs during the early adolescent years. Second, the rate of decline is steeper for males than for females. Third, exposure to violence impedes the rate of decline for all adolescents, but more dramatically for females than for males. Fourth, the rate of decline is smallest for adolescents with feelings of hopelessness who also had been exposed to violence. To explore the generalizability of these results to other types of sleep disorders, we analyzed cross-sectional data collected from a subsample of 14- and 15-year-old MYS participants (N = 263, 49 % female, 100 % African-American) who completed a sleep symptoms questionnaire. Four results from the cross-sectional analysis extend the findings of the longitudinal analysis. First, the cross-sectional results showed that symptoms of apnea, insomnia, nightmares, and restless legs syndrome or periodic limb movement disorder (RLS/PLMD), as well as daytime sleepiness, increase as a function of hopelessness. Second, symptoms of insomnia, RLS, and nightmares, as well as daytime sleepiness, increase as function of exposure to violence. Third, symptoms of insomnia and RLS/PLMD are greater under conditions of combined hopelessness and exposure to violence than for either condition alone. Fourth, symptoms of RLS/PLMD are worst for females who have been exposed to violence and experience hopelessness. Overall, the findings suggest that hopelessness and exposure to violence have negative independent and multiplicative effects on adolescent sleep, particularly for females. Understanding the causal factors associated with inadequate sleep in impoverished adolescents is important for three reasons. First, sleep is an important aspect of adolescent development. Second, inadequate sleep has severe consequences for adolescent morbidity, mortality, and overall quality of life. Third, impoverished adolescents are at the most severe risk for poor outcomes, and improvement in their sleep may produce large gains. © 2014, Springer Science+Business Media New York.</t>
  </si>
  <si>
    <t>Adolescence; Hopelessness; Poverty; Sleep; Stress; Violence</t>
  </si>
  <si>
    <t>Adolescent; Age Factors; Alabama; Child; Cross-Sectional Studies; Depression; Female; Humans; Longitudinal Studies; Male; Models, Psychological; Models, Statistical; Poverty Areas; Questionnaires; Risk Factors; Sex Factors; Sleep Disorders; Stress, Psychological; Violence; adolescent; age; child; complication; cross-sectional study; depression; economics; female; human; longitudinal study; male; mental stress; poverty; psychological model; psychology; questionnaire; risk factor; sex difference; sleep disorder; statistical model; United States; violence</t>
  </si>
  <si>
    <t>Springer Science and Business Media, LLC</t>
  </si>
  <si>
    <t>J. Youth Adolesc.</t>
  </si>
  <si>
    <t>Log in if you survived: Collective coping on social media in the aftermath of Typhoon Haiyan in the Philippines</t>
  </si>
  <si>
    <t>10.1177/1461444816642755</t>
  </si>
  <si>
    <t>Tandoc E.C., Jr.; Takahashi B.</t>
  </si>
  <si>
    <t>Tandoc, Edson C (35751674400); Takahashi, Bruno (35071846800)</t>
  </si>
  <si>
    <t>35751674400; 35071846800</t>
  </si>
  <si>
    <t>New Media and Society</t>
  </si>
  <si>
    <t>https://www.scopus.com/inward/record.uri?eid=2-s2.0-85031818264&amp;doi=10.1177%2f1461444816642755&amp;partnerID=40&amp;md5=468f1da93efa66621296b10b4f4d8fab</t>
  </si>
  <si>
    <t>This study explores the use of Facebook for collective coping in the immediate aftermath of Typhoon Haiyan, one of the strongest storms ever recorded on Earth, which hit the Philippines in November 2013. When traditional communication channels became non-operational, non-traditional information sources and communication platforms, such as Facebook, became salient. Drawing from interviews with 29 individuals from various groups—government officials, local journalists, and residents—this study found three collective coping strategies facilitated by Facebook. First, social media became a platform for survivors to tell their friends and family they survived. Second, social media provided a means for residents to participate in the social construction of their experience. Finally, social media also became a venue for survivors to manage their feelings and memories by documenting—and memorializing—what they experienced and how they are moving on. © 2016, © The Author(s) 2016.</t>
  </si>
  <si>
    <t>Collective coping; crisis communication; disaster; Facebook; natural disasters; Philippines; social media; Twitter; Typhoon Haiyan</t>
  </si>
  <si>
    <t>Asking for help and receiving support after a disaster</t>
  </si>
  <si>
    <t>Urmson K.A.; Johnston D.M.; Kemp S.</t>
  </si>
  <si>
    <t>Urmson, Kayleigh Anne (57192963918); Johnston, David M. (7403549847); Kemp, Simon (7102089128)</t>
  </si>
  <si>
    <t>57192963918; 7403549847; 7102089128</t>
  </si>
  <si>
    <t>Australasian Journal of Disaster and Trauma Studies</t>
  </si>
  <si>
    <t>https://www.scopus.com/inward/record.uri?eid=2-s2.0-85009495773&amp;partnerID=40&amp;md5=2324b7dcb8257dd142fa07f341fbc4bf</t>
  </si>
  <si>
    <t>After a disaster strikes, many people need support - material, emotional and informational. To what extent does their comfort with asking others for support affect the support they receive? Participants were 191 residents of Christchurch, New Zealand (79 males, 112 females), who had experienced two major (4 September, 2010; 22 February, 2011), and many lesser, earthquakes. Surveys measuring help-seeking comfort, amount of support received, disaster exposure, and socio-economic status were delivered by hand to varying socio-economic areas around the city. The results indicate that the support people received was more influenced by their disaster exposure than by their comfort in asking for support, and that there was a disconnection between the type of help they were comfortable requesting and the type of support that they received. Overall, our respondents most reported receiving emotional support, received from friends and family in particular. © The Author(s) 2016.</t>
  </si>
  <si>
    <t>Christchurch; Comfort; Earthquake; Help-seeking; Support</t>
  </si>
  <si>
    <t>comfort; disaster; earthquake; exposure; family; female; friend; human; major clinical study; male; New Zealand; resident; social status</t>
  </si>
  <si>
    <t>Massey University</t>
  </si>
  <si>
    <t>Australas. J. Disaster Traum. Stud.</t>
  </si>
  <si>
    <t>A Skill Set for Supporting Displaced Children in Psychological Recovery After Disasters</t>
  </si>
  <si>
    <t>10.1007/s11920-017-0814-6</t>
  </si>
  <si>
    <t>Pfefferbaum B.; Jacobs A.K.; Jones R.T.; Reyes G.; Wyche K.F.</t>
  </si>
  <si>
    <t>Pfefferbaum, Betty (7005152806); Jacobs, Anne K. (7402530831); Jones, Russell T. (57213783654); Reyes, Gilbert (8093767300); Wyche, Karen F. (6603372223)</t>
  </si>
  <si>
    <t>7005152806; 7402530831; 57213783654; 8093767300; 6603372223</t>
  </si>
  <si>
    <t>https://www.scopus.com/inward/record.uri?eid=2-s2.0-85025650988&amp;doi=10.1007%2fs11920-017-0814-6&amp;partnerID=40&amp;md5=e4ed074748a314bb3fb94bc403f47297</t>
  </si>
  <si>
    <t>Helping children, adolescents, and families displaced following a natural disaster is a daunting task made more challenging by the relatively small research base to inform services and interventions. This paper describes the current literature pertaining to intervention practices used with displaced youth. Where gaps in the literature exist, we pull from the more general research on relocation and post-disaster intervention to assist practitioners in tailoring their efforts. Specifically discussed are ways to enhance youth resilience, to help youth build new social connections and adjust to change and uncertainty while coping with trauma-related symptoms, and to meet needs through the systems in which children are embedded. The need for focused attention to cultural factors is discussed with an emphasis on collaborating with culture brokers. © 2017, Springer Science+Business Media, LLC.</t>
  </si>
  <si>
    <t>Adolescents; Children; Disaster; Displacement; Relocation</t>
  </si>
  <si>
    <t>Adaptation, Psychological; Adolescent; Child; Child Health Services; Disasters; Humans; Refugees; Social Support; child; coping behavior; cultural factor; disaster victim; human; juvenile; natural disaster; psychological adjustment; psychological aspect; psychological recovery; psychological resilience; Review; skill; social interaction; social support; adolescent; child health care; coping behavior; disaster; refugee; social support</t>
  </si>
  <si>
    <t>Twitter as a potential disaster risk reduction tool. part i: Introduction, terminology, research and operational applications</t>
  </si>
  <si>
    <t>10.1371/currents.dis.a7657429d6f25f02bb5253e551015f0f</t>
  </si>
  <si>
    <t>Cooper G.P., Jr.; Yeager V.; Burkle F.M., Jr.; Subbarao I.</t>
  </si>
  <si>
    <t>Cooper, Guy Paul (56074684600); Yeager, Violet (56074165900); Burkle, Frederick M. (7004692826); Subbarao, Italo (24169750400)</t>
  </si>
  <si>
    <t>56074684600; 56074165900; 7004692826; 24169750400</t>
  </si>
  <si>
    <t>PLoS Currents</t>
  </si>
  <si>
    <t>DISASTERS</t>
  </si>
  <si>
    <t>https://www.scopus.com/inward/record.uri?eid=2-s2.0-84958582119&amp;doi=10.1371%2fcurrents.dis.a7657429d6f25f02bb5253e551015f0f&amp;partnerID=40&amp;md5=edbbf3f73de655d40b11b35d44c55e47</t>
  </si>
  <si>
    <t>Twitter, a popular communications platform, is identified as contributing to improved mortality and morbidity outcomes resulting from the 2013 Hattiesburg, Mississippi EF-4 Tornado. This study describes the methodology by which Twitter was investigated as a potential disaster risk reduction and management tool at the community level and the process by which the at-risk population was identified from the broader Twitter user population. By understanding how various factors contribute to the superspreading of messages, one can better optimize Twitter as an essential communications and risk reduction tool. This study introduces Parts II, III and IV which further define the technological and scientific knowledge base necessary for developing future competency base curriculum and content for Twitter assisted disaster management education and training at the community level. © 2015, Public Library of Science. All Rights Reserved.</t>
  </si>
  <si>
    <t>Communications; Disaster risk reduction; Prevention and preparedness; Social media; Twitter</t>
  </si>
  <si>
    <t>curriculum; disaster; human; human experiment; knowledge base; nomenclature; risk reduction</t>
  </si>
  <si>
    <t>Mindfulness in sustainability science, practice, and teaching</t>
  </si>
  <si>
    <t>10.1007/s11625-017-0428-2</t>
  </si>
  <si>
    <t>Wamsler C.; Brossmann J.; Hendersson H.; Kristjansdottir R.; McDonald C.; Scarampi P.</t>
  </si>
  <si>
    <t>Wamsler, Christine (55216705500); Brossmann, Johannes (57193843219); Hendersson, Heidi (57193845813); Kristjansdottir, Rakel (57193854616); McDonald, Colin (57193853236); Scarampi, Phil (57193849759)</t>
  </si>
  <si>
    <t>55216705500; 57193843219; 57193845813; 57193854616; 57193853236; 57193849759</t>
  </si>
  <si>
    <t>https://www.scopus.com/inward/record.uri?eid=2-s2.0-85017171277&amp;doi=10.1007%2fs11625-017-0428-2&amp;partnerID=40&amp;md5=a05bedc7f76d710cc2957d60063775d3</t>
  </si>
  <si>
    <t>This paper explores the current role of mindfulness in sustainability science, practice, and teaching. Based on a qualitative literature review that is complemented by an experimental learning lab, we sketch the patterns and core conceptual trajectories of the mindfulness–sustainability relationship. In addition, we assess this relationship within the field of climate change adaptation and risk reduction. The results highlight that notions such as ‘sustainability from within’, ‘ecological mindfulness’, ‘organizational mindfulness’, and ‘contemplative practices’ have been neglected in sustainability science and teaching. Whilst little sustainability research addresses mindfulness, there is scientific support for its positive influence on: (1) subjective well-being; (2) the activation of (intrinsic/ non-materialistic) core values; (3) consumption and sustainable behavior; (4) the human–nature connection; (5) equity issues; (6) social activism; and (7) deliberate, flexible, and adaptive responses to climate change. Most research relates to post-disaster risk reduction, although it is limited to the analysis of mindfulness-related interventions on psychological resilience. Broader analyses and foci are missing. In contrast, mindfulness is gaining widespread recognition in practice (e.g., by the United Nations, governmental and non-governmental organizations). It is concluded that mindfulness can contribute to understanding and facilitating sustainability, not only at the individual level, but sustainability at all scales, and should, thus, become a core concept in sustainability science, practice, and teaching. More research that acknowledges positive emotional connections, spirituality, and mindfulness in particular is called for, acknowledging that (1) the micro and macro are mirrored and interrelated, and (2) non-material causation is part of sustainability. This paper provides the first comprehensive framework for contemplative scientific inquiry, practice, and education in sustainability. © 2017, The Author(s).</t>
  </si>
  <si>
    <t>Adaptation; Compassion; Contemplative teaching; Ecological mindfulness; Emotion; Inner transition; Organizational mindfulness; Other ways of knowing; Planning; Political mindfulness; Risk reduction; Spiritual ecology; Sustainability; Transformation; Well-being</t>
  </si>
  <si>
    <t>Emergency management perspectives on volunteered geographic information: Opportunities, challenges and change</t>
  </si>
  <si>
    <t>10.1016/j.compenvurbsys.2016.02.009</t>
  </si>
  <si>
    <t>Haworth B.</t>
  </si>
  <si>
    <t>Haworth, Billy (55538985000)</t>
  </si>
  <si>
    <t>Computers, Environment and Urban Systems</t>
  </si>
  <si>
    <t>https://www.scopus.com/inward/record.uri?eid=2-s2.0-84959575114&amp;doi=10.1016%2fj.compenvurbsys.2016.02.009&amp;partnerID=40&amp;md5=f8471e8b336cd5f922cb484a6f5e120f</t>
  </si>
  <si>
    <t>Volunteered geographic information (VGI) refers to the widespread creation and sharing of geographic information by private citizens, often through platforms such as online mapping tools, social media, and smartphone applications. VGI has shifted the ways information is created, shared, used and experienced, with important implications for applications of geospatial data, including emergency management. Detailed interviews with 13 emergency management professionals from eight organisations across five Australian states provided insights into the impacts of VGI on official emergency management. Perceived opportunities presented by VGI included improved communication, acquisition of diverse local information, and increased community engagement in disaster management. Identified challenges included the digital divide, data management, misinformation, and liability concerns. Significantly, VGI disrupts the traditional top-down structure of emergency management and reflects a culture shift away from authoritative control of information. To capitalise on the opportunities of VGI, agencies need to share responsibility and be willing to remain flexible in supporting positive community practises, including VGI. Given the high accountability and inherently responsive nature of decision making in disaster management, it provides a useful lens through which to examine the impacts of VGI on official authoritative systems more broadly. This analysis of the perceptions of emergency management professionals suggests changes to traditional systems that involve decentralisation of power and increased empowerment of citizens, where value is increasingly recognised in both expert and citizen-produced information, initiatives and practises. © 2016 Elsevier Ltd.</t>
  </si>
  <si>
    <t>Disaster management; Emergency management; Geospatial data; VGI; Volunteered geographic information</t>
  </si>
  <si>
    <t>Australia; Civil defense; Decision making; Disaster prevention; Disasters; Risk management; Community engagement; Disaster management; Emergency management; Geo-spatial data; Geographic information; Smart-phone applications; Traditional systems; Volunteered geographic information; decision making; disaster management; GIS; software; spatial data; Information management</t>
  </si>
  <si>
    <t>Comput. Environ. Urban Syst.</t>
  </si>
  <si>
    <t>Edge-of-the-field Ethics consulting: What are we missing?</t>
  </si>
  <si>
    <t>Howe E.G.</t>
  </si>
  <si>
    <t>Howe, Edmund G. (7103154672)</t>
  </si>
  <si>
    <t>Journal of Clinical Ethics</t>
  </si>
  <si>
    <t>https://www.scopus.com/inward/record.uri?eid=2-s2.0-85051368328&amp;partnerID=40&amp;md5=9537faf0fcd01d656f5a69498d6aab2c</t>
  </si>
  <si>
    <t>Ethics consultants' grasp of ethical principles is ever improving.Yet, what still remains and will remain lacking is their ability to access factors that lie outside their conscious awareness and thus still effect suboptimal outcomes. This article will explore several ways in which these poor outcomes may occur. This discussion will include clinicians' implicit biases, well-intentioned but nonetheless intrusive violations of patients' privacy, and clinicians' unwittingly connoting to patients and families that clinicians regard their moral values and conclusions as superior. I shall suggest several ways in which clinicians may seek to reduce these sources of bad outcomes or at least to do better when they occur. © 2018 Journal of Clinical Ethics. All rights reserved.</t>
  </si>
  <si>
    <t>Ethicists; Humans; Morals; Referral and Consultation; ethicist; human; morality; patient referral</t>
  </si>
  <si>
    <t>J. Clin. Ethics</t>
  </si>
  <si>
    <t>Continuance group intervention protocol (CGIP) for a unique intervention</t>
  </si>
  <si>
    <t>10.4172/1522-4821.1000364</t>
  </si>
  <si>
    <t>Levi O.; Shoval-Zukerman Y.</t>
  </si>
  <si>
    <t>Levi, Ofir (55846834600); Shoval-Zukerman, Yael (57200696518)</t>
  </si>
  <si>
    <t>55846834600; 57200696518</t>
  </si>
  <si>
    <t>https://www.scopus.com/inward/record.uri?eid=2-s2.0-85042216620&amp;doi=10.4172%2f1522-4821.1000364&amp;partnerID=40&amp;md5=3343658329c69528af48bd6c31d7288b</t>
  </si>
  <si>
    <t>The Objective of this article was to describe in detail the protocol of continuance group intervention (CGI) and to present general efficacy of CGI based on interventions that were done by the Israeli Defense Forces (IDF) with reserve units that fought in the 2006 Lebanon War. Fifty-one Israeli reserves soldiers exposed to traumatic events participated in the study. They were divided into 5 intervention groups led by five pairs of commanders and trained therapists from the Unit for the Treatment of Combat-related PTSD (UTC-PTSD). PTSD and depression symptoms and levels of functioning were taken at pre-intervention, end of intervention and 6 months after the intervention (follow-up assessment). Analyses found that CGI helped in reducing post-traumatic and depressive symptoms at the end of intervention and 6 months follow-up. It also showed that patients' functioning had significantly improved by the end of intervention and at 6 months follow-up. It seems that an intervention based on these protocols is suitable for organizations in which there exists a hierarchical structure that includes a managerial echelon and an executive echelon (fire fighters, police, etc.) which embrace a common event but follow-up randomized controlled trials to determine CGI efficacy are needed. © 2017, Chevron Publishing Corporation. All rights reserved.</t>
  </si>
  <si>
    <t>CISD; Early intervention; Group Intervention; Prevention; PTSD</t>
  </si>
  <si>
    <t>Chevron Publishing Corporation</t>
  </si>
  <si>
    <t>Int. J. Emerg. Ment. Health</t>
  </si>
  <si>
    <t>Mental health for nations</t>
  </si>
  <si>
    <t>10.1080/09540261.2016.1211095</t>
  </si>
  <si>
    <t>Bhugra D.</t>
  </si>
  <si>
    <t>Bhugra, Dinesh (7006858005)</t>
  </si>
  <si>
    <t>https://www.scopus.com/inward/record.uri?eid=2-s2.0-84982273855&amp;doi=10.1080%2f09540261.2016.1211095&amp;partnerID=40&amp;md5=dd587617082c72d77b3e20f1e2001e26</t>
  </si>
  <si>
    <t>Mental ill health is a universal phenomenon: that is, it is seen across all cultures and societies, even though the presentation may be culture-specific and affected by cultural norms and more. Governments have a moral and ethical duty to develop mental health services which are accessible, appropriate, and non-discriminatory. Equity in funding mental health services is critical. As globally services and their quality vary dramatically, one should be proposing and agreeing on minimum standards of care. In this paper the basic components and minimum standards of care are described. It is imperative that services are non-discriminatory. It is important that governments work with psychiatrists, other mental health professionals, and individuals with mental illness, their families, and carers to plan, develop, and deliver services with adequate funding. Employers and psychological first aid must also be remembered. Services must be geographically accessible. In this endeavour primary care services have a major role to play. Training and clinical decision-making must be part of the change in service delivery. It is imperative that every effort is made to keep the population mentally as well as physically healthy, and people who develop mental illness must have access to evidence-based treatment at the earliest possible opportunity. © 2016 Institute of Psychiatry.</t>
  </si>
  <si>
    <t>Discrimination; global policy; mental health; national laws</t>
  </si>
  <si>
    <t>Global Health; Health Policy; Humans; Mental Health Services; caregiver; clinical decision making; economic aspect; employment; finance; health care delivery; health care personnel; health care policy; human; human rights; intellectual impairment; law; LGBT people; mental disease; mental health; mental health service; migrant; population research; prevalence; primary medical care; priority journal; psychiatry; Review; school; society; vulnerable population; economics; global health; health care policy; legislation and jurisprudence; organization and management; standards</t>
  </si>
  <si>
    <t>Mechanisms of change for interventions aimed at improving the wellbeing, mental health and resilience of children and adolescents affected by war and armed conflict: A systematic review of reviews</t>
  </si>
  <si>
    <t>10.1186/s13031-018-0153-1</t>
  </si>
  <si>
    <t>Bosqui T.J.; Marshoud B.</t>
  </si>
  <si>
    <t>Bosqui, Tania Josiane (55807527200); Marshoud, Bassam (44661522500)</t>
  </si>
  <si>
    <t>55807527200; 44661522500</t>
  </si>
  <si>
    <t>https://www.scopus.com/inward/record.uri?eid=2-s2.0-85046685671&amp;doi=10.1186%2fs13031-018-0153-1&amp;partnerID=40&amp;md5=5fa43487425c94758cb3d5eb5983107c</t>
  </si>
  <si>
    <t>Despite increasing research and clinical interest in delivering psychosocial interventions for children affected by war, little research has been conducted on the underlying mechanisms of change associated with these interventions. This review aimed to identify these processes in order to inform existing interventions and highlight research gaps. A systematic review of reviews was conducted drawing from academic databases (PubMed, PILOTS, Cochrane Library for Systematic Reviews) and field resources (e.g. Médecins Sans Frontières and the Psychosocial Centre of the International Federation of Red Cross and Red Crescent Societies), with extracted data analysed using Thematic Content Analysis. Thirteen reviews of psychosocial or psychological interventions for children and adolescents (&lt; 25 years old) affected by war, armed conflict or political violence were identified, covering over 30 countries worldwide. Qualitative analysis identified 16 mechanisms of change, one of which was an adverse mechanism. Themes included protection from harm, play, community and family capacity building, strengthening relationships with caregivers, improved emotional regulation, therapeutic rapport, trauma processing, and cognitive restructuring; with the adverse mechanism relating to the pathologising of normal reactions. However, only 4 mechanisms were supported by strong empirical evidence, with only moderate or poor quality evidence supporting the other mechanisms. The poor quality of supporting evidence limits what can be inferred from this review's findings, but serves to highlight clinically informed mechanisms of change for existing and widely used non-specialist interventions in the field, which urgently need rigorous scientific testing to inform their continued practice. © 2018 The Author(s).</t>
  </si>
  <si>
    <t>Adolescents; Children; Mechanisms of change; Psychosocial; Review; War</t>
  </si>
  <si>
    <t>Competencies for Disaster Mental Health</t>
  </si>
  <si>
    <t>10.1007/s11920-015-0548-2</t>
  </si>
  <si>
    <t>King R.V.; Burkle F.M., Jr.; Walsh L.E.; North C.S.</t>
  </si>
  <si>
    <t>King, Richard V. (7404499796); Burkle, Frederick M. (7004692826); Walsh, Lauren E. (55343863200); North, Carol S. (7102686532)</t>
  </si>
  <si>
    <t>7404499796; 7004692826; 55343863200; 7102686532</t>
  </si>
  <si>
    <t>https://www.scopus.com/inward/record.uri?eid=2-s2.0-84923288969&amp;doi=10.1007%2fs11920-015-0548-2&amp;partnerID=40&amp;md5=ad3ca840e207c8f1e53fb889299b735c</t>
  </si>
  <si>
    <t>Competencies for disaster mental health are essential to domestic and international disaster response capabilities. Numerous consensus-based competency sets for disaster health workers exist, but no prior study identifies and discusses competency sets pertaining specifically to disaster mental health. Relevant competency sets were identified via MEDLINE, PsycINFO, EBSCO, and Google Scholar searches. Sixteen competency sets are discussed, some providing core competencies for all disaster responders and others for specific responder groups within particular professions or specialties. Competency sets specifically for disaster mental health professionals are lacking, with the exception of one set that focused only on cultural competence. The identified competency sets provide guidance for educators in developing disaster mental health curricula and for disaster health workers seeking education and training in disaster mental health. Valid, criterion-based competencies are required to guide selection and training of mental health professionals for the disaster mental health workforce. In developing these competencies, consideration should be given to the requirements of both domestic and international disaster response efforts. © 2015, Springer Science+Business Media New York.</t>
  </si>
  <si>
    <t>Competencies; Competency-based education; Disaster health; Disaster medicine; Disaster mental health; Professionalization</t>
  </si>
  <si>
    <t>Disaster Medicine; Disasters; Health Personnel; Humans; Mental Health; Professional Competence; bereavement; communication skill; coping behavior; cultural competence; curriculum development; disaster planning; health care personnel; human; mental health; mental stress; professional competence; professional knowledge; public health; Review; specialization; vulnerable population; disaster; disaster medicine; education</t>
  </si>
  <si>
    <t>Ethical standards for mental health and psychosocial support research in emergencies: Review of literature and current debates</t>
  </si>
  <si>
    <t>10.1186/s12992-017-0231-y</t>
  </si>
  <si>
    <t>Chiumento A.; Rahman A.; Frith L.; Snider L.; Tol W.A.</t>
  </si>
  <si>
    <t>Chiumento, Anna (55512438900); Rahman, Atif (7402940160); Frith, Lucy (57209767999); Snider, Leslie (57197321407); Tol, Wietse A. (8634127500)</t>
  </si>
  <si>
    <t>55512438900; 7402940160; 57209767999; 57197321407; 8634127500</t>
  </si>
  <si>
    <t>Globalization and Health</t>
  </si>
  <si>
    <t>https://www.scopus.com/inward/record.uri?eid=2-s2.0-85012096210&amp;doi=10.1186%2fs12992-017-0231-y&amp;partnerID=40&amp;md5=127d1aefeff3236ff58e6135d18f0ec9</t>
  </si>
  <si>
    <t>Background: Research in emergencies is needed to understand the prevalence of mental health and psychosocial problems and strengthen the evidence base for interventions. All research - including operational needs assessments, programme monitoring and evaluation, and formal academic research - must be conducted ethically. While there is broad consensus on fundamental principles codified in research ethics guidelines, these do not address the ethical specificities of conducting mental health and psychosocial support (MHPSS) research with adults in emergencies. To address this gap, this paper presents a review of multidisciplinary literature to identify specific ethical principles applicable to MHPSS research in emergencies. Discussion: Fifty-nine sources meeting the literature review inclusion criteria were analysed following a thematic synthesis approach. There was consensus on the relevance of universal ethical research principles to MHPSS research in emergencies, including norms of participant informed consent and protection; ensuring benefit arises from research participation; researcher neutrality, accountability, and safety; and the duty to ensure research is well designed and accounts for contextual factors in emergency settings. We go onto discuss unresolved issues by highlighting six current debates relating to the application of ethics in emergency settings: (1) what constitutes fair benefits?; (2) how should informed consent be operationalised?; (3) is there a role for decision making capacity assessments?; (4) how do risk management approaches impact upon the construction of ethical research?; (5) how can ethical reflection best be achieved?, and (6) are ethical review boards sufficiently representative and equipped to judge the ethical and scientific merit of emergency MHPSS research? Underlying these debates is a systemic tension between procedural ethics and ethics in practice. Summary and recommendations: In summary, underpinning the literature is a desire to ensure the protection of participants exposed to emergencies and in need of evidence-based MHPSS. However, there is a lack of agreement on how to contextualise guidelines and procedures to effectively maximise the perspectives of researchers, participants and ethical review boards. This is a tension that the field must address to strengthen ethical MHPSS research in emergencies. © 2017 The Author(s).</t>
  </si>
  <si>
    <t>Conflict; Disaster; Emergencies; Ethical practice; Mental health and psychosocial support (MHPSS); Monitoring and evaluation; Multidisciplinary literature review; Research ethics; Research guidelines</t>
  </si>
  <si>
    <t>Disaster Victims; Emergencies; Ethics, Research; Humans; Informed Consent; Mental Health; Reference Standards; Research Subjects; Risk Assessment; Social Responsibility; Social Support; academic research; decision making; disaster; ethics; guideline; literature review; mental health; psychology; risk assessment; accountability; Article; confidentiality; emergency health service; ethical decision making; evidence based medicine; human; human rights; information; information dissemination; informed consent; mental health; methodology; neutrality; participant vulnerability; personal autonomy; psychosocial care; research ethics; risk benefit analysis; risk management; safety; thematic analysis; disaster victim; emergency; ethics; mental health; procedures; psychology; research subject; risk assessment; social behavior; social support; standard; standards</t>
  </si>
  <si>
    <t>Globalization Health</t>
  </si>
  <si>
    <t>Disturbed grief: Prolonged grief disorder and persistent complex bereavement disorder</t>
  </si>
  <si>
    <t>10.1136/bmj.j2016</t>
  </si>
  <si>
    <t>Boelen P.A.; Smid G.E.</t>
  </si>
  <si>
    <t>Boelen, Paul A. (6701799789); Smid, Geert E (25621733100)</t>
  </si>
  <si>
    <t>6701799789; 25621733100</t>
  </si>
  <si>
    <t>BMJ (Online)</t>
  </si>
  <si>
    <t>j2016</t>
  </si>
  <si>
    <t>https://www.scopus.com/inward/record.uri?eid=2-s2.0-85019618844&amp;doi=10.1136%2fbmj.j2016&amp;partnerID=40&amp;md5=1da498c48f0253002532cdf188c826d1</t>
  </si>
  <si>
    <t>Adult; Bereavement; Child; Female; Grief; Humans; Mental Disorders; amfebutamone; citalopram; desipramine; escitalopram; nortriptyline; paroxetine; placebo; Article; bereavement; cognitive behavioral therapy; Diagnostic and Statistical Manual of Mental Disorders; disease classification; grief; human; medicalization; mental disease; mental health; monotherapy; persistent complex bereavement disorder; posttraumatic stress disorder; priority journal; prolonged grief disorder; randomized controlled trial (topic); sadness; suicidal ideation; adult; bereavement; child; female; grief; mental disease; psychology</t>
  </si>
  <si>
    <t>10.1002/14651858.CD012417</t>
  </si>
  <si>
    <t>Purgato M.; Gastaldon C.; Papola D.; van Ommeren M.; Barbui C.; Tol W.A.</t>
  </si>
  <si>
    <t>Purgato, Marianna (6504578819); Gastaldon, Chiara (55988702200); Papola, Davide (55988701300); van Ommeren, Mark (7004714180); Barbui, Corrado (36886312000); Tol, Wietse A. (8634127500)</t>
  </si>
  <si>
    <t>6504578819; 55988702200; 55988701300; 7004714180; 36886312000; 8634127500</t>
  </si>
  <si>
    <t>https://www.scopus.com/inward/record.uri?eid=2-s2.0-85000623097&amp;doi=10.1002%2f14651858.CD012417&amp;partnerID=40&amp;md5=5f9a98a341cb6bd20113a098b502f542</t>
  </si>
  <si>
    <t>This is a protocol for a Cochrane Review (Intervention). The objectives are as follows: To assess the effectiveness and acceptability of universal, selective, and indicated preventive psychological and social interventions aimed at preventing (symptoms of) mental disorders (post-traumatic stress disorder, anxiety, depression, and somatic symptom and related disorders) in people living in low- and middle-income countries (LMIC) affected by humanitarian crises. © 2016 The Cochrane Collaboration. Published by John Wiley &amp; Sons, Ltd.</t>
  </si>
  <si>
    <t>anxiety disorder; Article; depression; human; humanities; lowest income group; mental disease; middle income country; outcome assessment; posttraumatic stress disorder; priority journal; psychological aspect; psychosomatic disorder; randomized controlled trial (topic); risk assessment; social aspect; systematic review</t>
  </si>
  <si>
    <t>Resilience: A Review Using a Grounded Integrated Occupational Approach</t>
  </si>
  <si>
    <t>10.1080/19416520.2016.1159878</t>
  </si>
  <si>
    <t>Kossek E.E.; Perrigino M.B.</t>
  </si>
  <si>
    <t>Kossek, Ellen Ernst (6603058342); Perrigino, Matthew B. (56313126300)</t>
  </si>
  <si>
    <t>6603058342; 56313126300</t>
  </si>
  <si>
    <t>Academy of Management Annals</t>
  </si>
  <si>
    <t>https://www.scopus.com/inward/record.uri?eid=2-s2.0-84964019055&amp;doi=10.1080%2f19416520.2016.1159878&amp;partnerID=40&amp;md5=1db6a22e77ace0bd4c24b1e4ba1137c5</t>
  </si>
  <si>
    <t>Abstract: Resilience, the ability to adapt to adversity and endure job demands, is growing in prominence in the management literature with limited regard to occupational influences. Often examined at the individual level with fragmented conceptualizations, it can be a trait, capacity, or a process. We conduct a review of (1) management studies and (2) content from O*NET for 11 occupations and disciplinary studies taking a grounded approach to synthesize themes to develop an integrated occupational resilience framework. Our review suggests that resilience is individually and occupationally determined as part of a multi-level system. Our review shows that specific occupational tasks and contextual demands imply different connotations of what exactly “resilience” means and how contexts may constrain or foster resiliency. Occupational resilience involves (1) multiple conceptual strands related to accessing resources (trait, capacity, and processes); (2) positive and negative triggers that are occupationally distinguished; (3) different resilience types (cognitive, emotional, and physical) that vary in need, breadth, and importance across occupations; (4) a dynamic phenomenon that occurs within and across career stages; (5) both content-general, and job-specific occupational tensions; and (6) work and nonwork domains. Multi-level occupational-specific and comparative studies, adaptive performance and risk taking across the work–nonwork interface are highlighted areas for future research. © 2016 Academy of Management.</t>
  </si>
  <si>
    <t>Acad. Manage. Annals</t>
  </si>
  <si>
    <t>Post-traumatic stress disorder amongst children aged 8-18 affected by the 2011 northern-Namibia floods</t>
  </si>
  <si>
    <t>10.4102/jamba.v8i2.169</t>
  </si>
  <si>
    <t>Taukeni S.; Chitiyo G.; Chitiyo M.; Asino I.; Shipena G.</t>
  </si>
  <si>
    <t>Taukeni, Simon (55534106100); Chitiyo, George (24166220900); Chitiyo, Morgan (24166338800); Asino, Ina (57151467300); Shipena, Genesia (57151237900)</t>
  </si>
  <si>
    <t>55534106100; 24166220900; 24166338800; 57151467300; 57151237900</t>
  </si>
  <si>
    <t>Jamba: Journal of Disaster Risk Studies</t>
  </si>
  <si>
    <t>https://www.scopus.com/inward/record.uri?eid=2-s2.0-84959515061&amp;doi=10.4102%2fjamba.v8i2.169&amp;partnerID=40&amp;md5=13a2c2f6bc705860cf8199229a5a0877</t>
  </si>
  <si>
    <t>Extreme flooding in the northern parts of Namibia occurred in 2011, impacting many schoolgoing children in the region. The rationale for the current research is to assess post-traumatic stress disorder (PTSD) on school children as a result of the floods. A self-administered Child Trauma Screening Questionnaire (CTSQ) with closed-ended questions was administered to 480 children between the ages of eight and 18 years at their respective schools. The CTSQ consists of five items assessing re-experiencing and five items assessing hyper-arousal symptoms. The results show that 55.2% of learners aged 12 and below and 72.8% of learners aged 13 and above reported experiencing symptoms of trauma from the floods 2 years after the event. These percentages were quite high and are therefore a cause for concern. Given the magnitude of this problem, it is important for the government and other stakeholders to provide the necessary psychological and/or emotional support in the event of future floods or similar disasters. © 2016. The Authors.</t>
  </si>
  <si>
    <t>Jamba J. Disaster Risk Stud.</t>
  </si>
  <si>
    <t>Trauma-informed supervision in the disaster context</t>
  </si>
  <si>
    <t>10.1080/07325223.2018.1426511</t>
  </si>
  <si>
    <t>Adamson C.</t>
  </si>
  <si>
    <t>Adamson, Carole (47561196700)</t>
  </si>
  <si>
    <t>Clinical Supervisor</t>
  </si>
  <si>
    <t>https://www.scopus.com/inward/record.uri?eid=2-s2.0-85041278700&amp;doi=10.1080%2f07325223.2018.1426511&amp;partnerID=40&amp;md5=91dbd9a5d483488305256231398b7026</t>
  </si>
  <si>
    <t>Supervision is increasingly defined by reflection and traumainformed knowledge and practice. When faced with a disaster, the role and function of supervision is changed by the scale of events, with psychosocial support for traumatic stress often side-lined by, or subsumed within, emergency interventions. Disasters, however, need a longitudinal focus on recovery for many years following; this focus provides the logic for supervision at every stage of a disaster. In this article, the author defines disaster and its phases, and raises issues for supervision within the disaster context. Hypothetical examples are used both from the author’s location in Aotearoa New Zealand and from disasters more internationally familiar. © 2018 Taylor &amp; Francis.</t>
  </si>
  <si>
    <t>disaster; disaster supervision; supervision; trauma-informed supervision</t>
  </si>
  <si>
    <t>Clin. Superv.</t>
  </si>
  <si>
    <t>Psychosocial Care for Injured Children: Worldwide Survey among Hospital Emergency Department Staff</t>
  </si>
  <si>
    <t>10.1016/j.jpeds.2015.10.067</t>
  </si>
  <si>
    <t>Alisic E.; Hoysted C.; Kassam-Adams N.; Landolt M.A.; Curtis S.; Kharbanda A.B.; Lyttle M.D.; Parri N.; Stanley R.; Babl F.E.</t>
  </si>
  <si>
    <t>Alisic, Eva (25026762600); Hoysted, Claire (57160265700); Kassam-Adams, Nancy (6602710856); Landolt, Markus A. (7005921910); Curtis, Sarah (20336538500); Kharbanda, Anupam B. (12760706100); Lyttle, Mark D. (54931748000); Parri, Niccolò (22234617700); Stanley, Rachel (7201941736); Babl, Franz E. (6603834520)</t>
  </si>
  <si>
    <t>25026762600; 57160265700; 6602710856; 7005921910; 20336538500; 12760706100; 54931748000; 22234617700; 7201941736; 6603834520</t>
  </si>
  <si>
    <t>Journal of Pediatrics</t>
  </si>
  <si>
    <t>https://www.scopus.com/inward/record.uri?eid=2-s2.0-84960157768&amp;doi=10.1016%2fj.jpeds.2015.10.067&amp;partnerID=40&amp;md5=e7d9b925aab7320281053e4deb1a5444</t>
  </si>
  <si>
    <t>Objective To examine emergency department (ED) staff's knowledge of traumatic stress in children, attitudes toward providing psychosocial care, and confidence in doing so, and also to examine differences in these outcomes according to demographic, professional, and organizational characteristics, and training preferences. Study design We conducted an online survey among staff in ED and equivalent hospital departments, based on the Psychological First Aid and Distress-Emotional Support-Family protocols. Main analyses involved descriptive statistics and multiple regressions. Respondents were 2648 ED staff from 87 countries (62.2% physicians and 37.8% nurses; mean years of experience in emergency care was 9.5 years with an SD of 7.5 years; 25.2% worked in a low- or middle-income country). Results Of the respondents, 1.2% correctly answered all 7 knowledge questions, with 24.7% providing at least 4 correct answers. Almost all respondents (90.1%) saw all 18 identified aspects of psychosocial care as part of their job. Knowledge and confidence scores were associated with respondent characteristics (eg, years of experience, low/middle vs high-income country), although these explained no more than 11%-18% of the variance. Almost all respondents (93.1%) wished to receive training, predominantly through an interactive website or one-off group training. A small minority (11.1%) had previously received training. Conclusions More education of ED staff regarding child traumatic stress and psychosocial care appears needed and would be welcomed. Universal education packages that are readily available can be modified for use in the ED. © 2016 Elsevier Inc.</t>
  </si>
  <si>
    <t>Adolescent; Adult; Aged; Attitude of Health Personnel; Child; Clinical Competence; Education, Continuing; Emergency Service, Hospital; Female; Humans; Male; Medical Staff, Hospital; Middle Aged; Nursing Staff, Hospital; Parents; Professional-Family Relations; Siblings; Social Support; Stress Disorders, Post-Traumatic; Stress, Psychological; Surveys and Questionnaires; Wounds and Injuries; Young Adult; adult; Article; childhood; emergency ward; female; health care survey; health personnel attitude; human; injury severity; male; medical staff; nurse; physician; posttraumatic stress disorder; priority journal; psychologic assessment; psychosocial care; staff training; adolescent; aged; child; clinical competence; continuing education; emergency health service; health personnel attitude; human relation; medical staff; mental stress; middle aged; nursing staff; parent; psychology; questionnaire; sibling; social support; Stress Disorders, Post-Traumatic; Wounds and Injuries; young adult</t>
  </si>
  <si>
    <t>Mosby Inc.</t>
  </si>
  <si>
    <t>J. Pediatr.</t>
  </si>
  <si>
    <t>Psychological Practices and Religiosity (Shukyosei) of People in Communities Affected by the Great East Japan Earthquake and Tsunami</t>
  </si>
  <si>
    <t>10.1007/s11089-015-0685-x</t>
  </si>
  <si>
    <t>Saito C.; Ohmura T.; Higuchi H.; Sato S.</t>
  </si>
  <si>
    <t>Saito, Chizuko (55579257500); Ohmura, Tetsuo (57150379300); Higuchi, Hiroshi (57150141500); Sato, Shizuka (55474116900)</t>
  </si>
  <si>
    <t>55579257500; 57150379300; 57150141500; 55474116900</t>
  </si>
  <si>
    <t>Pastoral Psychology</t>
  </si>
  <si>
    <t>https://www.scopus.com/inward/record.uri?eid=2-s2.0-84959572420&amp;doi=10.1007%2fs11089-015-0685-x&amp;partnerID=40&amp;md5=330b9b58d4cdc20eb21fa9f81dbb3241</t>
  </si>
  <si>
    <t>This article reflects on certain cultural phenomena in the aftermath of the Great East Japan Earthquake of 2011 and discusses the significant role of Japanese religiosity (shukyosei) in mental health care practices. The authors introduce these cultural phenomena by presenting (1) the results of a survey related to the ritual of giving graduation certificates to children lost in the earthquake and (2) a case illustration reported by a Buddhist priest and clinical psychologist who performed many funeral services at a temporary morgue for the victims and their families. The issues of Japanese cultural contexts and the religiosity (shukyosei) of Japanese people will be also discussed. The authors propose that mental health care workers who engage in relief activities ought to understand the culturally and contextually sensitive religiosity of the people and community they are serving and explore ways to incorporate this religiosity in their clinical practices. © 2015, Springer Science+Business Media New York.</t>
  </si>
  <si>
    <t>Clinical psychology; Great East Japan earthquake; Japanese religiosity (shukyosei); Mental health care after a disaster</t>
  </si>
  <si>
    <t>Pastoral Psych.</t>
  </si>
  <si>
    <t>Coping and Social Support in Children Exposed to Mass Trauma</t>
  </si>
  <si>
    <t>10.1007/s11920-015-0576-y</t>
  </si>
  <si>
    <t>Braun-Lewensohn O.</t>
  </si>
  <si>
    <t>Braun-Lewensohn, Orna (57195572697)</t>
  </si>
  <si>
    <t>https://www.scopus.com/inward/record.uri?eid=2-s2.0-84928967038&amp;doi=10.1007%2fs11920-015-0576-y&amp;partnerID=40&amp;md5=bb6112f8035fef4e51d80d2d59bf86a3</t>
  </si>
  <si>
    <t>The goal of this paper was to critically evaluate the literature on children coping with mass trauma published between the years 2011 and 2014 and to emphasize interesting and important findings with the aim of proposing a new comprehensive model for better understanding the process of coping with these events in this unique developmental stage. Using a variety of databases, 26 research papers were selected. The papers were divided into two main categories, natural and manmade disasters. The findings suggest that several areas in this context still lack foundational knowledge and should be further investigated. Thus, it has been suggested that future research should emphasize the developmental stage of the children, the cultural context and atmosphere in which the investigated children grow up and live, and the type of event (acute vs. chronic; natural vs. manmade). A more comprehensive coping model which addresses these omissions and combines main theories is suggested for use in future research as well. © 2015, Springer Science+Business Media New York.</t>
  </si>
  <si>
    <t>Adolescents; Children; Coping; Salutogenesis; Sense of coherence; Sudden acute stress</t>
  </si>
  <si>
    <t>Acute Disease; Adaptation, Psychological; Adolescent; Child; Chronic Disease; Humans; Mass Casualty Incidents; Sense of Coherence; Social Support; Stress, Psychological; adaptive behavior; anxiety; child psychiatry; coping behavior; depression; developmental stage; disease association; human; life satisfaction; mass disaster; model; natural disaster; population exposure; posttraumatic stress disorder; prevalence; psychological well being; Review; salutogenic model; social support; terrorism; violence; acute disease; adaptive behavior; adolescent; child; chronic disease; etiology; mass disaster; mental stress; psychology; sense of coherence</t>
  </si>
  <si>
    <t>A Systematic Review of Ethnoracial Representation and Cultural Adaptation of Mindfulness- and Meditation-Based Interventions</t>
  </si>
  <si>
    <t>10.1007/s12646-018-0452-z</t>
  </si>
  <si>
    <t>DeLuca S.M.; Kelman A.R.; Waelde L.C.</t>
  </si>
  <si>
    <t>DeLuca, Sarah M. (57202831581); Kelman, Alex R. (56028399200); Waelde, Lynn C. (6603354690)</t>
  </si>
  <si>
    <t>57202831581; 56028399200; 6603354690</t>
  </si>
  <si>
    <t>Psychological Studies</t>
  </si>
  <si>
    <t>https://www.scopus.com/inward/record.uri?eid=2-s2.0-85049500226&amp;doi=10.1007%2fs12646-018-0452-z&amp;partnerID=40&amp;md5=99c9f3260b0912879498bb91f6842b6a</t>
  </si>
  <si>
    <t>Several factors may impede ethnoracial minority inclusion in Mindfulness- and Meditation-Based Intervention (MMBI) studies, such as healthcare disparities, historical underrepresentation in clinical research, and a conceptual perspective that emphasizes the universality of Buddhist teachings. This systematic review was performed with the aim of describing MMBI studies with a significant diversity focus, defined as involving minority inclusion in sample composition, cultural adaptations of interventions, and/or planned comparisons of outcomes for different ethnoracial groups. Studies were identified through PsycINFO and MEDLINE databases from 1990 to 2016 in the United States. We reviewed 12,265 citations to include 24 MMBI diversity-focused studies. Aside from Native Alaskans, all other major US ethnoracial minority groups were included in at least one study. Most of the studies (75%) were conducted with child and youth samples; the others included only women. Most (58%) included participants selected for a health or mental health condition, but none required specific diagnoses for study inclusion. The most commonly used MMBI was mindfulness-based stress reduction (29%), and only 12.5% of all studies used a culturally adapted intervention. Only one study reported planned ethnoracial comparisons of treatment outcomes. Cohen’s d effect sizes for single-sample studies ranged from 0.10 to 0.62 and for randomized controlled trials ranged from 0.02 to 0.99. Results from this systematic review highlight the dearth of diversity focus in MMBI research. Future work should include indicators of feasibility, acceptability, and safety; address underrepresentation of ethnoracial minorities, men, and participants with clinically or functionally significant symptoms; and investigate cultural adaptations to optimize treatment effectiveness. © 2018, National Academy of Psychology (NAOP) India.</t>
  </si>
  <si>
    <t>Cultural adaptation; Diversity; Ethnicity; Meditation; Mindfulness; Race; Systematic review</t>
  </si>
  <si>
    <t>Springer India</t>
  </si>
  <si>
    <t>Psycol. Stud.</t>
  </si>
  <si>
    <t>Unfolding Case-Based Practicum Curriculum Infusing Crisis, Trauma, and Disaster Preparation</t>
  </si>
  <si>
    <t>10.1002/ceas.12046</t>
  </si>
  <si>
    <t>Greene C.A.; Williams A.E.; Harris P.N.; Travis S.P.; Kim S.Y.</t>
  </si>
  <si>
    <t>Greene, Catie A. (56900627600); Williams, Amy E. (56523717600); Harris, Pamela N. (57189253576); Travis, Sterling P. (57190984715); Kim, Sharon Y. (57189256312)</t>
  </si>
  <si>
    <t>56900627600; 56523717600; 57189253576; 57190984715; 57189256312</t>
  </si>
  <si>
    <t>Counselor Education and Supervision</t>
  </si>
  <si>
    <t>https://www.scopus.com/inward/record.uri?eid=2-s2.0-84985027687&amp;doi=10.1002%2fceas.12046&amp;partnerID=40&amp;md5=90c4371c738e29a4a57889b8e7d428fe</t>
  </si>
  <si>
    <t>The authors evaluated an unfolding case-based approach to a practicum in counseling course infusing crisis, trauma, and disaster preparation for changes in students’ crisis self-efficacy across a semester. The course, informed by constructivist-developmental pedagogy and centered on the unfolding case, resulted in significant increases in students’ crisis self-efficacy. © 2016 by the American Counseling Association. All rights reserved.</t>
  </si>
  <si>
    <t>crisis intervention; pedagogy; self-efficacy</t>
  </si>
  <si>
    <t>Couns. Edu. Superv.</t>
  </si>
  <si>
    <t>Capacity building for child and adolescent mental health in disaster areas: Learning from the experiences of mental health care workers in Indonesia</t>
  </si>
  <si>
    <t>Citraningtyas T.; Wiwie M.; Amir N.; Diatri H.; Wiguna T.</t>
  </si>
  <si>
    <t>Citraningtyas, Theresia (36550059400); Wiwie, Martina (57196216137); Amir, Nurmiati (14633183800); Diatri, Hervita (36113389500); Wiguna, Tjhin (24367785700)</t>
  </si>
  <si>
    <t>36550059400; 57196216137; 14633183800; 36113389500; 24367785700</t>
  </si>
  <si>
    <t>https://www.scopus.com/inward/record.uri?eid=2-s2.0-85041565660&amp;partnerID=40&amp;md5=fd65860f006caf61e6939882f8a8c66c</t>
  </si>
  <si>
    <t>This paper describes lessons learned from mental health workers who participated in Capacity Building for Child and Adolescent Mental Health in Disaster Areas (CAMHD) training of trainers in Jakarta. This training module was developed by the Child and Adolescent Psychiatry Division of the Department of Psychiatry of Cipto Mangunkusumo Hospital and partners, in collaboration with the Institute of Mental Health Singapore and supported by Temasek Foundation, Singapore. Mixed methods research was conducted to evaluate the training and to learn from the participants' experiences. Data were collected from the training participants in the form of pre and post tests, questionnaires demographic data, training evaluation forms, and focus group discussions. All research participants (n = 16) demonstrated increased knowledge, with a statistically significant mean difference of pretest and posttest scores (p &lt; 0.001). Important lessons imparted included early detection - especially using the Strengths and Difficulties Questionnaire, case formulation, and comprehensive management, including Psychological First Aid (and crisis intervention. In terms of training process, training participants appeared to particularly appreciate activelearning processes such as case studies, role plays, and discussions, which allowed them to share their experiences. The current research also identified further training and development needs for child and adolescent mental health in disaster areas. © The Author(s) 2017.</t>
  </si>
  <si>
    <t>Children and adolescents; Disaster; Mental health workers; Training</t>
  </si>
  <si>
    <t>adolescent; article; capacity building; child; child psychiatry; clinical article; crisis intervention; demography; disaster; female; first aid; human; human experiment; Indonesia; learning; male; mental health care; mental health service; pretest posttest design; role playing; Singapore; strengths and difficulties questionnaire</t>
  </si>
  <si>
    <t>Addressing the Needs of Preschool Children in the Context of Disasters and Terrorism: Assessment, Prevention, and Intervention</t>
  </si>
  <si>
    <t>10.1007/s11920-017-0792-8</t>
  </si>
  <si>
    <t>Wolmer L.; Hamiel D.; Pardo-Aviv L.; Laor N.</t>
  </si>
  <si>
    <t>Wolmer, Leo (6701791258); Hamiel, Daniel (6507707447); Pardo-Aviv, Lee (57194336535); Laor, Nathaniel (7006333867)</t>
  </si>
  <si>
    <t>6701791258; 6507707447; 57194336535; 7006333867</t>
  </si>
  <si>
    <t>https://www.scopus.com/inward/record.uri?eid=2-s2.0-85019667181&amp;doi=10.1007%2fs11920-017-0792-8&amp;partnerID=40&amp;md5=6625fc0350766803a92be3554ca1e2d2</t>
  </si>
  <si>
    <t>Purpose of Review: The goal of this paper is to review the research literature regarding the needs of preschoolers in the context of disasters and terrorism with the aim of understanding the existing methods for assessment, prevention, and intervention to provide recommendations and point out required research and development. Recent Findings: We differentiate between screening tools that provide initial evaluation and assessment tools for diagnosing preschooler children’s pathology and review possible interventions that address the preschool child’s needs before, during, and after the incident itself. We also emphasize the lack of dissemination and research of prevention programs and mass interventions for preschoolers. Summary: Programs for community mass prevention and intervention for preschoolers should be developed and evaluated and interventions should be adapted for individual and group delivery. Moreover, the increase in the number of children refugees requires cultural adaptations of assessment measures and interventions. © 2017, Springer Science+Business Media New York.</t>
  </si>
  <si>
    <t>Assessment; Disaster; Interventions; Preschool children; Terrorism; Trauma</t>
  </si>
  <si>
    <t>Child, Preschool; Disasters; Health Services Needs and Demand; Humans; Personality Assessment; Refugees; Stress Disorders, Post-Traumatic; Terrorism; benzodiazepine derivative; serotonin uptake inhibitor; tricyclic antidepressant agent; behavior assessment; child behavior; child health care; cognitive behavioral therapy; disaster planning; emotional stress; health care need; human; information dissemination; life stress; posttraumatic stress disorder; psychoeducation; refugee; Review; terrorism; disaster; health service; personality assessment; posttraumatic stress disorder; preschool child; psychology; terrorism</t>
  </si>
  <si>
    <t>The Professionalization of International Disaster Response: It Is Time for Midwives to Get Ready</t>
  </si>
  <si>
    <t>10.1111/jmwh.12339</t>
  </si>
  <si>
    <t>Hays K.E.; Prepas R.</t>
  </si>
  <si>
    <t>Hays, Karen E. (55537784300); Prepas, Robbie (18336906700)</t>
  </si>
  <si>
    <t>55537784300; 18336906700</t>
  </si>
  <si>
    <t>Journal of Midwifery and Women's Health</t>
  </si>
  <si>
    <t>https://www.scopus.com/inward/record.uri?eid=2-s2.0-84938738315&amp;doi=10.1111%2fjmwh.12339&amp;partnerID=40&amp;md5=69cf59efdfea22ad3982f397749adb1c</t>
  </si>
  <si>
    <t>Disasters and humanitarian emergencies due to natural or human origins result in severe and often prolonged suffering of the affected population. Midwives have a role to play in providing assistance because women and their infants experiencing such crises have unique vulnerabilities and needs. This article introduces midwives and other women's health care practitioners to international humanitarian emergency response efforts and describes preparation and training activities they can undertake to get ready to volunteer with an international health aid agency. Various clinical realities and challenges are discussed, including recommended priorities for providing reproductive health care in disaster zones. Common ethical dilemmas in crisis health care settings are also reviewed. By arriving in the field well prepared to participate and collaborate, midwives can make substantial contributions to the safety, health, and comfort of women and their families who have experienced a natural disaster, armed conflict, or disease epidemic. © 2015 by the American College of Nurse-Midwives.</t>
  </si>
  <si>
    <t>Disaster medicine; Disasters; Midwifery; Relief work</t>
  </si>
  <si>
    <t>Disasters; Emergencies; Female; Humans; International Cooperation; Midwifery; Nurse Midwives; Pregnancy; Relief Work; Volunteers; Women's Health; accidents and accident related phenomena; child care; comfort; conflict; emergency; epidemic; family; health care; health care personnel; human; human needs; international disaster response; maternal care; maternal welfare; midwife; natural disaster; priority journal; reproductive health; Review; safety; volunteer; vulnerable population; disaster; emergency; female; international cooperation; nurse midwife; pregnancy; relief work; women's health</t>
  </si>
  <si>
    <t>J. Midwifery Women's Health</t>
  </si>
  <si>
    <t>First contact: acute stress reactions and experiences of emergency department consultations following an incident of intimate partner violence</t>
  </si>
  <si>
    <t>10.1111/jocn.13311</t>
  </si>
  <si>
    <t>Olive P.</t>
  </si>
  <si>
    <t>Olive, Philippa (7103279020)</t>
  </si>
  <si>
    <t>15-16</t>
  </si>
  <si>
    <t>https://www.scopus.com/inward/record.uri?eid=2-s2.0-84979582910&amp;doi=10.1111%2fjocn.13311&amp;partnerID=40&amp;md5=7cd79ad60f7c53095d3e26e54564e292</t>
  </si>
  <si>
    <t>Aims and objectives: The aim of this research was to explore women's emotional and affective responses following an incident of intimate partner violence experienced during emergency department attendances. Background: A growing body of research has explored women's experiences of emergency departments following intimate partner violence still little remains known about the experience and impact of emotional and affective responses during these attendances. Design: A descriptive qualitative design was used, underpinned theoretically by critical realism and postmodern complexity theory to attend to multiple, intersecting mechanisms that lie behind events and experiences. Methods: Semistructured interviews with six women who had attended an emergency department directly following an incident of intimate partner violence. Interview data were transcribed and thematically analysed in nvivo9 using a coding framework. Results: There were three interconnected key findings. First, was the commonality of acute stress experiences among women attending an emergency department following partner violence, second was that these acute stress reactions negatively impacted women's consultations, and third was the need for specialist domestic violence services at the point of first contact to assist service users navigate an effective consultation. Conclusions: Acute stress reactions were an important feature of women's experiences of emergency department consultations following intimate partner violence. Attending to psychological first aid; providing a safe and quiet space; and affording access to specialist violence advocacy services at the point of first contact will limit harm and improve health consultation outcomes for this population. Relevance to clinical practice: This research provides an account of emotional and affective responses experienced by women attending emergency departments following intimate partner violence and explicates how these acute stress reactions impacted their consultation. This research has relevance for practitioners in many first contact health services, such as urgent and emergency care, general practice, community public health and mental health. © 2016 John Wiley &amp; Sons Ltd</t>
  </si>
  <si>
    <t>acute stress reaction; domestic violence; emergency department; emergency service; hospital; intimate partner violence; mental health; psychological first aid; trauma; triage; violence against women</t>
  </si>
  <si>
    <t>Adult; Battered Women; Emergency Service, Hospital; England; Female; Humans; Interviews as Topic; Intimate Partner Violence; Referral and Consultation; Stress, Psychological; Women's Health Services; adult; battered woman; England; female; health service; hospital emergency service; human; interview; mental stress; partner violence; patient referral; psychology</t>
  </si>
  <si>
    <t>Mental health care during the ebola virus disease outbreak in Sierra Leone; [Les soins de santé mentale pendant la flambée de maladie à virus ebola en Sierra Leone]; [Cuidado de la salud mental durante el brote de la enfermedad del virus del ébola en Sierra Leona]</t>
  </si>
  <si>
    <t>10.2471/BLT.16.190470</t>
  </si>
  <si>
    <t>Kamara S.; Walder A.; Duncan J.; Kabbedijk A.; Hughes P.; Muana A.</t>
  </si>
  <si>
    <t>Kamara, Stania (57197945462); Walder, Anna (57198779218); Duncan, Jennifer (57198769798); Kabbedijk, Antoinet (57198776952); Hughes, Peter (7403234365); Muana, Andrew (54784817900)</t>
  </si>
  <si>
    <t>57197945462; 57198779218; 57198769798; 57198776952; 7403234365; 54784817900</t>
  </si>
  <si>
    <t>Bulletin of the World Health Organization</t>
  </si>
  <si>
    <t>https://www.scopus.com/inward/record.uri?eid=2-s2.0-85037044981&amp;doi=10.2471%2fBLT.16.190470&amp;partnerID=40&amp;md5=e8f59c1b968c6c5a80993bfe595986bb</t>
  </si>
  <si>
    <t>Problem Reported levels of mental health and psychosocial problems rose during the 2014-2015 Ebola virus disease outbreak in Sierra Leone. Approach As part of the emergency response, existing plans to create mental health units within the existing hospital framework were brought forward. A nurse-led mental health and psychosocial support service, with an inpatient liaison service and an outpatient clinic, was set up at the largest government hospital in the country. One mental health nurse trained general nurses in psychological first aid, case identification and referral pathways. Health-care staff attended mental well-being workshops on coping with stigma and stress. Local setting Mental health service provision in Sierra Leone is poor, with one specialist psychiatric hospital to serve the population of 7 million. Relevant changes From March 2015 to February 2016, 143 patients were seen at the clinic; 20 had survived or had relatives affected by Ebola virus disease. Half the patients (71) had mild distress or depression, anxiety disorders and grief or social problems, while 30 patients presented with psychosis requiring medication. Fourteen non-specialist nurses received mental health awareness training. Over 100 physicians, nurses and auxiliary staff participated in well-being workshops. Lessons learnt A nurse-led approach within a non-specialist setting was a successful model for delivering mental health and psychosocial support services during the Ebola outbreak in Sierra Leone. Strong leadership and partnerships were essential for establishing a successful service. Lack of affordable psychotropic medications, limited human resources and weak social welfare structures remain challenges. © 2017, World Health Organization. All rights reserved.</t>
  </si>
  <si>
    <t>Adolescent; Adult; Aged; Aged, 80 and over; Child; Child, Preschool; Disease Outbreaks; Ebolavirus; Female; Hemorrhagic Fever, Ebola; Humans; Infant; Male; Mental Disorders; Mental Health; Middle Aged; Sierra Leone; Young Adult; Sierra Leone; Ebola virus; Ebola virus disease; health care; hospital sector; leadership; mental health; partnership approach; population outbreak; psychology; service provision; welfare reform; adolescent; adult; aged; anxiety; Article; child; depression; distress syndrome; Ebolavirus; epilepsy; female; hospital; human; Human immunodeficiency virus; liaison psychiatry; major clinical study; male; medical education; mental health care; middle aged; newborn; nonhuman; outpatient department; psychosis; psychosocial care; school child; seizure; Sierra Leone; social problem; training; virus infection; Ebola hemorrhagic fever; epidemic; infant; mental disease; mental health; preschool child; psychology; Sierra Leone; very elderly; young adult</t>
  </si>
  <si>
    <t>World Health Organization</t>
  </si>
  <si>
    <t>Bull. WHO</t>
  </si>
  <si>
    <t>Collaboration between clergy and mental health professionals in postdisaster contexts: Lessons from the upper big branch mine disaster</t>
  </si>
  <si>
    <t>10.1037/scp0000129</t>
  </si>
  <si>
    <t>Beth Curtis J.; Aten J.D.; Smith W.; Davis E.B.; Hook J.N.; Davis D.E.; Van Tongeren D.R.; Shannonhouse L.; DeBlaere C.; Ranter J.; Cuthbert A.D.</t>
  </si>
  <si>
    <t>Beth Curtis, Joy (57196189802); Aten, Jamie D. (16244056300); Smith, Wendy (57196185594); Davis, Edward B. (15041795800); Hook, Joshua N. (16052590700); Davis, Don E. (55185501900); Van Tongeren, Daryl R. (31067462900); Shannonhouse, Laura (56017137500); DeBlaere, Cirleen (22936916100); Ranter, Jenn (57196193629); Cuthbert, Andrew D. (57189327330)</t>
  </si>
  <si>
    <t>57196189802; 16244056300; 57196185594; 15041795800; 16052590700; 55185501900; 31067462900; 56017137500; 22936916100; 57196193629; 57189327330</t>
  </si>
  <si>
    <t>https://www.scopus.com/inward/record.uri?eid=2-s2.0-85032186270&amp;doi=10.1037%2fscp0000129&amp;partnerID=40&amp;md5=f958149c2dca657c6edbe39c51b2a6c3</t>
  </si>
  <si>
    <t>This qualitative study explored clergy perspectives on collaboration between clergy and mental health professionals in postdisaster contexts. A phenomenological methodology (Colaizzi, 1978) was employed to examine the perspectives of clergy first responders (N 8) to the 2010 Upper Big Branch Mine disaster in rural West Virginia. Results revealed four conditions clergy thought would optimize collaboration between clergy and clinicians in postdisaster contexts: (a) mutual respect, (b) preestablished professional relationships, (c) mental health professionals' sensitivity to religious/spiritual issues, and (d) clergy members' training in disaster spiritual and emotional care. Clergy responses also revealed three primary barriers to postdisaster collaboration with mental health professionals: (a) cultural mistrust and suspicion, (b) perceived ulterior motives, and (c) differences in service delivery expectations. We discuss these findings and their implications in light of the existing literature on clergy-clinician collaboration generally and on clergy-clinician collaboration in postdisaster and rural contexts specifically.</t>
  </si>
  <si>
    <t>clergy; collaboration; disasters; mental health; rural</t>
  </si>
  <si>
    <t>Strategies of social media use in disaster management: Lessons in resilience from Seoul, South Korea</t>
  </si>
  <si>
    <t>10.1108/IJES-02-2016-0005</t>
  </si>
  <si>
    <t>Kim K.; Jung K.; Chilton K.</t>
  </si>
  <si>
    <t>Kim, Kyungwoo (57192105524); Jung, Kyujin (56054222900); Chilton, Kenneth (57192101146)</t>
  </si>
  <si>
    <t>57192105524; 56054222900; 57192101146</t>
  </si>
  <si>
    <t>International Journal of Emergency Services</t>
  </si>
  <si>
    <t>https://www.scopus.com/inward/record.uri?eid=2-s2.0-84997530306&amp;doi=10.1108%2fIJES-02-2016-0005&amp;partnerID=40&amp;md5=b68e0b01e66c83c5965dd7c7161735ee</t>
  </si>
  <si>
    <t>Purpose: The purpose of this paper is to understand the effects of social media use on the resilience of organizations involved in emergency response. While social media has been utilized as a critical tool in the field of emergency management, few researchers have systemically examined its effect on organizations’ capacity to bounce back from catastrophic events. From the dimensional approach to social media use, this research focuses on the following three functions: providing information to local communities, transmitting information to local communities, and responding to the emotions of local communities. Design/methodology/approach: The authors used survey data gleaned from 79 key organizations involved in emergency management to investigate the impact of social media use on resilience after a tragic flood in Seoul, South Korea in 2013. The authors also conducted interviews with ten emergency management officials to understand what administrative challenges they confront in using social media for their tasks. Findings: The authors found that the provision of disaster information on social media such as Facebook, Twitter, and YouTube has a positive effect on the perceived level of organizational resilience. In addition, social media use correlates positively with community emotional responses. Research limitations/implications: Given the focus on the emergency response to a natural disaster in urban areas, the results might not be generalizable to smaller cities or rural areas. The survey items that measure the perceptions of emergency managers may not represent the physical aspects of disaster recovery, such as the restoration of housing stock. Practical implications: The findings suggest that public and nonprofit organizations can use social media to communicate with other organizations and the public in ways that demonstrate resilience. Emergency managers should address administrative challenges, such as trustworthiness of information delivered via social media and lack of personnel. Originality/value: This paper provides systematic understandings of the effects of social media use on the resilience of the organizations that respond to a disaster. © 2016, © Emerald Group Publishing Limited.</t>
  </si>
  <si>
    <t>Emergency management; Hierarchical regression models; Organizational resilience; Social media use</t>
  </si>
  <si>
    <t>Int. J. Emerg. Serv.</t>
  </si>
  <si>
    <t>Setting the records straight: Impossible memories and the persistence of their phenomenological qualities</t>
  </si>
  <si>
    <t>10.1037/gpr0000049</t>
  </si>
  <si>
    <t>Foley M.A.</t>
  </si>
  <si>
    <t>Foley, Mary Ann (35952779700)</t>
  </si>
  <si>
    <t>Review of General Psychology</t>
  </si>
  <si>
    <t>https://www.scopus.com/inward/record.uri?eid=2-s2.0-85027930210&amp;doi=10.1037%2fgpr0000049&amp;partnerID=40&amp;md5=8dd189dda62407c18280776d563b8797</t>
  </si>
  <si>
    <t>This article offers a new perspective on the study of "recollections" that feel like memories despite the fact that people come to believe they are based on events that could not possibly have happened. Indeed this feeling of remembering can persist long after people change their beliefs. This new perspective emerges from the integration of the work of memory scientists with that of literary writers and historians. Shedding light on assumptions about the strength of these persistence effects, the perspective serves as an effective heuristic for guiding the study of precipitating factors that may lead people to question their recollections in the first place. This integrative perspective also invites a broader consideration of the circumstances giving rise to changes in beliefs as well as resistance to such changes. In the process, this new perspective extends and sharpens theoretical discussions about memory reconstruction processes, highlighting the role of scene making and social interactions. © 2015 American Psychological Association.</t>
  </si>
  <si>
    <t>Impossible memories; Memory and beliefs; Nonbelieved memories</t>
  </si>
  <si>
    <t>Rev. Gen. Psychol.</t>
  </si>
  <si>
    <t>On the ferries: The unmet health care needs of transiting refugees in Greece</t>
  </si>
  <si>
    <t>10.1093/inthealth/ihx032</t>
  </si>
  <si>
    <t>Shortall C.K.; Glazik R.; Sornum A.; Pritchard C.</t>
  </si>
  <si>
    <t>Shortall, Clare K. (56175810500); Glazik, Rosanna (57195733373); Sornum, Alvin (57195733495); Pritchard, Ceri (57195738572)</t>
  </si>
  <si>
    <t>56175810500; 57195733373; 57195733495; 57195738572</t>
  </si>
  <si>
    <t>International Health</t>
  </si>
  <si>
    <t>https://www.scopus.com/inward/record.uri?eid=2-s2.0-85029673681&amp;doi=10.1093%2finthealth%2fihx032&amp;partnerID=40&amp;md5=93b851861385246c67cade8b6e50ea31</t>
  </si>
  <si>
    <t>Background: In 2015, over 850 000 refugees, asylum seekers and migrants arrived in Greece. In response to an overwhelming need for access to healthcare for them, Doctors of the World established the Refugee Ferry Project, which comprised of a clinic providing primary health care, and integrated mental health and psychosocial support on board a commercial ferry. Methods: Of the 1405 service users, 87.5% (1229/1405) originated from Syria, Afghanistan and Iraq. The majority were women 801/1405 (57%) and children 511/1405 (36%), including 50 pregnant women and 19 unaccompanied minors. Results: The most common diagnoses were respiratory tract infections, dehydration, nausea and vomiting, and musculoskeletal pain with 39.4% of the disease burden being classified as non-communicable. Exposure to violence was associated with an increased risk of developing mental health issues. Conclusions: Humanitarian actors face huge challenges trying to respond to the needs of transiting populations. It is only by continuous reassessment and having the capacity to mobilize and adapt to an everevolving situation that we can try to meet these needs. Having an integrated, flexible and multidisciplinary approach remains crucial, despite the shift from a transit to static population. With over 62 000 refugees stranded in Greece, the need to develop innovative ways to respond to their needs is greater than ever. © The Author 2017.</t>
  </si>
  <si>
    <t>Child health; Chronic disease; Greece; Mental health; Public health; Refugees</t>
  </si>
  <si>
    <t>Greece; Health Services Needs and Demand; Humans; Refugees; Ships; adolescent; adult; Afghanistan; aged; Article; child; dehydration; diagnostic test; disease classification; exposure to violence; female; Greece; health care need; high risk population; human; Iraq; major clinical study; male; mental disease; minor (person); musculoskeletal pain; nausea and vomiting; pregnant woman; preschool child; priority journal; public health problem; public health service; refugee; respiratory tract infection; risk assessment; school child; Syrian Arab Republic; health service; ship</t>
  </si>
  <si>
    <t>Int. Health</t>
  </si>
  <si>
    <t>Social Media Communication Among Military Spouses: Review of Research and Recommendations for Moving Forward</t>
  </si>
  <si>
    <t>10.1080/21635781.2016.1181581</t>
  </si>
  <si>
    <t>Sherman M.D.; Rudi J.H.; Westerhof L.; Borden L.M.</t>
  </si>
  <si>
    <t>Sherman, Michelle D. (7402148153); Rudi, Jessie H. (56235871700); Westerhof, Lara (57859191400); Borden, Lynne M. (7003337651)</t>
  </si>
  <si>
    <t>7402148153; 56235871700; 57859191400; 7003337651</t>
  </si>
  <si>
    <t>https://www.scopus.com/inward/record.uri?eid=2-s2.0-85091159005&amp;doi=10.1080%2f21635781.2016.1181581&amp;partnerID=40&amp;md5=76e2d26fc2981f6bdc1150b08b4a3d17</t>
  </si>
  <si>
    <t>A literature review was conducted on online social networking among military spouses. The unique experiences of military spouses are described, followed by a review of the growth of online social networking. Although minimal research has been conducted with military samples, civilian research has found that social media is largely used to foster social interactions; further, social media has distinct advantages and potential challenges. Social media can function to either connect people or isolate them; it can also promote well-being or cause distress. Best practices are offered to further research and utilization of social media among military spouses. © 2016 Taylor &amp; Francis Group, LLC.</t>
  </si>
  <si>
    <t>information and communication technology; military; military spouse; online communication; Social media</t>
  </si>
  <si>
    <t>From Clinic to Classroom: Creating Evidence-Based Practice Champions in a Graduate Social Work Program</t>
  </si>
  <si>
    <t>10.1080/10437797.2018.1434435</t>
  </si>
  <si>
    <t>Rollo C.M.; Kleiner D.A.</t>
  </si>
  <si>
    <t>Rollo, Cynthia M. (57203875220); Kleiner, Daniel A. (57203871280)</t>
  </si>
  <si>
    <t>57203875220; 57203871280</t>
  </si>
  <si>
    <t>Journal of Social Work Education</t>
  </si>
  <si>
    <t>sup1</t>
  </si>
  <si>
    <t>S76</t>
  </si>
  <si>
    <t>S89</t>
  </si>
  <si>
    <t>https://www.scopus.com/inward/record.uri?eid=2-s2.0-85053330969&amp;doi=10.1080%2f10437797.2018.1434435&amp;partnerID=40&amp;md5=5fb77337e65f63eede130fcf196e8f8a</t>
  </si>
  <si>
    <t>Meaningful integration of evidence-based practice (EBP) in graduate school curricula may be best achieved by partnerships between service agencies and academia. This article provides a concrete example for teaching EBP in a master’s-level social work course through collaboration with an agency with a strong track record of EBP implementation. The article presents a template for structuring a course on EBP and illustrates how social work students can help bridge the gap between science and service in the community. It includes examples of activities, role-plays, and assignments that have been effective in supporting students’ knowledge of EBP, understanding of bringing EBP to a practical reality, and their potential role as a champion for EBP in the clinical workplace. © 2018, © 2018 Council on Social Work Education.</t>
  </si>
  <si>
    <t>article; evidence based practice center; human; role playing; social work student; teaching; workplace</t>
  </si>
  <si>
    <t>J. Soc. Work Educ.</t>
  </si>
  <si>
    <t>The influence of culture on disaster mental health and psychosocial support interventions in Southeast Asia</t>
  </si>
  <si>
    <t>10.1080/13674676.2017.1322048</t>
  </si>
  <si>
    <t>Hechanova R.; Waelde L.</t>
  </si>
  <si>
    <t>Hechanova, Regina (12760553200); Waelde, Lynn (6603354690)</t>
  </si>
  <si>
    <t>12760553200; 6603354690</t>
  </si>
  <si>
    <t>Mental Health, Religion and Culture</t>
  </si>
  <si>
    <t>https://www.scopus.com/inward/record.uri?eid=2-s2.0-85021807209&amp;doi=10.1080%2f13674676.2017.1322048&amp;partnerID=40&amp;md5=2bae2a4086a933ecf531894395a16524</t>
  </si>
  <si>
    <t>Southeast Asia (SEA), which has borne the brunt of some of the most severe natural disasters in the past decade, has unfortunately, been largely under-represented in the world literature on disaster mental health. This article describes cultural factors that may inform the design and conduct of disaster-related mental health psychosocial support (MHPSS) interventions. Specifically, it discusses cultural nuances in emotional expression, shame, power distance, collectivism, and spiritual beliefs and their implications on providing post-disaster psychosocial interventions. It describes the MHPSS interventions implemented in the region using the Johns Hopkins Perspectives Model of Disaster Mental Health categories of resistance, resilience and recovery. Given the challenges on the delivery of MHPSS, there is a need for evidence-based interventions and to ensure that disaster responders in SEA understand the cultural factors that impact the delivery of MHPSS interventions. © 2017 Informa UK Limited, trading as Taylor &amp; Francis Group.</t>
  </si>
  <si>
    <t>culture; Disaster; mental health; religion; Southeast Asia</t>
  </si>
  <si>
    <t>cultural factor; female; human; human experiment; literature; male; mental health; model; natural disaster; psychosocial care; religion; shame; Southeast Asia</t>
  </si>
  <si>
    <t>Ment. Health Relig. Cult.</t>
  </si>
  <si>
    <t>European refugee crisis: Psychological trauma of refugees and care givers</t>
  </si>
  <si>
    <t>10.1108/IJMHSC-08-2016-0032</t>
  </si>
  <si>
    <t>Papadopoulos I.; Shea S.</t>
  </si>
  <si>
    <t>Papadopoulos, Irena (7006806489); Shea, Sue (36606883600)</t>
  </si>
  <si>
    <t>7006806489; 36606883600</t>
  </si>
  <si>
    <t>International Journal of Migration, Health and Social Care</t>
  </si>
  <si>
    <t>https://www.scopus.com/inward/record.uri?eid=2-s2.0-85040220094&amp;doi=10.1108%2fIJMHSC-08-2016-0032&amp;partnerID=40&amp;md5=1a208217afbc77aff5643512d97bfc03</t>
  </si>
  <si>
    <t>Purpose - In recent years, the number of refugees and migrants entering Europe has increased dramatically. Such trauma may affect not only refugees themselves, but also care givers and rescue workers. The purpose of this paper is to discuss the intensity and psychological impact of the refugee crisis, with a view to suggesting ways of moving forward. Design/methodology/approach - Based on recent literature, this paper briefly looks at the importance of attention to health and social issues, before discussing the psychological trauma of refugees and potential emotional trauma of those involved in rescue operations. Findings - The provision of psychological support which is both compassionate and culturally competent should be viewed as essential. Furthermore, the development of resources and tools to assist with the current refugee crisis could enable care givers, rescue workers, and healthcare professionals to provide psychological support to migrants and refugees. Such resources could also encourage, and support, frontline responders in caring for their own personal psychological well-being. Originality/value - The content of this paper could help to encourage further research in this field, including research into the emotional trauma of rescue workers. Furthermore, it is intended that this paper could contribute to an on-line knowledge base when considering the development of tools and resources to assist with the current refugee crisis. © Emerald Publishing Limited.</t>
  </si>
  <si>
    <t>Care-givers; Crisis; Psychological; Refugee</t>
  </si>
  <si>
    <t>Int. J. Migr. Health Soc. Care</t>
  </si>
  <si>
    <t>The forgotten plague: Psychiatric manifestations of ebola, zika, and emerging infectious diseases</t>
  </si>
  <si>
    <t>10.4103/jgid.jgid_66_17</t>
  </si>
  <si>
    <t>Tucci V.; Moukaddam N.; Meadows J.; Shah S.; Galwankar S.C.; Bobby Kapur G.</t>
  </si>
  <si>
    <t>Tucci, Veronica (34973654400); Moukaddam, Nidal (6508115459); Meadows, Jonathan (57225835007); Shah, Suhal (57200816931); Galwankar, Sagar C. (8731764400); Bobby Kapur, G. (57200825480)</t>
  </si>
  <si>
    <t>34973654400; 6508115459; 57225835007; 57200816931; 8731764400; 57200825480</t>
  </si>
  <si>
    <t>Journal of Global Infectious Diseases</t>
  </si>
  <si>
    <t>https://www.scopus.com/inward/record.uri?eid=2-s2.0-85042491871&amp;doi=10.4103%2fjgid.jgid_66_17&amp;partnerID=40&amp;md5=a15a624b542e17ec58ec9de0fe2e3b12</t>
  </si>
  <si>
    <t>The media and public health generally focus on the biological and physical ramifications of epidemics. Mental health issues that coincide with emerging diseases and epidemics are rarely examined and sometimes, even eschewed due to cultural considerations. Psychiatric manifestations of various infectious diseases, especially with a focus on Ebola Virus disease (EVD) and Zika Virus, are discussed in this commentary to illustrate the continued need of care after the resolution of the actual illness. Various infectious diseases have associations with mental illness, such as an increased risk of obsessive-compulsive disorders and Tourette syndrome in children with Group B streptococcal infection. Current EVD literature does not demonstrate a strong association of mental illness symptoms or diseases but there is a necessity of care that extends beyond the illness. Patients and their families experience depression, anxiety, trauma, suicidal ideation, panic and other manifestations. Zika virus has been associated neuronal injury, genetic alteration that affects fetal development and detrimental maternal mental health symptoms are being documented. While funding calls from the international community are present, there are no specific epidemiological data or fiscal estimates solely for mental health during or after infectious diseases epidemics or disasters that support health care providers and strengthen policies and procedures for responding to such situations. Therefore, those on the frontlines of epidemics including emergency physicians, primary care providers and infectious disease specialists should serve communicate this need and advocate for sustained and increased funding for mental health programs to heighten public awareness regarding acute psychiatric events during infectious diseases outbreaks and offer treatment and support when necessary. © 2017 Journal of Global Infectious Diseases | Published by Wolters Kluwer-Medknow.</t>
  </si>
  <si>
    <t>Ebola; emerging disease; psychiatry; Zika</t>
  </si>
  <si>
    <t>anxiety; depression; Ebola hemorrhagic fever; Gilles de la Tourette syndrome; group B streptococcal infection; human; mental disease; mental health; nonhuman; obsessive compulsive disorder; panic; priority journal; psychotrauma; Review; suicidal ideation; Zika fever</t>
  </si>
  <si>
    <t>Medknow Publications</t>
  </si>
  <si>
    <t>J. Global Infect. Dis.</t>
  </si>
  <si>
    <t>Integrative Reflections on Disasters, Suffering, and the Practice of Spiritual and Emotional Care</t>
  </si>
  <si>
    <t>10.1177/0091647117750658</t>
  </si>
  <si>
    <t>Entwistle D.N.; Moroney S.K.; Aten J.</t>
  </si>
  <si>
    <t>Entwistle, David N. (6603080329); Moroney, Stephen K. (16053450900); Aten, Jamie (16244056300)</t>
  </si>
  <si>
    <t>6603080329; 16053450900; 16244056300</t>
  </si>
  <si>
    <t>Journal of Psychology and Theology</t>
  </si>
  <si>
    <t>https://www.scopus.com/inward/record.uri?eid=2-s2.0-85055032919&amp;doi=10.1177%2f0091647117750658&amp;partnerID=40&amp;md5=7f45788a387bf1fead92f3e77e49c03e</t>
  </si>
  <si>
    <t>Disasters are an ever-present part of the broken world that we inhabit. Research has shown that churches often play an important role in providing spiritual and emotional care in the wake of disasters. Over the last decade much has been written about disaster spiritual care. Though a few of these resources draw from Scripture, an integrative framework is lacking in this burgeoning body of literature. In this article, we provide some preliminary considerations of disasters and suffering based on a sampling of biblical narratives and we offer psychologically informed recommendations for providing disaster spiritual care. We can respond to suffering in any number of ways: indifference, blaming the survivor, feeling overwhelmed, and/or seeking ways to intervene helpfully. We contend that Christians have an obligation to offer tangible help when we are able to do so in times of catastrophe. We further argue that following Jesus compels us to be careful of the attitudes we have towards those who suffer. Our hope is that this article will help spark theological exploration of disaster spiritual and emotional care and will spur Christians to provide wise, compassionate care to those affected by disasters. © Author(s) 2018.</t>
  </si>
  <si>
    <t>disaster response; psychological first aid; spiritual care; suffering; theology</t>
  </si>
  <si>
    <t>J. Psychol. Theol.</t>
  </si>
  <si>
    <t>Steps to Strengthen Ethics in Organizations: Research Findings, Ethics Placebos, and What Works</t>
  </si>
  <si>
    <t>10.1080/15299732.2015.995021</t>
  </si>
  <si>
    <t>Pope K.S.</t>
  </si>
  <si>
    <t>Pope, Kenneth S. (7005811589)</t>
  </si>
  <si>
    <t>https://www.scopus.com/inward/record.uri?eid=2-s2.0-84926109146&amp;doi=10.1080%2f15299732.2015.995021&amp;partnerID=40&amp;md5=32a2fd48efee1cd460131243dac43f13</t>
  </si>
  <si>
    <t>Research shows that many organizations overlook needs and opportunities to strengthen ethics. Barriers can make it hard to see the need for stronger ethics and even harder to take effective action. These barriers include the organization’s misleading use of language, misuse of an ethics code, culture of silence, strategies of justification, institutional betrayal, and ethical fallacies. Ethics placebos tend to take the place of steps to see, solve, and prevent problems. This article reviews relevant research and specific steps that create change. ©Taylor &amp; Francis.</t>
  </si>
  <si>
    <t>ethics; ethics codes; ethics enforcement; institutional betrayal; moral courage; organizations; whistleblower</t>
  </si>
  <si>
    <t>Codes of Ethics; Humans; Morals; Organizational Culture; Organizational Innovation; Organizations; Whistleblowing; placebo; courage; Editorial; ethics; health care cost; health care organization; human; medical research; morality; priority journal; speech; whistleblowing; medical ethics; organization</t>
  </si>
  <si>
    <t>Campus displacement experiences of the university of the Philippines students and teachers affected by Typhoon Haiyan: Perceived needs for mental health and psychosocial support</t>
  </si>
  <si>
    <t>Tuazon A.C.A.</t>
  </si>
  <si>
    <t>Tuazon, Anna Cristina A. (57203719965)</t>
  </si>
  <si>
    <t>Acta Medica Philippina</t>
  </si>
  <si>
    <t>https://www.scopus.com/inward/record.uri?eid=2-s2.0-85056864740&amp;partnerID=40&amp;md5=ff15c4ce9737672238a3b872a55ef3a9</t>
  </si>
  <si>
    <t>Background. Typhoon Haiyan made landfall over the Visayas Region in 2013, affecting 15 million people. At least 4 million people were displaced, including hundreds of University of the Philippines students and teachers who had to deal with the consequences of such displacement not only on their personal lives but also on their academic lives. Objective. This study explored the experiences and needs of students and teachers of the University of the Philippines Visayas Tacloban College (UP VTC), University of the Philippines Manila School of Health Sciences (UPM SHS), and University of the Philippines Diliman (UPD) who were either directly affected by Typhoon Haiyan or served as responders to the typhoon survivors. The study specifically looked at experiences of displacement in an academic setting, from the perspective of those who were academically displaced and those who hosted them. Methods. A qualitative descriptive study was designed involving a total of 17 student and teacher survivors and responders (ten survivors or survivor-responders and seven responders), who were purposively sampled and participated in an online open-ended questionnaire that elicited narrative experiences post-Typhoon Haiyan. Archived group process notes during the Haiyan response were also included as data. Qualitative thematic analysis was used to identify salient themes among and within groups. Results. Salient themes of student and teacher survivors, survivor-responders, (i.e. survivors who also had the additional role of being responders for others), and responders that emerged included: (1) provision of basic needs (food, water, safety) including academic resources, (2) lack of deliberate psychosocial processing of the disaster experience for both survivor and responder, (3) unequal access to help, (4) communication and organizational problems, and (5) victimhood. Conclusion. Student and teacher survivors and survivor-responders cited needs that go beyond basic survival needs that require a more contextual approach. Given the university context of student and teacher survivors, survivorresponders, and responders, recommendations included the need for (1) efficient dissemination of existing postdisaster school policies and programs to increase access to address communication and organizational issues, (2) equal access to school-based basic, financial, educational, and psychological support and services, and (3) proper sensitivity training for host students, teachers, and staff to decrease experiences of victimhood and discrimination. © 2018 University of the Philippines Manila.</t>
  </si>
  <si>
    <t>Disaster experience; Disaster victims; Mental health; Philippines; Psychosocial support</t>
  </si>
  <si>
    <t>University of the Philippines Manila</t>
  </si>
  <si>
    <t>Acta Med. Philippina</t>
  </si>
  <si>
    <t>Rumination and suppression as mediators of the relationship between dysfunctional beliefs and traumatic stress</t>
  </si>
  <si>
    <t>10.1037/a0039272</t>
  </si>
  <si>
    <t>Turliuc M.N.; Măirean C.; Turliuc M.D.</t>
  </si>
  <si>
    <t>Turliuc, Maria Nicoleta (36194998100); Măirean, Cornelia (55578690600); Turliuc, Mihaela Dana (57190283597)</t>
  </si>
  <si>
    <t>36194998100; 55578690600; 57190283597</t>
  </si>
  <si>
    <t>International Journal of Stress Management</t>
  </si>
  <si>
    <t>https://www.scopus.com/inward/record.uri?eid=2-s2.0-84938200877&amp;doi=10.1037%2fa0039272&amp;partnerID=40&amp;md5=29a9b9ead0a106c0c9b04cba96be7840</t>
  </si>
  <si>
    <t>The purpose of this present research is to investigate the role of dysfunctional beliefs in developing intrusive memories, a hallmark symptom of posttraumatic stress disorder (PTSD). Although dysfunctional beliefs have predicted traumatic stress after various types of traumatic events, the mechanisms through which cognitive distortions influence traumatic distress for persons indirectly exposed to traumatic events remain unclear. The high levels of symptom similarity suggest that established vulnerability factors for PTSD in primary victims may also serve as vulnerability factors for traumatic stress symptoms in indirect victims. Therefore, we hypothesized that cognitive processes of rumination and suppression would operate as mediators between dysfunctional beliefs and traumatic distress. A total of 138 medical staff across 3 hospitals in Romania completed measures of dysfunctional beliefs, responses to intrusion, and secondary traumatic stress. The results emphasized the importance of dysfunctional beliefs as predictors of intrusions. Also, our data indicated that rumination and suppression mediated the effects of dysfunctional beliefs about oneself and about the world when it comes to traumatic stress. These results provide insight into a mechanism through which dysfunctional beliefs may affect posttraumatic stress and may highlight the importance of examining multiple vulnerability factors simultaneously in increasing the understanding of the etiology of PTSD. © 2015 American Psychological Association.</t>
  </si>
  <si>
    <t>Dysfunctional beliefs; Intrusion; Rumination; Secondary trauma; Suppression</t>
  </si>
  <si>
    <t>Int. J. Stress Manage.</t>
  </si>
  <si>
    <t>Knowledge and training in paediatric medical traumatic stress and trauma-informed care among emergency medical professionals in low- and middle-income countries; [在中低收入国家紧急医疗专业人员中，对儿科医疗创伤性应激和创伤知情护理的知识和培训]; [Conocimiento y Entrenamiento sobre Estrés Traumático en Medicina Pediátrica y Atención Informada en el Trauma entre los Profesionales Médicos de Emergencias en Países de Ingresos Bajos y Medios.]</t>
  </si>
  <si>
    <t>10.1080/20008198.2018.1468703</t>
  </si>
  <si>
    <t>Hoysted C.; Babl F.E.; Kassam-Adams N.; Landolt M.A.; Jobson L.; Van Der Westhuizen C.; Curtis S.; Kharbanda A.B.; Lyttle M.D.; Parri N.; Stanley R.; Alisic E.</t>
  </si>
  <si>
    <t>Hoysted, Claire (57160265700); Babl, Franz E. (6603834520); Kassam-Adams, Nancy (6602710856); Landolt, Markus A. (7005921910); Jobson, Laura (23982678200); Van Der Westhuizen, Claire (56317916300); Curtis, Sarah (20336538500); Kharbanda, Anupam B. (12760706100); Lyttle, Mark D. (54931748000); Parri, Niccolò (22234617700); Stanley, Rachel (7201941736); Alisic, Eva (25026762600)</t>
  </si>
  <si>
    <t>57160265700; 6603834520; 6602710856; 7005921910; 23982678200; 56317916300; 20336538500; 12760706100; 54931748000; 22234617700; 7201941736; 25026762600</t>
  </si>
  <si>
    <t>https://www.scopus.com/inward/record.uri?eid=2-s2.0-85076327409&amp;doi=10.1080%2f20008198.2018.1468703&amp;partnerID=40&amp;md5=6003b8c73f4f17dea9c1c755d7a06a77</t>
  </si>
  <si>
    <t>Background: Provision of psychosocial care, in particular trauma-informed care, in the immediate aftermath of paediatric injury is a recommended strategy to minimize the risk of paediatric medical traumatic stress. Objective: To examine the knowledge of paediatric medical traumatic stress and perspectives on providing trauma-informed care among emergency staff working in low- and middle-income countries (LMICs). Method: Training status, knowledge of paediatric medical traumatic stress, attitudes towards incorporating psychosocial care and barriers experienced were assessed using an online self-report questionnaire. Respondents included 320 emergency staff from 58 LMICs. Data analyses included descriptive statistics, t-tests and multiple regression. Results: Participating emergency staff working in LMICs had a low level of knowledge of paediatric medical traumatic stress. Ninety-one percent of respondents had not received any training or education in paediatric medical traumatic stress, or trauma-informed care for injured children, while 94% of respondents indicated they wanted training in this area. Conclusions: There appears to be a need for training and education of emergency staff in LMICs regarding paediatric medical traumatic stress and trauma-informed care, in particular among staff working in comparatively lower income countries. © 2018, © 2018 The Author(s). Published by Informa UK Limited, trading as Taylor &amp; Francis Group.</t>
  </si>
  <si>
    <t>child traumatic stress; Paediatric injury; psychological first aid; psychosocial care; traumatic stress</t>
  </si>
  <si>
    <t>Operationalizing Healthcare Simulation Psychological Safety</t>
  </si>
  <si>
    <t>10.1097/SIH.0000000000000253</t>
  </si>
  <si>
    <t>Henricksen J.W.; Altenburg C.; Reeder R.W.</t>
  </si>
  <si>
    <t>Henricksen, Jared W. (37031125300); Altenburg, Catherine (57196046736); Reeder, Ron W. (57190567282)</t>
  </si>
  <si>
    <t>37031125300; 57196046736; 57190567282</t>
  </si>
  <si>
    <t>https://www.scopus.com/inward/record.uri?eid=2-s2.0-85031327868&amp;doi=10.1097%2fSIH.0000000000000253&amp;partnerID=40&amp;md5=77fc7c4f999500f84d31e9cfd5a51a36</t>
  </si>
  <si>
    <t>Introduction Despite efforts to prepare a psychologically safe environment, simulation participants are occasionally psychologically distressed. Instructing simulation educators about participant psychological risks and having a participant psychological distress action plan available to simulation educators may assist them as they seek to keep all participants psychologically safe. Methods A Simulation Participant Psychological Safety Algorithm was designed to aid simulation educators as they debrief simulation participants perceived to have psychological distress and categorize these events as mild (level 1), moderate (level 2), or severe (level 3). A prebrief dedicated to creating a psychologically safe learning environment was held constant. The algorithm was used for 18 months in an active pediatric simulation program. Data collected included level of participant psychological distress as perceived and categorized by the simulation team using the algorithm, type of simulation that participants went through, who debriefed, and timing of when psychological distress was perceived to occur during the simulation session. The Kruskal-Wallis test was used to evaluate the relationship between events and simulation type, events and simulation educator team who debriefed, and timing of event during the simulation session. Results A total of 3900 participants went through 399 simulation sessions between August 1, 2014, and January 26, 2016. Thirty-four (&lt;1%) simulation participants from 27 sessions (7%) were perceived to have an event. One participant was perceived to have a severe (level 3) psychological distress event. Events occurred more commonly in high-intensity simulations, with novice learners and with specific educator teams. Simulation type and simulation educator team were associated with occurrence of events (P &lt; 0.001). There was no association between event timing and event level. Conclusions Severe psychological distress as categorized by simulation personnel using the Simulation Participant Psychological Safety Algorithm is rare, with mild and moderate events being more common. The algorithm was used to teach simulation educators how to assist a participant who may be psychologically distressed and document perceived event severity. Copyright © 2017 Society for Simulation in Healthcare.</t>
  </si>
  <si>
    <t>healthcare simulation; Key Words Psychological safety; psychological distress</t>
  </si>
  <si>
    <t>Algorithms; Female; Formative Feedback; Health Personnel; Humans; Interprofessional Relations; Male; Patient Care Team; Severity of Illness Index; Simulation Training; Stress, Psychological; algorithm; constructive feedback; diagnosis; education; female; health care personnel; human; male; mental stress; patient care; prevention and control; procedures; psychology; public relations; severity of illness index; simulation training</t>
  </si>
  <si>
    <t>Adoption of information and communication technologies (ICTs) by local emergency management agencies in the United States</t>
  </si>
  <si>
    <t>10.1080/12294659.2017.1323481</t>
  </si>
  <si>
    <t>Jennings E.A.; Arlikatti S.; Andrew S.A.; Kim K.</t>
  </si>
  <si>
    <t>Jennings, Eliot A. (56844949400); Arlikatti, Sudha (6504028057); Andrew, Simon A. (14036794200); Kim, KyungWoo (57192105524)</t>
  </si>
  <si>
    <t>56844949400; 6504028057; 14036794200; 57192105524</t>
  </si>
  <si>
    <t>International Review of Public Administration</t>
  </si>
  <si>
    <t>https://www.scopus.com/inward/record.uri?eid=2-s2.0-85018697432&amp;doi=10.1080%2f12294659.2017.1323481&amp;partnerID=40&amp;md5=f2ee16e11efeb5c9cb05c94176551546</t>
  </si>
  <si>
    <t>Although local emergency management agencies are increasingly using various technologies to improve disaster management, little research provides an understanding of the linkages between Information and Communication Technology (ICT) use and independent IT departments. Using a survey of local emergency managers in the United States of America, this study focuses on the relationship between the presence of an independent IT department within an emergency management agency and their adoption of three types of ICTs–emergency operations, risk communication, and social media technologies. The findings indicate that emergency management agencies are more likely to use all three types of ICTs when an independent IT department exists in-house. On the other hand, challenges of the ever changing ICTs are alleviated when there is no designated IT department. Implications for practice with regards to reducing barriers to ICT use for emergency management are discussed. © 2017 The Korean Association for Public Administration.</t>
  </si>
  <si>
    <t>Emergency management; emergency management technology; information and communications technology; information technology; social media, risk communication</t>
  </si>
  <si>
    <t>Int. Rev. Public Adm.</t>
  </si>
  <si>
    <t>HandiVIH-A population-based survey to understand the vulnerability of people with disabilities to HIV and other sexual and reproductive health problems in Cameroon: Protocol and methodological considerations</t>
  </si>
  <si>
    <t>10.1136/bmjopen-2015-008934</t>
  </si>
  <si>
    <t>De Beaudrap P.; Pasquier E.; Tchoumkeu A.; Touko A.; Essomba F.; Brus A.; Du Loû A.D.; Aderemi T.J.; Hanass-Hancock J.; Eide A.H.; Mont D.; Mac-Seing M.; Beninguisse G.</t>
  </si>
  <si>
    <t>De Beaudrap, Pierre (23388096600); Pasquier, Estelle (56270957100); Tchoumkeu, Alice (57163965000); Touko, Adonis (6506395225); Essomba, Frida (57163894000); Brus, Aude (23501445100); Du Loû, Annabel Desgrées (6505881303); Aderemi, Toyin Janet (54390854800); Hanass-Hancock, Jill (25825028200); Eide, Arne Henning (35615941300); Mont, Daniel (57203015771); Mac-Seing, Muriel (42262351200); Beninguisse, Gervais (16174312100)</t>
  </si>
  <si>
    <t>23388096600; 56270957100; 57163965000; 6506395225; 57163894000; 23501445100; 6505881303; 54390854800; 25825028200; 35615941300; 57203015771; 42262351200; 16174312100</t>
  </si>
  <si>
    <t>e008934</t>
  </si>
  <si>
    <t>https://www.scopus.com/inward/record.uri?eid=2-s2.0-84960385797&amp;doi=10.1136%2fbmjopen-2015-008934&amp;partnerID=40&amp;md5=3f9602c4efccce11e5b6ba83b87aba23</t>
  </si>
  <si>
    <t>Introduction: In resource-limited countries, people with disabilities seem to be particularly vulnerable to HIV infection due to barriers to accessing information and services, frequent exposure to sexual violence and social exclusion. However, they have often been left behind in the HIV response, probably because of the lack of reliable epidemiological data measuring this vulnerability. Multiple challenges in conducting good quality epidemiological surveys on people with disabilities require innovative methods to better understand the link between disability and HIV. This paper describes how the design and methods of the HandiVIH study were adapted to document the vulnerability of people with disabilities to HIV, and to compare their situation with that of people without disabilities. Methods and analysis: The HandiVIH project aims to combine quantitative and qualitative data. The quantitative component is a cross-sectional survey with a control group conducted in Yaoundé (Cameroon). A two-phase random sampling is used (1) to screen people with disabilities from the general population using the Washington Group questionnaire and, (2) to create a matched control group. An HIV test is proposed to each study participant. Additionally, a questionnaire including a life-event interview is used to collect data on respondents' life-course history of social isolation, employment, sexual partnership, HIV risk factors and fertility. Before the cross-sectional survey, a qualitative exploratory study was implemented to identify challenges in conducting the survey and possible solutions. Information on people with disabilities begging in the streets and members of disabled people's organisations is collected separately. Ethics and dissemination: This study has been approved by the two ethical committees. Special attention has been paid on how to adapt the consenting process to persons with intellectual disabilities. The methodological considerations discussed in this paper may contribute to the development of good practices for conducting quantitative health surveys on people with disabilities.</t>
  </si>
  <si>
    <t>Cameroon; Cross-Sectional Studies; Disabled Persons; Employment; Health Knowledge, Attitudes, Practice; Health Services Accessibility; HIV Infections; Humans; Matched-Pair Analysis; Population Surveillance; Reproductive Health; Risk Factors; Sexual Partners; Social Isolation; Vulnerable Populations; adolescent; adult; Cameroon; clinical trial; controlled study; cross-sectional study; disability; employment; fertility; health care utilization; HIV test; human; Human immunodeficiency virus infection; Human immunodeficiency virus prevalence; mental deficiency; physical disability; questionnaire; reproductive health; Review; risk factor; sexual dysfunction; social isolation; social participation; attitude to health; disabled person; health care delivery; health survey; HIV Infections; reproductive health; sexuality; statistical analysis; statistics and numerical data; vulnerable population</t>
  </si>
  <si>
    <t>Creating Safer and More Nurturing Schools: Expanding the Capacity of Schools in the Era of Future National Reform</t>
  </si>
  <si>
    <t>10.1080/15377903.2017.1317146</t>
  </si>
  <si>
    <t>Hughes T.L.; Fenning P.A.; Crepeau-Hobson F.; Reddy L.A.</t>
  </si>
  <si>
    <t>Hughes, Tammy L. (7401458633); Fenning, Pamela A. (22937265400); Crepeau-Hobson, Franci (8905699400); Reddy, Linda A. (7006833942)</t>
  </si>
  <si>
    <t>7401458633; 22937265400; 8905699400; 7006833942</t>
  </si>
  <si>
    <t>Journal of Applied School Psychology</t>
  </si>
  <si>
    <t>https://www.scopus.com/inward/record.uri?eid=2-s2.0-85021786148&amp;doi=10.1080%2f15377903.2017.1317146&amp;partnerID=40&amp;md5=10cef9554b4db91dd2e5110cb76f4ad4</t>
  </si>
  <si>
    <t>Positive academic performance is a strong indicator of subsequent positive life course outcomes (e.g., employment) as well as underrepresentation in psychiatric populations, drug use, school dropout, and subsequent legal trouble (A. Farn &amp; J. Adams, 2016). As such, helping all children to be successful in school is a top priority for parents, educators, and politicians alike. However, schools are challenged by an increasing demand to meet children's health and metal health needs in order for them to benefit from, and progress in, their educational experience. Public concerns regarding violent acts on school property have highlighted the need to address student and teacher safety. The authors provide recommendations for school psychologists regarding promising practices that respond to national initiatives to prevent school violence, increase access to health and mental health care, and enhance equity among students. © 2017 Taylor &amp; Francis Group, LLC.</t>
  </si>
  <si>
    <t>Health and mental health access in schools; school safety; school violence prevention</t>
  </si>
  <si>
    <t>J. Appl. Sch. Psychol.</t>
  </si>
  <si>
    <t>Psychosocial humanitarian interventions in the global South: The potential contributions of social work and community psychology</t>
  </si>
  <si>
    <t>10.15270/52-2-648</t>
  </si>
  <si>
    <t>Kagee A.</t>
  </si>
  <si>
    <t>Kagee, Ashraf (6602679848)</t>
  </si>
  <si>
    <t>Social Work (South Africa)</t>
  </si>
  <si>
    <t>https://www.scopus.com/inward/record.uri?eid=2-s2.0-85052743793&amp;doi=10.15270%2f52-2-648&amp;partnerID=40&amp;md5=8e37c5c0d52e81a70be3b4f4d732032a</t>
  </si>
  <si>
    <t>This article makes the case for the fields of social work and community psychology to contribute to psychosocial humanitarian interventions in the global South. Many countries in the majority world face humanitarian crises, including war, political turbulence and in some cases genocide. In this article I examine some of the interventions that have demonstrated some efficacy in ameliorating psychosocial problems associated with conflict and war; I examine the role of mental health professionals in preparing survivors of war crimes and human rights abuses for testimony in post-conflict truth commissions; and I examine the complementary role of community psychologists and social workers in the context of conflict-related work. In defining a role for social workers and community psychologists, I identify areas of common concern for psychosocial humanitarian aid workers, namely an awareness of power relations, the potential mismatch of cultural zeitgeists between the professions of social work and psychology and the populations they serve, and the cultural sensitivities associated with what is considered to be therapeutically appropriate. © 2018 University of Stellenbosch. All rights reserved.</t>
  </si>
  <si>
    <t>developing world; human rights; humanitarian aid; mental health; power relations; psychology; social behavior; social work; war</t>
  </si>
  <si>
    <t>University of Stellenbosch</t>
  </si>
  <si>
    <t>Soc. Work</t>
  </si>
  <si>
    <t>Social workers in combat: Application of advanced practice competencies in military social work and implications for social work education</t>
  </si>
  <si>
    <t>10.1080/10437797.2015.979094</t>
  </si>
  <si>
    <t>Brand M.W.; Weiss E.L.</t>
  </si>
  <si>
    <t>Brand, Michael W. (35850333300); Weiss, Eugenia L. (36460377500)</t>
  </si>
  <si>
    <t>35850333300; 36460377500</t>
  </si>
  <si>
    <t>https://www.scopus.com/inward/record.uri?eid=2-s2.0-84920834473&amp;doi=10.1080%2f10437797.2015.979094&amp;partnerID=40&amp;md5=cf415f1075978f17fbe960d0acbba365</t>
  </si>
  <si>
    <t>This article illustrates the types of situations that U.S. uniformed social workers have experienced in combat deployments to Iraq and Afghanistan with the purpose of preparing current and future social workers to effectively serve military and veteran clients in either military or civilian settings. Vignettes demonstrate the application of the military social work competencies as delineated by the Council on Social Work Education based on the 2008 Educational Policy and Accreditation Standards. Implications for social work education are discussed along with the use of case studies through a problem-based learning approach. © 2015 Council on Social Work Education.</t>
  </si>
  <si>
    <t>First responder mental healthcare: Evidence-based prevention, postvention, and treatment</t>
  </si>
  <si>
    <t>10.1037/pro0000192</t>
  </si>
  <si>
    <t>Lanza A.; Roysircar G.; Rodgers S.</t>
  </si>
  <si>
    <t>Lanza, Allyssa (57202533025); Roysircar, Gargi (6602263819); Rodgers, Sarajane (57202534399)</t>
  </si>
  <si>
    <t>57202533025; 6602263819; 57202534399</t>
  </si>
  <si>
    <t>https://www.scopus.com/inward/record.uri?eid=2-s2.0-85048685607&amp;doi=10.1037%2fpro0000192&amp;partnerID=40&amp;md5=190d4d956e38f714a2646954aa2fdef7</t>
  </si>
  <si>
    <t>Recent national tragedies of hurricanes, mass shootings, gun violence in schools, wild fires, and mudslides have drawn our attention to the trauma of affected individuals and schoolchildren, but less to the stressors of first responders. While commonly regaled as "heroes," responders face a scarcity of systemic and tailored mental health support. First responders are susceptible to witnessing a wide array of traumatic events, often in their own communities, that contribute to their stress (Benedek, Fullerton, &amp; Ursano, 2007; Castellano &amp; Plionis, 2006; Kleim &amp; Westphal, 2011). This article critiques systemic resources for first responders' mental healthcare; addresses their personal-social characteristics as well as workplace cultural stigma about help-seeking attitudes; and includes a needs assessment of first responders' resilience that was conducted by one of the authors (Roysircar, 2008a). Using this evidencebased practice knowledge about first responders, the authors present three hypothetical vignettes that highlight the different challenges that commonly effect first responders and recommend interventions. The authors advocate for access to specialized resources that enhance first responders' preparedness for a potentially traumatic event (i.e., prevention education); increase their coping skills and social connections after an event (i.e., postvention service); and provide ongoing mental healthcare (i.e., treatment) that is culturally tailored to first responders' unique needs arising from their work context and identity. © 2018 American Psychological Association.</t>
  </si>
  <si>
    <t>First responder trauma; Postvention; Prevention; Resilience; Treatment</t>
  </si>
  <si>
    <t>Training peers to treat Ebola centre workers with anxiety and depression in Sierra Leone</t>
  </si>
  <si>
    <t>10.1177/0020764017752021</t>
  </si>
  <si>
    <t>Waterman S.; Hunter E.C.M.; Cole C.L.; Evans L.J.; Greenberg N.; Rubin G.J.; Beck A.</t>
  </si>
  <si>
    <t>Waterman, Samantha (57190580997); Hunter, Elaine Catherine Margaret (7202739028); Cole, Charles L (57200660984); Evans, Lauren Jayne (56988540500); Greenberg, Neil (7103345892); Rubin, G James (7201409301); Beck, Alison (57223801322)</t>
  </si>
  <si>
    <t>57190580997; 7202739028; 57200660984; 56988540500; 7103345892; 7201409301; 57223801322</t>
  </si>
  <si>
    <t>https://www.scopus.com/inward/record.uri?eid=2-s2.0-85042092593&amp;doi=10.1177%2f0020764017752021&amp;partnerID=40&amp;md5=2b5189064a1e2143fe94e31afb38d7e9</t>
  </si>
  <si>
    <t>Background: Following the 2014 Ebola virus disease (EVD) outbreak in West Africa, the UK Department for International Development funded South London and Maudsley National Health Service (NHS) to develop a psychological intervention that ex-Ebola Treatment Centre (ETC) staff could be trained to deliver to their peers to improve mental health in Sierra Leone. Aim: The two key aims were to assess the feasibility of training a national team to deliver a cognitive behavioural therapy (CBT)–based group intervention, and to evaluate the effectiveness of the overall intervention within this population. Methods: UK clinicians travelled to Sierra Leone to train a small team of ex-ETC staff in a three-phased CBT-based intervention. Standardised clinical measures, as well as bespoke measures, were applied with participants through the intervention to assess changes in mental health symptomology, and the effectiveness of the intervention. Results: The results found improvements across all factors of mental health in the bespoke measure from phase 1 to phase 3. Additionally, the majority of standardised clinical measures showed improvements between phase 2 and the start of phase 3, and pre- and post-phase 3. Conclusion: Overall, the findings suggest that it is possible to train staff from ETCs to deliver effective CBT interventions to peers. The implications of these results are discussed, including suggestions for future research and clinical intervention implementation within this population. The limitations of this research are also addressed. © 2018, © The Author(s) 2018.</t>
  </si>
  <si>
    <t>anxiety; CBT; depression; Ebola; psychological intervention; Sierra Leone</t>
  </si>
  <si>
    <t>Adolescent; Adult; Anxiety; Cognitive Therapy; Community Health Centers; Depression; Female; Health Personnel; Hemorrhagic Fever, Ebola; Humans; Male; Middle Aged; Peer Group; Sierra Leone; Young Adult; adolescent; adult; anxiety; cognitive therapy; depression; Ebola hemorrhagic fever; education; female; health care personnel; health center; human; male; middle aged; peer group; psychology; Sierra Leone; transmission; young adult</t>
  </si>
  <si>
    <t>Urban resilience in extreme events: Analyzing online news and Twitter use during the 2016 Jakarta terror attack</t>
  </si>
  <si>
    <t>10.3233/IP-170410</t>
  </si>
  <si>
    <t>Brajawidagda U.; Reddick C.G.; Chatfield A.T.</t>
  </si>
  <si>
    <t>Brajawidagda, Uuf (55633386200); Reddick, Christopher G. (57195388103); Chatfield, Akemi Takeoka (6602568491)</t>
  </si>
  <si>
    <t>55633386200; 57195388103; 6602568491</t>
  </si>
  <si>
    <t>Information Polity</t>
  </si>
  <si>
    <t>https://www.scopus.com/inward/record.uri?eid=2-s2.0-85032636729&amp;doi=10.3233%2fIP-170410&amp;partnerID=40&amp;md5=94939185e45713185de3a727765baf16</t>
  </si>
  <si>
    <t>Urban terrorism worldwide underscores an urgent research need for understanding urban resilience capabilities in extreme events. We examine whether the content of online news and tweets reflects known factors affecting urban resilience during the 2016 Jakarta terrorist attack, to answer two research questions: 1) What are critical capabilities necessary for urban resilience against urban terrorism? 2) How does the content of online news and tweets reflect known factors of urban resilience? We collected 212 articles on Detik.com, an Indonesian online news website, for media content analysis. Moreover, we examined Twitter use by Jakarta police on the day of the terrorist attack. By drawing on adaptive capacity research, our study found that information and communication, competence, social capital, and leaderships reflected known factors affecting urban resilience. Our results indicate the potential critical role for Twitter in mobilizing the capabilities for faster recovery from the terror attack and hence greater urban resilience. © 2017 - IOS Press and the authors. All rights reserved.</t>
  </si>
  <si>
    <t>content analysis; Jakarta; terrorism; Twitter; Urban resilience</t>
  </si>
  <si>
    <t>IOS Press</t>
  </si>
  <si>
    <t>Inf. Polity</t>
  </si>
  <si>
    <t>Disaster Mental Health and Community-Based Psychological First Aid: Concepts and Education/Training</t>
  </si>
  <si>
    <t>10.1002/jclp.22316</t>
  </si>
  <si>
    <t>Jacobs G.A.; Gray B.L.; Erickson S.E.; Gonzalez E.D.; Quevillon R.P.</t>
  </si>
  <si>
    <t>Jacobs, Gerard A. (7203023881); Gray, Brandon L. (57189470604); Erickson, Sara E. (57189458132); Gonzalez, Elvira D. (57189455995); Quevillon, Randal P. (6603285429)</t>
  </si>
  <si>
    <t>7203023881; 57189470604; 57189458132; 57189455995; 6603285429</t>
  </si>
  <si>
    <t>https://www.scopus.com/inward/record.uri?eid=2-s2.0-84971254690&amp;doi=10.1002%2fjclp.22316&amp;partnerID=40&amp;md5=dc733289fc449e2d0fc851109b5e7732</t>
  </si>
  <si>
    <t>Any community can experience a disaster, and many traumatic events occur without warning. Psychologists can be an important resource assisting in psychological support for individuals and communities, in preparation for and in response to traumatic events. Disaster mental health and the community-based model of psychological first aid are described. The National Preparedness and Response Science Board has recommended that all mental health professionals be trained in disaster mental health, and that first responders, civic officials, emergency managers, and the general public be trained in community-based psychological first aid. Education and training resources in these two fields are described to assist psychologists and others in preparing themselves to assist their communities in difficult times and to help their communities learn to support one another. © 2016 Wiley Periodicals, Inc.</t>
  </si>
  <si>
    <t>Community Health Services; Disasters; First Aid; Health Personnel; Humans; Mental Health Services; community care; disaster; education; first aid; health care personnel; human; mental health service</t>
  </si>
  <si>
    <t>Mental health and psychosocial support in humanitarian settings: A public mental health perspective</t>
  </si>
  <si>
    <t>10.1017/S2045796015000827</t>
  </si>
  <si>
    <t>Tol W.A.; Purgato M.; Bass J.K.; Galappatti A.; Eaton W.</t>
  </si>
  <si>
    <t>Tol, W.A. (8634127500); Purgato, M. (6504578819); Bass, J.K. (7202857775); Galappatti, A. (35299051800); Eaton, W. (26430599700)</t>
  </si>
  <si>
    <t>8634127500; 6504578819; 7202857775; 35299051800; 26430599700</t>
  </si>
  <si>
    <t>https://www.scopus.com/inward/record.uri?eid=2-s2.0-84949323617&amp;doi=10.1017%2fS2045796015000827&amp;partnerID=40&amp;md5=cf3a5bb28ce390aabf531360d417c47c</t>
  </si>
  <si>
    <t>Aims. To discuss the potential usefulness of a public health approach for 'mental health and psychosocial support' (MHPSS) interventions in humanitarian settings. Methods. Building on public mental health terminology in accordance with recent literature on this topic and considering existing international consensus guidelines on MHPSS interventions in humanitarian settings, this paper reflects on the relevance of the language of promotion and prevention for supporting the rationale, design and evaluation of interventions, with a particular focus on populations affected by disasters and conflicts in low-and middle-income countries. Results. A public mental health approach and associated terminology can form a useful framework in the design and evaluation of MHPSS interventions, and may contribute to reducing a divisive split between 'mental health' and 'psychosocial' practice in the humanitarian field. Many of the most commonly implemented MHPSS interventions in humanitarian settings can be described in terms of promotion and prevention terminology. Conclusions. The use of a common terminology across health, protection, education, nutrition and other relevant sectors providing humanitarian interventions has the potential to allow for integration of MHPSS activities in one overall framework, with diverse humanitarian practitioners working to achieve a common goal. © 2015 Cambridge University Press.</t>
  </si>
  <si>
    <t>Humanitarian settings; low-and middle-income countries; mental health psychosocial support; public health</t>
  </si>
  <si>
    <t>Measuring and modelling the quality of 40 post-disaster mental health and psychosocial support programmes</t>
  </si>
  <si>
    <t>10.1371/journal.pone.0193285</t>
  </si>
  <si>
    <t>Dückers M.L.A.; Thormar S.B.; Juen B.; Ajdukovic D.; Newlove-Eriksson L.; Olff M.</t>
  </si>
  <si>
    <t>Dückers, Michel L. A. (13608198300); Thormar, Sigridur B. (36344177300); Juen, Barbara (36343621900); Ajdukovic, Dean (6604039029); Newlove-Eriksson, Lindy (55672478800); Olff, Miranda (56230641000)</t>
  </si>
  <si>
    <t>13608198300; 36344177300; 36343621900; 6604039029; 55672478800; 56230641000</t>
  </si>
  <si>
    <t>e0193285</t>
  </si>
  <si>
    <t>https://www.scopus.com/inward/record.uri?eid=2-s2.0-85042694142&amp;doi=10.1371%2fjournal.pone.0193285&amp;partnerID=40&amp;md5=3e39a47efd74830c7f27b48a18ed5801</t>
  </si>
  <si>
    <t>Disasters can have an enormous impact on the health and well-being of those affected. Internationally, governments and service providers are often challenged to address complex psychosocial problems. Ideally, the potentially broad range of support activities include a coherent, high-quality mental health and psychosocial support (MHPSS) programme. We present a theory-driven quantitative analysis of the quality of 40 MHPSS programmes, mostly implemented in European disaster settings. The objective is to measure quality domains recognized as relevant in the literature and to empirically test associations. During the EU project “Operationalizing Psychosocial Support in Crisis” (OPSIC) an evaluation survey was designed and developed for this purpose and completed by 40 MHPSS programme coordinators involved in different mass emergencies and disasters. We analysed the survey data in two steps. Firstly, we used the data to operationalize quality domains of a MHPSS programme, tested constructs and assessed their internal consistency reliability. A total of 26 out of 44 survey items clustered into three of the four domains identified within the theoretical framework: “planning and delivery system” (Cronbach’s alpha 0.82); “general evaluation criteria” (Cronbach’s alpha 0.82); and “essential psychosocial principles” (Cronbach’s alpha 0.75). “Measures and interventions applied”, theoretically a potential fourth domain, could not be confirmed to empirically cluster together. Secondly, several models with associations between domains and measures and interventions were tested and compared. The model with the best fit suggests that in MHPSS programmes with a higher planning and delivery systems score, a larger number of measures and interventions from evidence-informed guidelines are applied. In such programmes, coordinators are more positive about general evaluation criteria and the realization of essential psychosocial principles. Moreover, the analyses showed that some measures and interventions are more likely to be applied in programmes with more evolved planning and delivery systems, yet for most measures and interventions the likelihood of being applied is not linked to planning and delivery system status, nor to coordinator perceptions concerning psychosocial principles and evaluation criteria. Further research is necessary to validate and expand the findings and to learn more about success factors and obstacles for MHPSS programme implementation. © 2018 Dückers et al. This is an open access article distributed under the terms of the Creative Commons Attribution License, which permits unrestricted use, distribution, and reproduction in any medium, provided the original author and source are credited.</t>
  </si>
  <si>
    <t>Disaster Medicine; Disaster Planning; Female; Humans; Male; Mental Health; Models, Theoretical; Psychosocial Support Systems; Quality of Health Care; article; conceptual framework; Cronbach alpha coefficient; disaster; emergency; human; human experiment; internal consistency; mental health; perception; practice guideline; psychosocial care; quantitative analysis; disaster medicine; disaster planning; female; health care quality; male; theoretical model</t>
  </si>
  <si>
    <t>Developing a sustainable child and family service system after a community tragedy: Lessons from Sandy Hook</t>
  </si>
  <si>
    <t>10.1002/jcop.21890</t>
  </si>
  <si>
    <t>Hoagwood K.E.; Olin S.-C.S.; Wang N.M.; Pollock M.; Acri M.; Glaeser E.; Whitmyre E.D.; Storfer-Isser A.; Horwitz S.M.</t>
  </si>
  <si>
    <t>Hoagwood, Kimberly Eaton (7003893204); Olin, Su-chin Serene (17036321100); Wang, Nicole M. (57194076276); Pollock, Michele (55179905800); Acri, Mary (55180637500); Glaeser, Elizabeth (57192586138); Whitmyre, Emma D. (57188993803); Storfer-Isser, Amy (6508186338); Horwitz, Sarah McCue (55382767400)</t>
  </si>
  <si>
    <t>7003893204; 17036321100; 57194076276; 55179905800; 55180637500; 57192586138; 57188993803; 6508186338; 55382767400</t>
  </si>
  <si>
    <t>Journal of Community Psychology</t>
  </si>
  <si>
    <t>https://www.scopus.com/inward/record.uri?eid=2-s2.0-85018659636&amp;doi=10.1002%2fjcop.21890&amp;partnerID=40&amp;md5=075477f1eb62c635bf36a8b3074c64cb</t>
  </si>
  <si>
    <t>This article describes a systematic approach to assessing community services post-Sandy Hook shooting. An evaluation team was invited to develop a sustainability plan for community services in Newtown. Service organizations, providers, and families were interviewed. Descriptive statistics were used to characterize the range of services; respondent perspectives were coded using content analysis. We found that Newtown has a broad array of community services, but respondent groups varied in their perceptions of service adequacy. Consensus existed about core components of an ideal service system, including centralizing access; coordinating care, personalizing and tailoring services for families, and providing evidence-based care. The strategic community assessment approach developed here may inform how communities examine their service capacity and develop sustainability plans post-disaster. © 2017 The Authors Journal of Community Psychology published by Wiley Periodicals, Inc.</t>
  </si>
  <si>
    <t>Child; Community Health Planning; Community Health Services; Connecticut; Continuity of Patient Care; Crime Victims; Evidence-Based Practice; Exposure to Violence; Family; Gun Violence; Health Services Accessibility; Humans; Mental Health Services; Patient Satisfaction; Precision Medicine; Program Evaluation; child; community assessment; consensus; content analysis; disaster; family service; human; perception; social welfare; statistics; community care; Connecticut; crime victim; economics; evidence based practice; exposure to violence; family; health care delivery; health care planning; mental health service; patient care; patient satisfaction; personalized medicine; procedures; program evaluation; psychology</t>
  </si>
  <si>
    <t>J. Community Psychol.</t>
  </si>
  <si>
    <t>Libraries and Natural Disasters</t>
  </si>
  <si>
    <t>10.1080/01930826.2017.1399709</t>
  </si>
  <si>
    <t>Prestamo A.M.</t>
  </si>
  <si>
    <t>Prestamo, Anne M. (57193148842)</t>
  </si>
  <si>
    <t>Journal of Library Administration</t>
  </si>
  <si>
    <t>https://www.scopus.com/inward/record.uri?eid=2-s2.0-85038263559&amp;doi=10.1080%2f01930826.2017.1399709&amp;partnerID=40&amp;md5=778865161c0ae9f92210d97d71662375</t>
  </si>
  <si>
    <t>The backdrop for this column was a spate of natural disasters around the world. The column examines the impact of disasters on libraries through multiple lenses: preparedness, recovery, and lessons learned. While the immediate and obvious emphasis may be on facilities and collections, libraries often face additional demands and take on additional roles in aiding their communities, employees, and partner institutions. © 2018, Published with license by Taylor &amp; Francis © 2018, © Anne M. Prestamo.</t>
  </si>
  <si>
    <t>administration; disaster preparedness and recovery; facilities; libraries; services</t>
  </si>
  <si>
    <t>J. Libr. Adm.</t>
  </si>
  <si>
    <t>Children’s disaster experiences and psychological symptoms: An international comparison between the Chilean earthquake and tsunami and Hurricane Katrina</t>
  </si>
  <si>
    <t>10.1177/0020872814537850</t>
  </si>
  <si>
    <t>Navarro J.; Pulido R.; Berger C.; Arteaga M.; Osofsky H.J.; Martinez M.; Osofsky J.D.; Hansel T.C.</t>
  </si>
  <si>
    <t>Navarro, Javiera (57190016942); Pulido, Ricardo (57213809351); Berger, Christian (36902118000); Arteaga, Mauricio (57190013605); Osofsky, Howard J (7003721437); Martinez, Monica (57202930014); Osofsky, Joy D (7004839323); Hansel, Tonya Cross (26641263200)</t>
  </si>
  <si>
    <t>57190016942; 57213809351; 36902118000; 57190013605; 7003721437; 57202930014; 7004839323; 26641263200</t>
  </si>
  <si>
    <t>International Social Work</t>
  </si>
  <si>
    <t>https://www.scopus.com/inward/record.uri?eid=2-s2.0-84976488413&amp;doi=10.1177%2f0020872814537850&amp;partnerID=40&amp;md5=563c777bfa819caf6de4acb220d4e678</t>
  </si>
  <si>
    <t>Improved understanding of the psychological impact on children following natural disasters is needed to assist with psychological recovery. The purpose of this exploratory study was to compare the disaster experiences and psychological symptoms of children, ages 8 to 17, following the Chilean earthquake and tsunami, and Hurricane Katrina. Over one-third of all students (N = 827) met the symptom cut-off for mental health referral. Two one-sided test (TOST) procedures revealed similar symptom levels among the Chilean and Hurricane Katrina samples and similar numbers of reported disaster experiences. Interestingly, the Chilean earthquake and tsunami sample reported more direct disaster related losses and the Hurricane Katrina sample reported more recovery related issues. The findings suggest that even with cultural and type of disaster experience differences, children’s responses to disasters are similar across cultures and that mental health services are needed to support recovery. © 2014, © The Author(s) 2014.</t>
  </si>
  <si>
    <t>Children; disaster; international; mental health; trauma symptoms</t>
  </si>
  <si>
    <t>Int. Soc. Work.</t>
  </si>
  <si>
    <t>Group-based mindfulness-informed psychological first aid after Typhoon Haiyan</t>
  </si>
  <si>
    <t>10.1108/DPM-01-2015-0015</t>
  </si>
  <si>
    <t>Hechanova R.M.; Ramos P.A.P.; Waelde L.</t>
  </si>
  <si>
    <t>Hechanova, Regina M. (12760553200); Ramos, Pia Anna P. (56900705900); Waelde, Lynn (6603354690)</t>
  </si>
  <si>
    <t>12760553200; 56900705900; 6603354690</t>
  </si>
  <si>
    <t>https://www.scopus.com/inward/record.uri?eid=2-s2.0-84944051714&amp;doi=10.1108%2fDPM-01-2015-0015&amp;partnerID=40&amp;md5=4fdc4d07f8f994c0355e04ba5e75e613</t>
  </si>
  <si>
    <t>Purpose – The purpose of this paper is to develop and evaluate a culturally sensitive and mindfulness informed psychological first aid (PFA) intervention for use with disaster workers in the Philippines intended to increase disaster knowledge and disaster coping self-efficacy. Design/methodology/approach – The study used a non-experimental, pre-test, post-test design. Measures of disaster knowledge and disaster coping self-efficacy were measured before and after the PFA intervention. Findings – Paired sample t-tests revealed significant pre/post-increases in knowledge about disaster reactions and disaster coping self-efficacy. Workshop evaluations indicated that the following proportions of participants rated these workshop components as the most useful: mindfulness, information about disaster reactions, small group sharing, information about coping, and the open space activity. Research limitations/implications – As in many disaster studies, it was not possible to include a randomized control group in the design. Another limitation was that only pre- and post-intervention data were collected. Future research should include longer-term follow-ups with participants to assess whether the benefits of the intervention are maintained over time. Future research may wish to address the limitations of the study including the lack of a control group and obtaining follow-up data to enable more robust conclusions. Practical implications – These results indicate how the use of a group-based intervention may be helpful especially in a collectivist culture. At the same time, acknowledging cultural values such as spirituality is an important component to providing psychosocial support for survivors. Mindfulness was found useful both as an initial calming activity as well as a means for helping survivors manage their stress reactions. Finally, the utilization of an open space activity can also be a helpful problem-solving mechanism when done in intact groups, as it enhances not just self-efficacy but also community efficacy among survivors. Originality/value – The study contributes to the dearth of knowledge on the use of PFA when used in a group, collective, and developing country setting. © 2015, Emerald Group Publishing Limited.</t>
  </si>
  <si>
    <t>Aftercare; Disasters; Emergency response; Natural hazard; Philippines; Typhoon Haiyan</t>
  </si>
  <si>
    <t>Recovery worker skills in post-earthquake Haiti: the disconnect between employer and employee perspectives</t>
  </si>
  <si>
    <t>10.1007/s11069-017-2840-4</t>
  </si>
  <si>
    <t>Remington C.L.; Ganapati N.E.</t>
  </si>
  <si>
    <t>Remington, Christa L. (57193860729); Ganapati, Nazife Emel (26534101400)</t>
  </si>
  <si>
    <t>57193860729; 26534101400</t>
  </si>
  <si>
    <t>https://www.scopus.com/inward/record.uri?eid=2-s2.0-85017151062&amp;doi=10.1007%2fs11069-017-2840-4&amp;partnerID=40&amp;md5=e5d038de0a36279e5d8b930c938c2603</t>
  </si>
  <si>
    <t>Although the research literature on humanitarian organizations is continually expanding, little is known about the skills that international aid agency workers need in post-disaster contexts. The present study aims to address this gap in the literature by examining differing perspectives on the skills needed in post-disaster contexts; specifically, we investigate whether a mismatch exists between the views of international aid organizations and on-the-ground employees on the skills needed. Using in-depth interviews with aid workers (n = 59), participant observation, and a review of secondary sources (e.g. job announcements) after the 2010 Haitian earthquake, we found that agencies prioritize technical skills and field experience in their hiring practices. However, compared to technical skills, field workers view emotive skills, communicative skills, and leadership skills as equally, if not more, important. These findings are significant because selecting workers that are better suited for long-term recovery work may mitigate the adverse consequences of sustained time in the field, including: burnout, emotional distress, and posttraumatic stress disorder. Healthier, better-adjusted workers improve overall organizational performance, thus contributing to the success of recovery programs on the ground. © 2017, Springer Science+Business Media Dordrecht.</t>
  </si>
  <si>
    <t>Disaster recovery; Haiti; Haiti earthquake; Humanitarian aid; International aid agencies; Job skills</t>
  </si>
  <si>
    <t>Haiti; Hispaniola; disaster management; fieldwork; Haiti earthquake 2010; humanitarian aid; international aid; international organization; recovery</t>
  </si>
  <si>
    <t>Springer Netherlands</t>
  </si>
  <si>
    <t>Refugee routes and common resource pools in tourism areas: The case of Lesvos Island, Greece</t>
  </si>
  <si>
    <t>Tsagaris A.; Manitsaris A.</t>
  </si>
  <si>
    <t>Tsagaris, Apostolos (54897922100); Manitsaris, Athanasios (8681926100)</t>
  </si>
  <si>
    <t>54897922100; 8681926100</t>
  </si>
  <si>
    <t>Tourismos</t>
  </si>
  <si>
    <t>https://www.scopus.com/inward/record.uri?eid=2-s2.0-85026464845&amp;partnerID=40&amp;md5=202904cd5d81b3762939cdfac5959f9b</t>
  </si>
  <si>
    <t>Lesvos is a Greek island that during 2015 experienced the largest refugee crisis the country has ever witnessed. Refugees arriving to the island in groups totalling over 1.000.000 passed through the island. The current project using a UAV sought to identify the routes of refugees passing through tourism areas of the island and the possible impact these routes had on the development of these areas. Furthermore, the preservation of the common pool resources of these areas is a vital issue for the well being of local communities and the enchancement of their spirit of welcoming the refugees. An automated system used to inform local authorities about areas polluted by the mass movement of people is presented in this paper. © University of the Aegean.</t>
  </si>
  <si>
    <t>CPR; Refugee crisis; Sustainable tourism; Tourism; UAV</t>
  </si>
  <si>
    <t>University of the Aegean</t>
  </si>
  <si>
    <t>University student voices on healing and recovery following tragedy</t>
  </si>
  <si>
    <t>10.1037/tra0000172</t>
  </si>
  <si>
    <t>Felix E.D.; Dowdy E.; Green J.G.</t>
  </si>
  <si>
    <t>Felix, Erika D. (7005116528); Dowdy, Erin (35810075100); Green, Jennifer Greif (56750617000)</t>
  </si>
  <si>
    <t>7005116528; 35810075100; 56750617000</t>
  </si>
  <si>
    <t>https://www.scopus.com/inward/record.uri?eid=2-s2.0-84978764329&amp;doi=10.1037%2ftra0000172&amp;partnerID=40&amp;md5=6e84cd6385b2ba5c3236269f8c22cbc0</t>
  </si>
  <si>
    <t>Objective: Guided by conservation of resources theory, this study provides empirical data on students' psychosocial adjustment following a mass murder tragedy, what changed or did not change from their pretragedy adjustment levels, and their view on what helped most in the immediate aftermath. Method: Students (n = 593) who participated in a study of college adjustment the year prior to a mass murder that affected the university community were recontacted following the tragedy, providing prospective, longitudinal data (n = 141 pretragedy Time 1 and posttragedy; n = 73 pretragedy Times 1 and 2 and posttragedy). Results: For both anxiety and depression, repeated-measures analysis of variance showed a significant Time × Resource Loss interaction. Students with any resource loss had a steeper incline in symptoms than did students reporting no resource loss. From pre- to posttragedy, there was an increase in psychological sense of school membership but no change in general self-efficacy and social support. Students with clinical levels of posttragedy distress reported more childhood trauma and depression symptoms at college entry. Student-initiated and -led memorial activities were rated as most helpful. Implications: Perceived resource loss is important in understanding the impact of the trauma on mental health and could be a part of intake for supportive services. Given that it was the students with greater prior trauma exposure and depression symptoms who were more likely to have clinical distress posttragedy, targeted outreach to current and former university counseling center clients to "check in" may be helpful to reach those who may be in most need. © 2016 American Psychological Association.</t>
  </si>
  <si>
    <t>Anxiety; Crisis response; Depression; Mass violence; University students</t>
  </si>
  <si>
    <t>Adolescent; Adult; Adult Survivors of Child Adverse Events; Anxiety; Depression; Female; Gun Violence; Homicide; Humans; Male; Psychological Trauma; Social Adjustment; Students; Universities; Young Adult; adolescent; adult; anxiety; childhood trauma survivor; depression; female; homicide; human; male; psychology; psychotrauma; social adaptation; student; university; young adult</t>
  </si>
  <si>
    <t>Using Social Multimedia Content to Inform Emergency Planning of Recurring and Cyclical Events in Local Communities</t>
  </si>
  <si>
    <t>10.1515/jhsem-2014-0071</t>
  </si>
  <si>
    <t>Shih P.C.; Han K.; Carroll J.M.</t>
  </si>
  <si>
    <t>Shih, Patrick C. (35782543700); Han, Kyungsik (55841212800); Carroll, John M. (7402034833)</t>
  </si>
  <si>
    <t>35782543700; 55841212800; 7402034833</t>
  </si>
  <si>
    <t>https://www.scopus.com/inward/record.uri?eid=2-s2.0-84941638943&amp;doi=10.1515%2fjhsem-2014-0071&amp;partnerID=40&amp;md5=69cd602bb08e7a8e158e29144c8777bd</t>
  </si>
  <si>
    <t>Social media has been widely adopted for assisting the efforts in emergency response and recovery, but it has been underutilized for emergency planning purposes. Emergency planning in a local community context must leverage accessible and free resources such as social media, because it is largely a volunteer enterprise. We describe our fieldwork with local annual festival emergency planning teams that led to the design of the Community Incident Report (CIR). CIR is a novel emergency planning system that externalizes community knowledge on persisting issues and common mitigation strategies by integrating police reports, local crisis information, and social multimedia content to foster citizens' awareness of local emergency information and to assist emergency planners in planning for recurring and cyclical events. We provide a use case analysis of CIR and its evaluation with 20 local residents, and discuss how it could be extended to inform emergency planning for other community events and local municipalities that share similar characteristics. © 2015 by De Gruyter.</t>
  </si>
  <si>
    <t>community informatics; crisis informatics; emergency planning; social media</t>
  </si>
  <si>
    <t>Walter de Gruyter GmbH</t>
  </si>
  <si>
    <t>Psychological resilience moderates the impact of social support on loneliness of "left-behind" children</t>
  </si>
  <si>
    <t>10.1177/1359105314544992</t>
  </si>
  <si>
    <t>Ai H.; Hu J.</t>
  </si>
  <si>
    <t>Ai, Hongshan (56400307500); Hu, Junmin (57198194638)</t>
  </si>
  <si>
    <t>56400307500; 57198194638</t>
  </si>
  <si>
    <t>Journal of Health Psychology</t>
  </si>
  <si>
    <t>https://www.scopus.com/inward/record.uri?eid=2-s2.0-84974652901&amp;doi=10.1177%2f1359105314544992&amp;partnerID=40&amp;md5=1b680c30cfeaa1d9cb11504742925fb3</t>
  </si>
  <si>
    <t>This study examined the moderator effect of psychological resilience on the relationship between social support and loneliness of the "left-behind" children. A total of 200 left-behind girls and 214 left-behind boys completed the measures of psychological resilience, social support, and loneliness. Hierarchical regression analysis showed that psychological resilience moderated the association between social support and loneliness. When left-behind children reported a low level of psychological resilience, those with high social support reported lower scores in loneliness than those with low social support. However, the impact of social support on loneliness was much smaller in the high psychological resilience group, compared with that in low psychological resilience group. © SAGE Publications.</t>
  </si>
  <si>
    <t>left-behind children; loneliness; moderating effect; organizational justice; psychological resilience; social support</t>
  </si>
  <si>
    <t>Child; China; Female; Humans; Loneliness; Male; Resilience, Psychological; Social Support; Transients and Migrants; child; China; female; human; loneliness; male; migration; psychological resilience; psychology; social support; statistics and numerical data</t>
  </si>
  <si>
    <t>J. Health Psychol.</t>
  </si>
  <si>
    <t>Social determinants of mental disorders and the Sustainable Development Goals: a systematic review of reviews</t>
  </si>
  <si>
    <t>10.1016/S2215-0366(18)30060-9</t>
  </si>
  <si>
    <t>Lund C.; Brooke-Sumner C.; Baingana F.; Baron E.C.; Breuer E.; Chandra P.; Haushofer J.; Herrman H.; Jordans M.; Kieling C.; Medina-Mora M.E.; Morgan E.; Omigbodun O.; Tol W.; Patel V.; Saxena S.</t>
  </si>
  <si>
    <t>Lund, Crick (7102278216); Brooke-Sumner, Carrie (56538506900); Baingana, Florence (6505878652); Baron, Emily Claire (56506605800); Breuer, Erica (50061077900); Chandra, Prabha (55701233400); Haushofer, Johannes (16028492300); Herrman, Helen (7006335490); Jordans, Mark (8634127600); Kieling, Christian (57218820714); Medina-Mora, Maria Elena (56013839800); Morgan, Ellen (57201272162); Omigbodun, Olayinka (6601987857); Tol, Wietse (8634127500); Patel, Vikram (7402495238); Saxena, Shekhar (35430382900)</t>
  </si>
  <si>
    <t>7102278216; 56538506900; 6505878652; 56506605800; 50061077900; 55701233400; 16028492300; 7006335490; 8634127600; 57218820714; 56013839800; 57201272162; 6601987857; 8634127500; 7402495238; 35430382900</t>
  </si>
  <si>
    <t>https://www.scopus.com/inward/record.uri?eid=2-s2.0-85044163976&amp;doi=10.1016%2fS2215-0366%2818%2930060-9&amp;partnerID=40&amp;md5=ecdf3f3384d7008a692cf35b63901726</t>
  </si>
  <si>
    <t>Mental health has been included in the UN Sustainable Development Goals. However, uncertainty exists about the extent to which the major social determinants of mental disorders are addressed by these goals. The aim of this study was to develop a conceptual framework for the social determinants of mental disorders that is aligned with the Sustainable Development Goals, to use this framework to systematically review evidence regarding these social determinants, and to identify potential mechanisms and targets for interventions. We did a systematic review of reviews using a conceptual framework comprising demographic, economic, neighbourhood, environmental events, and social and culture domains. We included 289 articles in the final Review. This study sheds new light on how the Sustainable Development Goals are relevant for addressing the social determinants of mental disorders, and how these goals could be optimised to prevent mental disorders. © 2018 Elsevier Ltd</t>
  </si>
  <si>
    <t>Goals; Humans; Mental Disorders; Social Determinants of Health; Sustainable Development; United Nations; conceptual framework; cultural factor; economic development; environmental factor; human; life expectancy; longevity; mental disease; mental health; neighborhood; priority journal; psychological well-being; Review; social aspect; social determinants of health; sustainable development; systematic review; mental disease; motivation; psychology; United Nations</t>
  </si>
  <si>
    <t>Reflections on the use of Critical Incident Stress Debriefing in schools</t>
  </si>
  <si>
    <t>10.1080/02667363.2015.1112257</t>
  </si>
  <si>
    <t>Aucott C.; Soni A.</t>
  </si>
  <si>
    <t>Aucott, Clare (56986594500); Soni, Anita (55757682500)</t>
  </si>
  <si>
    <t>56986594500; 55757682500</t>
  </si>
  <si>
    <t>Educational Psychology in Practice</t>
  </si>
  <si>
    <t>https://www.scopus.com/inward/record.uri?eid=2-s2.0-84958050436&amp;doi=10.1080%2f02667363.2015.1112257&amp;partnerID=40&amp;md5=cc1bb7b71dae49f945a8b9bb9a7d160a</t>
  </si>
  <si>
    <t>Providing support to schools following a critical incident has become an established part of service delivery for many Educational Psychology Services (EPSs) in the UK. This article offers reflections on the use of Critical Incident Stress Debriefing (CISD) in schools. A review of the literature on critical incidents, trauma, resilience and bereavement suggested that studies exploring the effectiveness of psychological debriefing in general have produced mixed findings, which may be accounted for by methodological flaws and inappropriate application of the intervention. However it is also argued that the underpinning theoretical assumptions of CISD are questionable and, as a result, that Psychological First Aid, a non-intrusive evidence-informed approach, may be more appropriate in this context. © 2015 Association of Educational Psychologists.</t>
  </si>
  <si>
    <t>bereavement; Critical incident; Critical Incident Stress Debriefing; Psychological First Aid; resilience; trauma</t>
  </si>
  <si>
    <t>Educ. Psychol. Pract.</t>
  </si>
  <si>
    <t>10.15270/54-3-648</t>
  </si>
  <si>
    <t>https://www.scopus.com/inward/record.uri?eid=2-s2.0-85115921236&amp;doi=10.15270%2f54-3-648&amp;partnerID=40&amp;md5=b1b914ce919db2f3044183c9bd445ef4</t>
  </si>
  <si>
    <t>Schools must include faculty and staff in sexual violence prevention efforts</t>
  </si>
  <si>
    <t>10.1080/07448481.2017.1349133</t>
  </si>
  <si>
    <t>Sales J.; Krause K.</t>
  </si>
  <si>
    <t>Sales, Jessica (55667242800); Krause, Kathleen (56059140500)</t>
  </si>
  <si>
    <t>55667242800; 56059140500</t>
  </si>
  <si>
    <t>Journal of American College Health</t>
  </si>
  <si>
    <t>https://www.scopus.com/inward/record.uri?eid=2-s2.0-85027180747&amp;doi=10.1080%2f07448481.2017.1349133&amp;partnerID=40&amp;md5=33d292e557a5826afa65c7d7ee96bb3b</t>
  </si>
  <si>
    <t>Creating a normative campus environment intolerant to sexual violence is important for prevention. While prevention initiatives focusing on students are vital, faculty and staff have a central role in supporting and sustaining a comprehensive strategy for preventing campus sexual violence. Nationwide, colleges and universities recently implemented campus climate surveys. At Emory, we decided to survey faculty and staff as well as students, motivated by our use of an ecological framing of campus sexual violence. Faculty and staff are long-term members of the community, and can provide stability and continuity that reinforces prevention efforts prioritized for students. We recommend that schools use a trauma-informed approach to guide the involvement of faculty and staff in prevention. We encourage colleges and universities to consider the experiences and needs of their faculty and staff, as professionals who serve as leaders on campus and as those who guide students through their academic experiences. © 2017 Taylor &amp; Francis.</t>
  </si>
  <si>
    <t>Campus sexual violence; multilevel prevention; trauma-informed care</t>
  </si>
  <si>
    <t>Adolescent; Adult; Faculty; Female; Health Promotion; Humans; Male; Middle Aged; Sex Offenses; Students; Surveys and Questionnaires; United States; Universities; Young Adult; adolescent; adult; female; health promotion; human; male; middle aged; prevention and control; procedures; psychology; questionnaire; sexual crime; statistics and numerical data; student; United States; university; young adult</t>
  </si>
  <si>
    <t>J. Am. Coll. Health</t>
  </si>
  <si>
    <t>Beyond transmission: An analysis of communication frameworks in Australian bushfire preparedness</t>
  </si>
  <si>
    <t>10.1108/IJDRBE-08-2013-0034</t>
  </si>
  <si>
    <t>Akama Y.; Cooper V.; Mees B.</t>
  </si>
  <si>
    <t>Akama, Yoko (36974973900); Cooper, Vanessa (54388839100); Mees, Bernard (26036172200)</t>
  </si>
  <si>
    <t>36974973900; 54388839100; 26036172200</t>
  </si>
  <si>
    <t>International Journal of Disaster Resilience in the Built Environment</t>
  </si>
  <si>
    <t>https://www.scopus.com/inward/record.uri?eid=2-s2.0-84978159498&amp;doi=10.1108%2fIJDRBE-08-2013-0034&amp;partnerID=40&amp;md5=6ff3393c54e0c6d638fc27f1e45fb465</t>
  </si>
  <si>
    <t>Purpose: The purpose of this paper is to introduce and critique frameworks of communication in Australian bushfire management. Achieving bushfire preparedness is a complex process that centres on meaningful communication and relationships between fire emergency agencies and the residents at risk. However, the practice of bushfire communication in Australia might better be described as bricoleur-like, applying and adapting whatever is at hand from the broader media panoply, rather than involving a more deliberative and comprehensively planned approach to preparedness. Design/methodology/approach: This paper builds on different frameworks of communication, beyond the traditional transmission and power models, to establish alternative ways in which communication may take place in bushfire preparedness. It is built from coupling theoretical and social science approaches to communication and through interviews and fieldwork in four states across Australia. The aggregation of these data became the basis to examine how communication was taking place among these constituents. Findings: Communication as transmission still remains dominant from the perspective where expertise is marshaled among fire agency specialists and disseminated to the public. Communication as power highlights that the persistence of the transmission process can reinforce power dynamics, diminishing empowerment, participation and capacity-building for change by the community. Recognising the importance for understanding audiences, communication as marketing pays closer attention to attitudes to influence behaviour. Finally, communication as community elaborates the conversational aspects of knowledge flow, through social networks, bringing a particular focus to bear on the greater need for community agency. Originality/value: The authors put forward these frameworks as ways to analyse, critique and propose different ways that communication can, and does, occur, resulting in different kinds of interaction and impact. The authors argue that an awareness of such frameworks is significant in assisting the communities and fire authorities in bushfire preparedness. © 2016, © Emerald Group Publishing Limited.</t>
  </si>
  <si>
    <t>Australia; Communication theory; Fire preparedness</t>
  </si>
  <si>
    <t>Australia; communication; data assimilation; fieldwork; fire management; forest fire; information processing; knowledge; marketing; questionnaire survey</t>
  </si>
  <si>
    <t>Int. J. Disaster Resilience Built Environ.</t>
  </si>
  <si>
    <t>Implementing the RISE second victim support programme at the Johns Hopkins Hospital: A case study</t>
  </si>
  <si>
    <t>10.1136/bmjopen-2016-011708</t>
  </si>
  <si>
    <t>Edrees H.; Connors C.; Paine L.; Norvell M.; Taylor H.; Wu A.W.</t>
  </si>
  <si>
    <t>Edrees, Hanan (53263697900); Connors, Cheryl (57103071000); Paine, Lori (15056708200); Norvell, Matt (57191433820); Taylor, Henry (16489923800); Wu, Albert W. (7402998597)</t>
  </si>
  <si>
    <t>53263697900; 57103071000; 15056708200; 57191433820; 16489923800; 7402998597</t>
  </si>
  <si>
    <t>e011708</t>
  </si>
  <si>
    <t>https://www.scopus.com/inward/record.uri?eid=2-s2.0-84990068886&amp;doi=10.1136%2fbmjopen-2016-011708&amp;partnerID=40&amp;md5=c2775c3e4f3ddf92c96696e0bcccf8b3</t>
  </si>
  <si>
    <t>Background Second victims are healthcare workers who experience emotional distress following patient adverse events. Studies indicate the need to develop organisational support programmes for these workers. The RISE (Resilience In Stressful Events) programme was developed at the Johns Hopkins Hospital to provide this support. Objective To describe the development of RISE and evaluate its initial feasibility and subsequent implementation. Programme phases included (1) developing the RISE programme, (2) recruiting and training peer responders, (3) pilot launch in the Department of Paediatrics and (4) hospital-wide implementation. Methods Mixed-methods study, including frequency counts of encounters, staff surveys and evaluations by RISE peer responders. Descriptive statistics were used to summarise demographic characteristics and proportions of responses to categorical, Likert and ordinal scales. Qualitative analysis and coding were used to analyse open-ended responses from questionnaires and focus groups. Results A baseline staff survey found that most staff had experienced an unanticipated adverse event, and most would prefer peer support. A total of 119 calls, involving ∼500 individuals, were received in the first 52 months. The majority of calls were from nurses, and very few were related to medical errors (4%). Peer responders reported that the encounters were successful in 88% of cases and 83.3% reported meeting the caller's needs. Low awareness of the programme was a barrier to hospital-wide expansion. However, over the 4 years, the rate of calls increased from ∼1-4 calls per month. The programme evolved to accommodate requests for group support. Conclusions Hospital staff identified the need for a multidisciplinary peer support programme for second victims. Peer responders reported success in responding to calls, the majority of which were for adverse events rather than for medical errors. The low initial volume of calls emphasises the importance of promoting awareness of the value of emotional support and the availability of the programme. © 2016 Published by the BMJ Publishing Group Limited.</t>
  </si>
  <si>
    <t>Counseling; Female; Health Personnel; Hospitals; Humans; Inservice Training; Male; Maryland; Medical Errors; Organizational Culture; Patient Safety; Peer Group; Program Evaluation; Qualitative Research; Resilience, Psychological; Stress, Psychological; Surveys and Questionnaires; awareness; feasibility study; hospital personnel; human; information processing; major clinical study; medical error; nurse; pediatrics; peer group; qualitative analysis; questionnaire; statistics; victim; counseling; epidemiology; female; health care personnel; hospital; in service training; male; Maryland; mental stress; organization; organization and management; patient safety; program evaluation; psychological resilience; psychology; qualitative research; standards</t>
  </si>
  <si>
    <t>Separation and traumatic distress in prolonged grief: The role of cause of death and relationship to the deceased</t>
  </si>
  <si>
    <t>10.1007/s10862-010-9214-5</t>
  </si>
  <si>
    <t>Holland J.M.; Neimeyer R.A.</t>
  </si>
  <si>
    <t>Holland, Jason M. (12808322000); Neimeyer, Robert A. (7005719430)</t>
  </si>
  <si>
    <t>12808322000; 7005719430</t>
  </si>
  <si>
    <t>Journal of Psychopathology and Behavioral Assessment</t>
  </si>
  <si>
    <t>https://www.scopus.com/inward/record.uri?eid=2-s2.0-79960015065&amp;doi=10.1007%2fs10862-010-9214-5&amp;partnerID=40&amp;md5=33cafb7b2b42f5d972c1c408dd94595d</t>
  </si>
  <si>
    <t>A distinction has been drawn between symptoms of separation distress (e.g., yearning/longing for the lost relationship) and traumatic distress (e.g., numbness, anger/bitterness) in prolonged grief disorder (PGD), a chronic and severe form of grieving that has been shown to predict a range of negative mental and physical health outcomes. The present study relied upon information from 947 recently bereaved young adults and tested the hypothesis that levels of separation distress primarily would be influenced by aspects of the relationship with the deceased (i.e., primary attachment figures vs. more distant relationships), whereas levels of traumatic distress would be influenced more by situational factors surrounding the death itself (i.e., cause of death). Results generally supported this hypothesis with a few important qualifications. Implications for the assessment and treatment of bereaved individuals are discussed. © 2011 Springer Science+Business Media, LLC.</t>
  </si>
  <si>
    <t>Prolonged grief; Relationships; Separation distress; Trauma; Violent death</t>
  </si>
  <si>
    <t>adult; article; bereavement; cause of death; distress syndrome; female; grief; human; human relation; major clinical study; male; prolonged grief disorder; separation anxiety</t>
  </si>
  <si>
    <t>J. Psychopathol. Behav. Assess.</t>
  </si>
  <si>
    <t>Early intervention for trauma: Where are we and where do we need to go? A commentary</t>
  </si>
  <si>
    <t>10.1002/jts.20373</t>
  </si>
  <si>
    <t>Litz B.T.</t>
  </si>
  <si>
    <t>Litz, Brett T. (7003650902)</t>
  </si>
  <si>
    <t>https://www.scopus.com/inward/record.uri?eid=2-s2.0-61849183046&amp;doi=10.1002%2fjts.20373&amp;partnerID=40&amp;md5=32f15fded0a973c304503f84b63b41e1</t>
  </si>
  <si>
    <t>In this commentary, the author underscores the importance of early intervention for trauma and describes the challenges that lie ahead for researchers, decision makers, and care providers. The author also provides a review of where things stand. briefly reviews psychological first aid strategies, and underscores where we need to go from here. Although the field has advanced considerably in the last decade or so, and there are compelling trials underway, there is much work that needs to be done, especially in terms of effectiveness and the task of integrating early intervention into various work cultures, such as the military. © 2008 International Society for Traumatic Stress Studies.</t>
  </si>
  <si>
    <t>Critical Care; Humans; Stress Disorders, Traumatic</t>
  </si>
  <si>
    <t>J. Trauma. Stress</t>
  </si>
  <si>
    <t>Conference paper</t>
  </si>
  <si>
    <t>Can Demographic and Exposure Characteristics Predict Levels of Social Support in Survivors from a Natural Disaster?</t>
  </si>
  <si>
    <t>10.1371/journal.pone.0065709</t>
  </si>
  <si>
    <t>Arnberg F.K.; Melin L.</t>
  </si>
  <si>
    <t>Arnberg, Filip K. (26657887700); Melin, Lennart (7004720017)</t>
  </si>
  <si>
    <t>26657887700; 7004720017</t>
  </si>
  <si>
    <t>e65709</t>
  </si>
  <si>
    <t>https://www.scopus.com/inward/record.uri?eid=2-s2.0-84878905018&amp;doi=10.1371%2fjournal.pone.0065709&amp;partnerID=40&amp;md5=bfd6751ad382591b44f464031241dc92</t>
  </si>
  <si>
    <t>Objective:Lack of social support is a strong predictor for poor mental health after disasters. Psychosocial post-disaster interventions may benefit from targeting survivors at risk of low support, yet it is unknown whether demographic and disaster exposure characteristics are associated with social support. This study assessed if age, gender, educational status, cohabitation, and disaster exposure severity predicted aspects of informal social support in a cohort of Swedish survivors from the 2004 Southeast Asian tsunami.Methods:The participants were 3,536 disaster survivors who responded to a mail survey 14 months after the disaster (49% response rate). Their perceptions of present emotional support, contact with others, tangible support, negative support and overall satisfaction with informal support were assessed with the Crisis Support Scale and analysed in five separate ordinal regressions.Results:Demographic factors and exposure severity explained variation in social supports although the effect size and predictive efficiency were modest. Cohabitation and female gender were associated with both more positive and more negative support. Single-household men were at risk for low emotional support and younger women were more likely to perceive negative support. Higher education was associated with more positive support, whereas no clear pattern was found regarding age as a predictor. Disaster exposure severity was associated with more negative support and less overall support satisfaction.Conclusions:After a disaster that entailed little disruptions to the community the associations between demographic characteristics and social support concur with findings in the general population. The findings suggest that psychosocial disaster interventions may benefit from targeting specific groups of survivors. © 2013 Arnberg, Melin.</t>
  </si>
  <si>
    <t>Adolescent; Adult; Age Factors; Aged; Demography; Disasters; Female; Humans; Male; Mental Health; Middle Aged; Questionnaires; Sex Factors; Social Support; Survivors; Young Adult; adolescent; adult; age; aged; article; cohabitation; cohort analysis; Crisis Support Scale; demography; education; educational status; effect size; emotion; ethnic group; exposure; female; gender; health survey; human; male; natural disaster; prediction; questionnaire; rating scale; satisfaction; social support; survivor; Swedish</t>
  </si>
  <si>
    <t>Relationship of evidence-based practice and treatments: A survey of community mental health providers</t>
  </si>
  <si>
    <t>10.1002/jcop.20516</t>
  </si>
  <si>
    <t>Dimeo M.A.; Moore G.K.; Lichtenstein C.</t>
  </si>
  <si>
    <t>Dimeo, Michelle A. (51260910800); Moore, G. Kurt (57198936492); Lichtenstein, Carolyn (7004027565)</t>
  </si>
  <si>
    <t>51260910800; 57198936492; 7004027565</t>
  </si>
  <si>
    <t>https://www.scopus.com/inward/record.uri?eid=2-s2.0-84874777047&amp;doi=10.1002%2fjcop.20516&amp;partnerID=40&amp;md5=d2cbc4950806cf70592bb167d15a2f0a</t>
  </si>
  <si>
    <t>Evidence-based treatments (EBTs) are interventions that have been proven effective through rigorous research methodologies. Evidence-based practice (EBP), however, refers to a decision-making process that integrates the best available research, clinician expertise, and client characteristics. This study examined community mental health service providers' knowledge of EBP and perceived advantages, disadvantages, reasons for not implementing full EBT protocols, and attitudes toward EBTs. Qualitative examination of mental health service providers' definitions of EBP reveals confusion between the terms EBP and EBT. Service providers indicated several advantages and disadvantages of using EBTs. Analysis suggests that many perceived EBT disadvantages would be eliminated if EBTs are implemented as part of the EBP approach, thus allowing for clinician expertise and patient characteristics to be combined with EBTs. Alternatively, distinguishing between EBP and EBT may be more confusing than useful for most community mental health practitioners, which indicates new terminology may be needed. © 2012 Wiley Periodicals, Inc.</t>
  </si>
  <si>
    <t>Mental health triage tools for medically cleared disaster survivors: An evaluation by MRC volunteers and public health workers</t>
  </si>
  <si>
    <t>10.1001/dmp.2012.49</t>
  </si>
  <si>
    <t>Brannen D.E.; Barcus R.; McDonnell M.A.; Price A.; Alsept C.; Caudill K.</t>
  </si>
  <si>
    <t>Brannen, Donald E. (8292777200); Barcus, Robert (55940633500); McDonnell, Mark A. (16309805100); Price, Andrea (36657595200); Alsept, Corey (55940679200); Caudill, Kimberly (55940740700)</t>
  </si>
  <si>
    <t>8292777200; 55940633500; 16309805100; 36657595200; 55940679200; 55940740700</t>
  </si>
  <si>
    <t>https://www.scopus.com/inward/record.uri?eid=2-s2.0-84888387557&amp;doi=10.1001%2fdmp.2012.49&amp;partnerID=40&amp;md5=1aea4e549c188830120a459d988c6280</t>
  </si>
  <si>
    <t>Objective: Psychological assessment after disasters determines which survivors are acutely distressed or medically compromised and what kind of assistance is needed (whether practical or psychological). A mental health triage tool can help direct more people to the appropriate type of help. The purpose of this study was to determine the effectiveness of the Fast Mental Health Triage Tool (FMHT) and the Alsept-Price Mental Health Scale (APMHS) among public health workers and Medical Reserve Corps (MRC) volunteers in conducting mental health triage. Both tools screen for ability to follow simple commands, chronic medical conditions, mental health conditions and services, occult injuries, and traumatic events in the past year. Both were designed for use in disasters where mental health resources are scarce and survivors are already medically triaged. Methods: Volunteers (n = 204) and workers (n = 66) were randomized into 3 groups, with 79 participating. Fifty-nine raters completed 20 each of 1180 mental health clinical vignettes of disaster survivors. Results: The survey presenting the vignettes was highly reliable at 0.771; the study model was parallel between baseline and treatment; and the interclass correlation among the raters was high at 0.852. Each rater triaged the same cases, but the rater was randomly assigned to use FMHT, APMHS, or no tool or scale. Between-subject effect for the tools used was significant (P =.039). The FMHT was significantly better than no tool in correct mental health triage, 67.3% to 51.5% (P =.028). Conclusion: The incorporation of a temporal component should be evaluated for potential inclusionin existing mental health triage systems. (Disaster Med Public Health Preparedness. 2013;7:20-28) Copyright © Society for Disaster Medicine and Public Health, Inc. 2013.</t>
  </si>
  <si>
    <t>Mass casualty incident; Mental health services; Triage</t>
  </si>
  <si>
    <t>Cross-Over Studies; Disasters; Female; Humans; Male; Mass Casualty Incidents; Mental Disorders; Mental Health Services; Program Evaluation; Public Health; Reproducibility of Results; Survivors; Triage; Volunteers; article; controlled clinical trial; controlled study; crossover procedure; disaster; emergency health service; female; human; male; manpower; mass disaster; mental disease; mental health service; methodology; program evaluation; psychological aspect; public health; randomized controlled trial; reproducibility; survivor; volunteer</t>
  </si>
  <si>
    <t>Psychosocial support within a global movement</t>
  </si>
  <si>
    <t>Davidson S.</t>
  </si>
  <si>
    <t>Davidson, Sarah (21638752500)</t>
  </si>
  <si>
    <t>Psychologist</t>
  </si>
  <si>
    <t>https://www.scopus.com/inward/record.uri?eid=2-s2.0-77950290344&amp;partnerID=40&amp;md5=86a1e26235f557d1425e3984382691a6</t>
  </si>
  <si>
    <t>Events such as the Haiti earthquake or crises nearer home, such as floods and fires, may lead us to wonder about what we can do to help. As funds are raised and food, shelter and water are distributed, is there a place for psychology? This article explores how psychology can make a meaningful contribution, but only when it is embedded in coordinated responses that are informed by and tailored to the social context. Beginning with an exploration of the current and historical context of both psychosocial support within the humanitarian sector, and the origins of the British Red Cross, the article includes examples of the way psychology informs the British Red Cross psychosocial framework and its application within first aid and the work of the British Red Cross in the UK and internationally.</t>
  </si>
  <si>
    <t>The influence of shift work on emotional exhaustion in firefighters: The role of work-family conflict and social support</t>
  </si>
  <si>
    <t>10.1108/17538350910970200</t>
  </si>
  <si>
    <t>Halbesleben J.R.B.</t>
  </si>
  <si>
    <t>Halbesleben, Jonathon R.B. (8789161600)</t>
  </si>
  <si>
    <t>International Journal of Workplace Health Management</t>
  </si>
  <si>
    <t>https://www.scopus.com/inward/record.uri?eid=2-s2.0-76749110794&amp;doi=10.1108%2f17538350910970200&amp;partnerID=40&amp;md5=330af86101e7fc49835e8f5b0b38f5ac</t>
  </si>
  <si>
    <t>Purpose - With the demand for continuous services increasing, organizations have relied more upon shift work to adapt to the needs of consumers. However, relatively little research has adequately explored the effects of different types of shifts on emotional exhaustion, particularly as they relate to work-family conflict and social support. In this paper based on the conservation of resources (COR) model of stress, a mediated model where shifts that demand more resources related to the work-family interface will be more likely to lead to emotional exhaustion is argued. The paper aims to address this issue. Design/methodology/approach - A study of 168 fire service personnel from departments working on three different shift systems is conducted. The participants complete survey measures of emotional exhaustion, work-family conflict, support, and demographic controls. Findings - The paper suggests that more demanding shifts, those that lead to less time spent off the job in continuous blocks, are associated with higher work-family conflict. Moreover, family support can make up for the lost resources of demanding shifts and is negatively associated with work-family conflict. Finally, higher work-family conflict is associated with emotional exhaustion. Practical implications - The paper has important implications for the scheduling of shifts and employee well-being. Specifically, it suggests that scheduling shifts with larger continuous blocks of time with family will be associated with lower work-family conflict and less strain on employees. Originality/value - The paper is the first to use a COR-based framework to understand how shift scheduling leads to decrements in employee well-being. Given the common use of shift work in practice, such findings may be critical in effective shift work design such that shifts have less negative impact on family life and less longer term impact on employee strain. © Emerald Group Publishing Limited.</t>
  </si>
  <si>
    <t>Employee behaviour; Fire services; Role conflict; Shiftwork; Stress; United States of America</t>
  </si>
  <si>
    <t>adult; article; conflict; emotional stress; employee attitude; family conflict; family functioning; family stress; fire fighter; health survey; human; job stress; male; priority journal; shift worker; social support; wellbeing; work family conflict; work schedule</t>
  </si>
  <si>
    <t>Int. J. Workplace Health Manage.</t>
  </si>
  <si>
    <t>Strengthening grief support for adolescents coping with a peer's death</t>
  </si>
  <si>
    <t>10.1177/0143034311400826</t>
  </si>
  <si>
    <t>Balk D.E.; Zaengle D.; Corr C.A.</t>
  </si>
  <si>
    <t>Balk, David E. (7003879277); Zaengle, Donna (37089941800); Corr, Charles A. (7004710440)</t>
  </si>
  <si>
    <t>7003879277; 37089941800; 7004710440</t>
  </si>
  <si>
    <t>https://www.scopus.com/inward/record.uri?eid=2-s2.0-79954565314&amp;doi=10.1177%2f0143034311400826&amp;partnerID=40&amp;md5=56c225f1549a210e8a78263613c816ae</t>
  </si>
  <si>
    <t>This article offers suggestions for strengthening school-based grief support following an adolescent's death. Such interventions must be considered within the context of: (a) development during adolescence; (b) the role of peers in adolescent development; and (c) the fact that an adolescent peer's death is a non-normative life crisis in developed countries. Review of those three topics leads to an overview of death during adolescence; an exploration of adolescent bereavement, grief, and mourning; consideration of disenfranchised grief in relation to an adolescent peer's death; and an integration of this foundational knowledge in supporting bereaved adolescents within a school setting. © The Author(s) 2011.</t>
  </si>
  <si>
    <t>adolescent; death; grief; peer; school-based support</t>
  </si>
  <si>
    <t>Weighing the costs of disaster: Consequences, risks, and resilience in individuals, families, and communities</t>
  </si>
  <si>
    <t>10.1177/1529100610387086</t>
  </si>
  <si>
    <t>Bonanno G.A.; Brewin C.R.; Kaniasty K.; La Greca A.M.</t>
  </si>
  <si>
    <t>Bonanno, George A. (7101685888); Brewin, Chris R. (7006656085); Kaniasty, Krzysztof (6603617624); La Greca, Annette M. (7006768841)</t>
  </si>
  <si>
    <t>7101685888; 7006656085; 6603617624; 7006768841</t>
  </si>
  <si>
    <t>Psychological Science in the Public Interest, Supplement</t>
  </si>
  <si>
    <t>https://www.scopus.com/inward/record.uri?eid=2-s2.0-79953239958&amp;doi=10.1177%2f1529100610387086&amp;partnerID=40&amp;md5=996233773bc20d0e44afce3b4c99b7cc</t>
  </si>
  <si>
    <t>Disasters typically strike quickly and cause great harm. Unfortunately, because of the spontaneous and chaotic nature of disasters, the psychological consequences have proved exceedingly difficult to assess. Published reports have often overestimated a disaster's psychological cost to survivors, suggesting, for example, that many if not most survivors will develop posttraumatic stress disorder (PTSD); at the same time, these reports have underestimated the scope of the disaster's broader impact in other domains. We argue that such ambiguities can be attributed to methodological limitations. When we focus on only the most scientifically sound research-studies that use prospective designs or include multivariate analyses of predictor and outcome measures-relatively clear conclusions about the psychological parameters of disasters emerge. We summarize the major aspects of these conclusions in five key points and close with a brief review of possible implications these points suggest for disaster intervention. © The Author(s) 2010.</t>
  </si>
  <si>
    <t>Psychol. Sci. Publ. Interest Suppl.</t>
  </si>
  <si>
    <t>AAGP position statement: Disaster preparedness for older americans: Critical issues for the preservation of mental health</t>
  </si>
  <si>
    <t>10.1097/JGP.0b013e3181b4bf20</t>
  </si>
  <si>
    <t>Sakauye K.M.; Streim J.E.; Kennedy G.J.; Kirwin P.D.; Llorente M.D.; Schultz S.K.; Srinivasan S.</t>
  </si>
  <si>
    <t>Sakauye, Kenneth M. (6602866101); Streim, Joel E. (6603868157); Kennedy, Gary J. (7201789618); Kirwin, Paul D. (6603810367); Llorente, Maria D. (7005467759); Schultz, Susan K. (7201741466); Srinivasan, Shilpa (35090393200)</t>
  </si>
  <si>
    <t>6602866101; 6603868157; 7201789618; 6603810367; 7005467759; 7201741466; 35090393200</t>
  </si>
  <si>
    <t>American Journal of Geriatric Psychiatry</t>
  </si>
  <si>
    <t>https://www.scopus.com/inward/record.uri?eid=2-s2.0-70350528713&amp;doi=10.1097%2fJGP.0b013e3181b4bf20&amp;partnerID=40&amp;md5=dc22fb09b2df92f66ee55b94fe2e6421</t>
  </si>
  <si>
    <t>The Disaster Preparedness Task Force of the American Association for Geriatric Psychiatry was formed after Hurricane Katrina devastated New Orleans to identify and address needs of the elderly after the disaster that led to excess health disability and markedly increased rates of hopelessness, suicidality, serious mental illness (reported to exceed 60% from baseline levels), and cognitive impairment. Substance Abuse and Mental Health Services Administration (SAMHSA) outlines risk groups which fail to address later effects from chronic stress and loss and disruption of social support networks. Range of interventions recommended for Preparation, Early Response, and Late Response reviewed in the report were not applied to elderly for a variety of reasons. It was evident that addressing the needs of elderly will not be made without a stronger mandate to do so from major governmental agencies (Federal Emergency Management Agency [FEMA] and SAMHSA). The recommendation to designate frail elderly and dementia patients as a particularly high-risk group and a list of specific recommendations for research and service and clinical reference list are provided. © 2009 American Association for Geriatric Psychiatry.</t>
  </si>
  <si>
    <t>Disaster; Position statement</t>
  </si>
  <si>
    <t>chronic stress; cognitive defect; coping behavior; disaster planning; geriatric care; government; health care need; health care policy; high risk population; human; mental health; mental health service; non profit organization; posttraumatic stress disorder; review; risk assessment; social psychology; social support</t>
  </si>
  <si>
    <t>Am. J. Geriatr. Psychiatry</t>
  </si>
  <si>
    <t>A mixed-methods assessment of the experiences of lay mental health workers in postearthquake Haiti</t>
  </si>
  <si>
    <t>10.1037/h0099387</t>
  </si>
  <si>
    <t>James L.E.; Noel J.R.; Pierre Y.M.R.J.</t>
  </si>
  <si>
    <t>James, Leah Emily (55973812900); Noel, John Roger (55974473600); Pierre, Yves Merry Roche Jean (57193374198)</t>
  </si>
  <si>
    <t>55973812900; 55974473600; 57193374198</t>
  </si>
  <si>
    <t>https://www.scopus.com/inward/record.uri?eid=2-s2.0-84902987017&amp;doi=10.1037%2fh0099387&amp;partnerID=40&amp;md5=cf8475f7086d903d324e6f324306c7a3</t>
  </si>
  <si>
    <t>A mixed-methodological study conducted in the aftermath of the 2010 Haiti earthquake assessed experiences of 8 lay mental health workers (earthquake survivors themselves) implementing a psychosocial intervention for residents of camps for displaced people in Port-au-Prince. Quantitative results revealed decreased posttraumatic stress disorder symptoms, consistently high compassion satisfaction, low burnout, moderate secondary trauma, and high levels of posttraumatic growth measured over 18 months. Qualitative accounts from lay mental health workers revealed enhanced sense of self-worth, purpose, social connection, and satisfaction associated with helping others. Results support the viability of utilizing local lay disaster survivors as implementers of psychosocial intervention. © 2014 American Orthopsychiatric Association.</t>
  </si>
  <si>
    <t>Adult; Burnout, Professional; Disasters; Earthquakes; Empirical Research; Female; Haiti; Health Personnel; Humans; Male; Mental Health Services; Personal Satisfaction; Stress Disorders, Post-Traumatic; Survivors; Young Adult; adult; article; burnout; clinical article; cooperation; earthquake; female; growth; Haiti; human; injury; male; mental health care personnel; natural disaster; patient satisfaction; posttraumatic growth; posttraumatic stress disorder; psychologic assessment; psychosocial care; qualitative analysis; quantitative analysis; residential care; secondary trauma; self concept; self worth; social interaction; survivor; symptom assessment; work experience; disaster; earthquake; empirical research; health care personnel; mental health service; psychology; satisfaction; young adult</t>
  </si>
  <si>
    <t>Disaster psychiatry</t>
  </si>
  <si>
    <t>Ng A.T.</t>
  </si>
  <si>
    <t>Ng, Anthony T. (7202763077)</t>
  </si>
  <si>
    <t>Psychiatric Times</t>
  </si>
  <si>
    <t>https://www.scopus.com/inward/record.uri?eid=2-s2.0-78650468111&amp;partnerID=40&amp;md5=f66f79fb48061fd153327b0484690c78</t>
  </si>
  <si>
    <t>Psychiatr. Times</t>
  </si>
  <si>
    <t>Spiritually oriented disaster psychology</t>
  </si>
  <si>
    <t>10.1037/scp0000008</t>
  </si>
  <si>
    <t>Aten J.D.; O'Grady K.A.; Milstein G.; Boan D.; Schruba A.</t>
  </si>
  <si>
    <t>Aten, Jamie D. (16244056300); O'Grady, Kari A. (20434100800); Milstein, Glen (7004719113); Boan, David (57200863852); Schruba, Alice (57195736559)</t>
  </si>
  <si>
    <t>16244056300; 20434100800; 7004719113; 57200863852; 57195736559</t>
  </si>
  <si>
    <t>https://www.scopus.com/inward/record.uri?eid=2-s2.0-84995901250&amp;doi=10.1037%2fscp0000008&amp;partnerID=40&amp;md5=6c76e0cea14f5e41ff4bbe2c53a81aa7</t>
  </si>
  <si>
    <t>According to Ronan and Johnston (2005) the number of people who will experience a disaster will double by 2050 from one billion people to two billion people. Since 1985 there has been an almost 400% increase in global natural disasters (Center for Research on the Epidemiology of Disasters, 2007). Researchers managing the global terrorism database report a similar increase in terrorist events over the last decade, with almost 5,000 events annually. Some of the worst disasters, such as Hurricane Katrina, Haiti Earthquake, Japan Tsunami, and Philippines Typhoon occurred in the past decade alone. Disasters are becoming more complex, with primary disasters (e.g., earthquake) often triggering secondary disasters (e.g., nuclear meltdown). Research shows that disasters often leave a significant psychological and spiritual "footprint" on affected communities. Thus, the purpose of this article is to introduce readers to empirical research on the psychology of religion/ spirituality and disasters as well as to introduce a framework for spiritually oriented disaster psychology. © 2014 American Psychological Association.</t>
  </si>
  <si>
    <t>disaster mental health; disaster spiritual and emotional care; Disasters; psychology of religion and disasters</t>
  </si>
  <si>
    <t>Ethnic/racial diversity and posttraumatic distress in the acute care medical setting</t>
  </si>
  <si>
    <t>10.1521/psyc.2008.71.3.234</t>
  </si>
  <si>
    <t>Santos M.R.; Russo J.; Aisenberg G.; Uehara E.; Ghesquiere A.; Zatzick D.F.</t>
  </si>
  <si>
    <t>Santos, Monica R. (36950831800); Russo, Joan (7202599550); Aisenberg, Gino (25631804600); Uehara, Edwina (7003435743); Ghesquiere, Angela (57214303226); Zatzick, Douglas F. (7003761149)</t>
  </si>
  <si>
    <t>36950831800; 7202599550; 25631804600; 7003435743; 57214303226; 7003761149</t>
  </si>
  <si>
    <t>https://www.scopus.com/inward/record.uri?eid=2-s2.0-55249099608&amp;doi=10.1521%2fpsyc.2008.71.3.234&amp;partnerID=40&amp;md5=baa6ff0b4a4f6842ac84011cdf60e773</t>
  </si>
  <si>
    <t>Recent commentary has advocated for epidemiological investigation as a foundational science for understanding disparities in the delivery of mental health care and for the development of early trauma-focused interventions. Few acute care investigations have examined the diversity of ethnic/racial heritages or compared variations in early posttraumatic distress in representative samples of injured trauma survivors. Hospitalized injury survivors at two United States level I trauma centers were randomly approached in order to document linguistic and ethnic/racial diversity. Approximately 12% of patients approached were non-English speaking with 16 languages represented. English speaking, inpatients were screened for posttraumatic stress disorder, peritraumatic dissociative, and depressive symptoms. For 269 English speaking study participants, ethnic/racial group status was clearly categorized into one group for 72%, two groups for 25%, and three groups for 3% of participants. Regression analyses that adjusted for relevant clinical and demographic characteristics revealed that relative to whites, patients from American Indian, African American, Hispanic, and Asian heritages demonstrated significant elevations in one or more posttraumatic symptom clusters. A remarkable diversity of heritages was identified, and posttraumatic distress was elevated in ethnic/racial minority patients. Policy-relevant clinical investigations that combine evidence-based treatments, bilingual/bicultural care-management strategies, and support for trauma center organizational capacity building may be required in order to enhance the quality of mental health care for diverse injured trauma survivors.</t>
  </si>
  <si>
    <t>Adult; Continental Population Groups; Critical Care; Cultural Diversity; Delivery of Health Care; Ethnic Groups; Female; Healthcare Disparities; Hospitalization; Humans; Language; Male; Minority Groups; Regression Analysis; Stress Disorders, Post-Traumatic; Survivors; Trauma Centers; United States; Wounds and Injuries; adult; African American; American Indian; article; Asian; controlled study; depression; emergency care; ethnic difference; female; Hispanic; human; major clinical study; male; medical care; mental health care; posttraumatic stress disorder; race difference; United States; clinical trial; comparative study; controlled clinical trial; cultural anthropology; emergency health service; ethnic group; ethnology; health care delivery; hospitalization; injury; intensive care; language; minority group; organization and management; posttraumatic stress disorder; race; randomized controlled trial; regression analysis; standard; statistics; survivor; United States</t>
  </si>
  <si>
    <t>Psychiatry (USA)</t>
  </si>
  <si>
    <t>Coping styles moderate the relationships between exposure to community violence and work-related outcomes</t>
  </si>
  <si>
    <t>10.1037/a0038556</t>
  </si>
  <si>
    <t>Cox C.B.; Johnson J.; Coyle T.</t>
  </si>
  <si>
    <t>Cox, Cody B. (35193697500); Johnson, Jennie (57207470769); Coyle, Tom (57206295710)</t>
  </si>
  <si>
    <t>35193697500; 57207470769; 57206295710</t>
  </si>
  <si>
    <t>Journal of Occupational Health Psychology</t>
  </si>
  <si>
    <t>https://www.scopus.com/inward/record.uri?eid=2-s2.0-84983036996&amp;doi=10.1037%2fa0038556&amp;partnerID=40&amp;md5=3e118f25fadc105527cddb0d68e74973</t>
  </si>
  <si>
    <t>The purpose of this study was to identify coping strategies used by employees exposed to community violence and their relationships to work-related outcomes. In study 1, Mexican Maquiladora employees who experienced community violence reported their coping strategies. Results identified 3 strategies: social, solitary, and maladaptive coping. In study 2, another sample completed measures of violence exposure, strain, coping, and turnover intention. Supervisors provided performance evaluations. Community violence predicted the use of all 3 strategies. Social coping lessened the effects of community violence on turnover while maladaptive strategies predicted increased psychological strain. Results indicate that workers use a variety of coping strategies in response to community violence that both lessen and magnify the effects of violence exposure and impact their psychological strain, turnover intention, and job performance. © 2014 American Psychological Association.</t>
  </si>
  <si>
    <t>Community violence; Coping styles; Intention to turnover; Job performance</t>
  </si>
  <si>
    <t>Adaptation, Psychological; Adult; Factor Analysis, Statistical; Female; Humans; Male; Mexico; Middle Aged; Personnel Turnover; Psychological Tests; Stress, Psychological; Violence; Work Performance; Workplace; Young Adult; adult; Article; community violence; coping behavior; employee attitude; exposure to violence; female; human; job performance; job stress; maladjustment; male; mental stress; Mexican; personnel management; priority journal; violence; adaptive behavior; factorial analysis; job performance; Mexico; middle aged; psychologic test; psychology; violence; workplace; young adult</t>
  </si>
  <si>
    <t>J. Occup. Health Psychol.</t>
  </si>
  <si>
    <t>Multiple session early psychological interventions for the prevention of post-traumatic stress disorder</t>
  </si>
  <si>
    <t>10.1002/14651858.CD006869.pub2</t>
  </si>
  <si>
    <t>Roberts N.P.; Kitchiner N.J.; Kenardy J.; Bisson J.</t>
  </si>
  <si>
    <t>Roberts, Neil P. (15849417400); Kitchiner, Neil J. (6603651505); Kenardy, Justin (7003737073); Bisson, Jonathan (24780669300)</t>
  </si>
  <si>
    <t>15849417400; 6603651505; 7003737073; 24780669300</t>
  </si>
  <si>
    <t>CD006869</t>
  </si>
  <si>
    <t>https://www.scopus.com/inward/record.uri?eid=2-s2.0-84869663344&amp;doi=10.1002%2f14651858.CD006869.pub2&amp;partnerID=40&amp;md5=0665c1b431d7ce4e39f14746a51cfb82</t>
  </si>
  <si>
    <t>Background: The prevention of long-term psychological distress following traumatic events is a major concern. Systematic reviews have suggested that individual Psychological Debriefing is not an effective intervention at preventing post traumatic stress disorder (PTSD). Recently other forms of intervention have been developed with the aim of preventing PTSD. Objectives: To examine the efficacy of multiple session early psychological interventions commenced within three months of a traumatic event aimed at preventing PTSD. Single session individual/group psychological interventions were excluded. Search strategy: Computerised databases were searched systematically, the most recent search was conducted in August 2008. The Journal of Traumatic Stress and the Journal of Consulting and Clinical Psychology were handsearched for the last two years. Personal communication was undertaken with key experts in the field. Selection criteria: Randomised controlled trials of any multiple session early psychological intervention or treatment (two or more sessions) designed to prevent symptoms of PTSD. Data collection and analysis: Data were entered using Review Manager software. The methodological quality of included studies was assessed individually by two review authors. Data were analysed for summary effects using Review Manager 4.2. Mean difference was used for meta-analysis of continuous outcomes and relative risk for dichotomous outcomes. Main results: Eleven studies with a total of 941 participants were found to have evaluated brief psychological interventions aimed at preventing PTSD in individuals exposed to a specific traumatic event, examining a heterogeneous range of interventions. Eight studies were entered into meta-analysis. There was no observable difference between treatment and control conditions on primary outcome measures for these interventions at initial outcome (k=5, n=479; RR 0.84; 95% CI 0.60 to 1.17). There was a trend for increased self-report of PTSD symptoms at 3 to 6 month follow-up in those who received an intervention (k=4, n=292; SMD 0.23; 95% CI 0.00 to 0.46). Two studies compared a memory structuring intervention against supportive listening. There was no evidence supporting the efficacy of this intervention. Authors' conclusions: The results suggest that no psychological intervention can be recommended for routine use following traumatic events and thatmultiple session interventions, like single session interventions, may have an adverse effect on some individuals. The clear practice implication of this is that, at present, multiple session interventions aimed at all individuals exposed to traumatic events should not be used. Further, better designed studies that explore new approaches to early intervention are now required. Copyright © 2009 The Cochrane Collaboration. Published by John Wiley &amp; Sons, Ltd.</t>
  </si>
  <si>
    <t>anxiety; clinical research; clinical trial; depression; disease severity; follow up; human; methodology; multiple session psychological intervention; posttraumatic stress disorder; psychological and psychiatric procedures, techniques and concepts; psychotherapy; publishing; review; risk factor; self report; systematic error; treatment outcome</t>
  </si>
  <si>
    <t>Psychological first aid training after Japan's triple disaster: Changes in perceived self competency</t>
  </si>
  <si>
    <t>Semlitz L.; Ogiwara K.; Weissbecker I.; Gilbert E.; Sato M.; Taniguchi M.; Ishii C.; Sawa C.</t>
  </si>
  <si>
    <t>Semlitz, Linda (57214580934); Ogiwara, Kaori (55974086400); Weissbecker, Inka (6507644639); Gilbert, Elizabeth (57197557238); Sato, Maiko (55974730200); Taniguchi, Machi (55973973200); Ishii, Chikako (55974156500); Sawa, Chie (55974730600)</t>
  </si>
  <si>
    <t>57214580934; 55974086400; 6507644639; 57197557238; 55974730200; 55973973200; 55974156500; 55974730600</t>
  </si>
  <si>
    <t>https://www.scopus.com/inward/record.uri?eid=2-s2.0-84890919529&amp;partnerID=40&amp;md5=3bb2a0dcd96eff624f2f20843a42102c</t>
  </si>
  <si>
    <t>International Medical Corps and TELL, a local mental health non-profit organization in Japan, collaborated to develop localized Psychological First Aid (PFA) training of welfare and volunteer organizations supporting survivors of the Japan March 11, 2011 triple disaster. The trainings significantly increased participants' perceived competency in applying PFA principles and in interacting with the disaster affected populations in a safe manner. The collaboration between International Medical Corps and TELL in developing, implementing and evaluating the training has potential to inform PFA activities in other disaster affected settings. © 2013 Chevron Publishing.</t>
  </si>
  <si>
    <t>Disasters; Mental health psychosocial support; PFA; Psychological First aid</t>
  </si>
  <si>
    <t>Adult; Crisis Intervention; Disasters; Earthquakes; Fukushima Nuclear Accident; Health Knowledge, Attitudes, Practice; Humans; Japan; Organizations; Professional Competence; Self Concept; Survivors; Tsunamis; adult; article; attitude to health; crisis intervention; disaster; earthquake; education; evaluation study; Fukushima nuclear accident; human; Japan; manpower; organization; organization and management; professional competence; psychological aspect; self concept; survivor; tsunami</t>
  </si>
  <si>
    <t>Building a national model of public mental health preparedness and community resilience: Validation of a dual-intervention, systems-based approach</t>
  </si>
  <si>
    <t>10.1017/dmp.2014.119</t>
  </si>
  <si>
    <t>Lee McCabe O.; Semon N.L.; Thompson C.B.; Lating J.M.; Everly G.S.; Perry C.J.; Moore S.S.; Mosley A.M.; Links J.M.</t>
  </si>
  <si>
    <t>Lee McCabe, O. (6603422598); Semon, Natalie L. (29167552500); Thompson, Carol B. (34769145200); Lating, Jeffrey M. (6603039698); Everly, George S. (35606472200); Perry, Charlene J. (57209523978); Moore, Suzanne Straub (55609401800); Mosley, Adrian M. (7004001823); Links, Jonathan M. (7005093392)</t>
  </si>
  <si>
    <t>6603422598; 29167552500; 34769145200; 6603039698; 35606472200; 57209523978; 55609401800; 7004001823; 7005093392</t>
  </si>
  <si>
    <t>https://www.scopus.com/inward/record.uri?eid=2-s2.0-84927692844&amp;doi=10.1017%2fdmp.2014.119&amp;partnerID=40&amp;md5=2cb7767133a3f0d6198e8e02c3eb02af</t>
  </si>
  <si>
    <t>Objective Working within a series of partnerships among an academic health center, local health departments (LHDs), and faith-based organizations (FBOs), we validated companion interventions to address community mental health planning and response challenges in public health emergency preparedness. Methods We implemented the project within the framework of an enhanced logic model and employed a multi-cohort, pre-test/post-test design to assess the outcomes of 1-day workshops in psychological first aid (PFA) and guided preparedness planning (GPP). The workshops were delivered to urban and rural communities in eastern and midwestern regions of the United States. Intervention effectiveness was based on changes in relevant knowledge, skills, and attitudes (KSAs) and on several behavioral indexes. Results Significant improvements were observed in self-reported and objectively measured KSAs across all cohorts. Additionally, GPP teams proved capable of producing quality drafts of basic community disaster plans in 1 day, and PFA trainees confirmed upon follow-up that their training proved useful in real-world trauma contexts. We documented examples of policy and practice changes at the levels of local and state health departments. Conclusions Given appropriate guidance, LHDs and FBOs can implement an effective and potentially scalable model for promoting disaster mental health preparedness and community resilience, with implications for positive translational impact.(Disaster Med Public Health Preparedness. © 2014 Society for Disaster Medicine and Public Health, Inc.</t>
  </si>
  <si>
    <t>disaster planning; mental disorders; psychological; stress</t>
  </si>
  <si>
    <t>Community Mental Health Services; Community-Institutional Relations; Disaster Planning; Female; Humans; Male; Middle Aged; Models, Theoretical; Public Health; Resilience, Psychological; United States; coping behavior; disaster planning; education; female; human; male; mental health service; middle aged; public health; public relations; theoretical model; United States; validation study</t>
  </si>
  <si>
    <t>The impact of uncertainty and communal coping on mental health following natural disasters</t>
  </si>
  <si>
    <t>10.1080/10615806.2011.603048</t>
  </si>
  <si>
    <t>Afifi W.A.; Felix E.D.; Afifi T.D.</t>
  </si>
  <si>
    <t>Afifi, Walid A. (6701323562); Felix, Erika D. (7005116528); Afifi, Tamara D. (6602924988)</t>
  </si>
  <si>
    <t>6701323562; 7005116528; 6602924988</t>
  </si>
  <si>
    <t>https://www.scopus.com/inward/record.uri?eid=2-s2.0-84859561133&amp;doi=10.1080%2f10615806.2011.603048&amp;partnerID=40&amp;md5=9e07303cde67048cfdd5f590aae41f4b</t>
  </si>
  <si>
    <t>Feelings of uncertainty are a central feature of the disaster experience. Surprisingly, though, there is very little systematic quantitative research about the impact of uncertainty on disaster survivors. Moreover, communal coping has increasingly received attention as a potential buffer of the negative effects of stressors but that literature is also limited in its application to disasters. This investigation applies research in the domain of uncertainty, together with the Theoretical Model of Communal Coping to better understand the experience of a community exposed to three wildfires in a one year period. A random-digit dialing procedure was used to gather data from 402 individuals. Participants completed measures of mental health, uncertainty, and communal coping in the context of their experience with the most personally stressful of the three wildfires. All analyses were examined separately for those who were evacuated and those who were not. Results support the negative impact of uncertainty across both evacuated and nonevacuated sub-samples and show a strong buffering role for communal coping among those who evacuated. The implications of these findings for the understanding of wildfire survivors' experiences are noted and future directions are proposed. © 2012 Copyright Taylor and Francis Group, LLC.</t>
  </si>
  <si>
    <t>communal coping; communication; disasters; mental health; uncertainty; wildfires</t>
  </si>
  <si>
    <t>Adaptation, Psychological; Adolescent; Adult; Aged; Aged, 80 and over; California; Disasters; Female; Fires; Group Processes; Humans; Male; Mental Health; Middle Aged; Psychiatric Status Rating Scales; Stress, Psychological; Uncertainty; Young Adult; adaptive behavior; adolescent; adult; aged; article; disaster; female; fire; group process; human; male; mental health; mental stress; middle aged; psychological rating scale; uncertainty; United States</t>
  </si>
  <si>
    <t>Entering communities: Social justice oriented disaster response counseling</t>
  </si>
  <si>
    <t>10.1002/j.2161-1939.2011.tb00116.x</t>
  </si>
  <si>
    <t>West-Olatunji C.; Goodman R.D.</t>
  </si>
  <si>
    <t>West-Olatunji, Cirecie (15842387600); Goodman, Rachael D. (34880056700)</t>
  </si>
  <si>
    <t>15842387600; 34880056700</t>
  </si>
  <si>
    <t>Journal of Humanistic Counseling</t>
  </si>
  <si>
    <t>https://www.scopus.com/inward/record.uri?eid=2-s2.0-84870452965&amp;doi=10.1002%2fj.2161-1939.2011.tb00116.x&amp;partnerID=40&amp;md5=353e7d773e7252ab00153f9461a1fc1c</t>
  </si>
  <si>
    <t>Counselors need to learn how to effectively and respectfully enter into communities hit by disasters and create collaborative partnerships with community members. Using critical consciousness theory, the authors describe a humanistic, culturally responsive approach to disaster response counseling for marginalized individuals and communities and discuss empowering clients through culture-centered interventions and providing social justice advocacy. © 2011 by the American Counseling Association.</t>
  </si>
  <si>
    <t>J. Humanist. Couns.</t>
  </si>
  <si>
    <t>Media coverage and solidarity after tragedies: The reporting of school shootings in two nations</t>
  </si>
  <si>
    <t>10.1163/15691330-12341248</t>
  </si>
  <si>
    <t>Hawdon J.; Oksanen A.; Räsänen P.</t>
  </si>
  <si>
    <t>Hawdon, James (7005753038); Oksanen, Atte (42161868700); Räsänen, Pekka (58157173100)</t>
  </si>
  <si>
    <t>7005753038; 42161868700; 58157173100</t>
  </si>
  <si>
    <t>Comparative Sociology</t>
  </si>
  <si>
    <t>https://www.scopus.com/inward/record.uri?eid=2-s2.0-84870974403&amp;doi=10.1163%2f15691330-12341248&amp;partnerID=40&amp;md5=455ae718c0e9662d19f5e7c7003cdf91</t>
  </si>
  <si>
    <t>Although considerable research analyzes the media coverage of school shootings, there is a lack of cross-national comparative studies. Yet, a cross-national comparison of the media coverage of school shootings can provide insight into how this coverage can affect communities. Our research focuses on the reporting of the school shootings at Virginia Tech in the U.S. and Jokela and Kauhajoki in Finland. Using 491 articles from the New York Times and Helsingin Sanomat published within a month of each shooting we investigate how reports vary between the nations and among the tragedies. We investigate if one style of framing a tragedy, the use of a "tragic frame," may contribute to differences in the communities' response to the events. © 2012 by Koninklijke Brill N.V., Leiden, The Netherlands.</t>
  </si>
  <si>
    <t>media; school shootings; social cohesion; social solidarity; tragedies</t>
  </si>
  <si>
    <t>Finland; United States; comparative study; education; mass media</t>
  </si>
  <si>
    <t>Comp. Sociol.</t>
  </si>
  <si>
    <t>The burden of disaster: Part II. Applying interventions across the child's social ecology</t>
  </si>
  <si>
    <t>Pfefferbaum R.L.; Pfefferbaum B.; Jacobs A.K.; Noffsinger M.A.; Sherrieb K.; Norris F.H.</t>
  </si>
  <si>
    <t>Pfefferbaum, Rose L. (6603174348); Pfefferbaum, Betty (7005152806); Jacobs, Anne K. (7402530831); Noffsinger, Mary A. (55327268200); Sherrieb, Kathleen (6508092147); Norris, Fran H. (7103215703)</t>
  </si>
  <si>
    <t>6603174348; 7005152806; 7402530831; 55327268200; 6508092147; 7103215703</t>
  </si>
  <si>
    <t>https://www.scopus.com/inward/record.uri?eid=2-s2.0-84878460085&amp;partnerID=40&amp;md5=52382f59da2f4e56b0be3e7395299c16</t>
  </si>
  <si>
    <t>This second of two articles describes the application of disaster mental health interventions within the context of the child's social ecology consisting of the Micro-, Meso-, Exo-, and Macrosystems. Microsystem interventions involving parents, siblings, and close friends include family preparedness planning and practice, psychoeducation, role modeling, emotional support, and redirection. Mesosystem interventions provided by schools and faith-based organizations include safety and support, assessment, referral, and counseling. Exosystem interventions include those provided through community-based mental health programs, healthcare organizations, the workplace, the media, local volunteer disaster organizations, and other local organizations. Efforts to build community resilience to disasters are likely to have influence through the Exosystem. The Macrosystem - including the laws, history, cultural and subcultural characteristics, and economic and social conditions that underlie the other systems - affects the child indirectly through public policies and disaster programs and services that become available in the child's Exosystem in the aftermath of a disaster. The social ecology paradigm, described more fully in a companion article (Noffsinger, Pfefferbaum, Pfefferbaum, Sherrieb, &amp; Norris,2012), emphasizes relationships among systems and can guide the development and delivery of services embedded in naturally-occurring structures in the child's environment. © 2012 Chevron.</t>
  </si>
  <si>
    <t>Children; Disaster interventions; Disasters; Mental health; Social ecology; Terrorism; Trauma</t>
  </si>
  <si>
    <t>Adaptation, Psychological; Child; Cooperative Behavior; Crisis Intervention; Delivery of Health Care; Disaster Planning; Disasters; Family; Health Services Accessibility; Humans; Interdisciplinary Communication; Patient Care Team; Public Policy; Referral and Consultation; Resilience, Psychological; Risk Factors; Social Environment; Social Support; Stress Disorders, Post-Traumatic; adaptive behavior; article; child; cooperation; coping behavior; crisis intervention; disaster; disaster planning; family; health care delivery; human; interdisciplinary communication; methodology; patient care; patient referral; policy; posttraumatic stress disorder; psychological aspect; risk factor; social environment; social support</t>
  </si>
  <si>
    <t>Emergency mental health and psychosocial support for survivors of post-election violence in Eldoret, Kenya</t>
  </si>
  <si>
    <t>Atwoli L.</t>
  </si>
  <si>
    <t>Atwoli, L. (15050439400)</t>
  </si>
  <si>
    <t>East African Medical Journal</t>
  </si>
  <si>
    <t>https://www.scopus.com/inward/record.uri?eid=2-s2.0-84876513731&amp;partnerID=40&amp;md5=fb89f6d904739b39b69e364241b933bb</t>
  </si>
  <si>
    <t>Objective: To describe the design and delivery of emergency mental health and psychosocial support services for the survivors of Post-Election Violence in Eldoret, Kenya. Design: A longitudinal intervention. Setting: The North Rift Valley region in western Kenya. Subjects: A total of 80,772 survivors received mental health and psychosocial support services. Results: Counselling and Psychological First Aid services were successfully offered to most survivors in the North Rift Valley region. Common issues addressed included looking for lost relatives, sudden traumatic death of relatives, anger at their attackers, feelings of revenge, fear of seeing the corpse, loss of all property and source of livelihood and denial. Conclusion: It is possible and necessary to integrate a mental health and psychosocial support intervention into a disaster response even in limited resource settings. Further studies are recommended to evaluate the effectiveness of this approach. © 2010, East African Medical Association. All rights reserved.</t>
  </si>
  <si>
    <t>Adult; Child; Delivery of Health Care; Emergencies; Female; Humans; Kenya; Male; Mental Health Services; Politics; Social Support; Survivors; Violence; adult; article; child; emergency; female; health care delivery; human; Kenya; male; mental health service; organization and management; politics; psychological aspect; social support; survivor; violence</t>
  </si>
  <si>
    <t>East African Medical Association</t>
  </si>
  <si>
    <t>East Afr. Med. J.</t>
  </si>
  <si>
    <t>Policy and administrative issues for large-scale clinical interventions following disasters</t>
  </si>
  <si>
    <t>10.1089/cap.2013.0067</t>
  </si>
  <si>
    <t>Scheeringa M.S.; Cobham V.E.; Mcdermott B.</t>
  </si>
  <si>
    <t>Scheeringa, Michael S. (6603355045); Cobham, Vanessa E. (6603237765); Mcdermott, Brett (7005038205)</t>
  </si>
  <si>
    <t>6603355045; 6603237765; 7005038205</t>
  </si>
  <si>
    <t>Journal of Child and Adolescent Psychopharmacology</t>
  </si>
  <si>
    <t>https://www.scopus.com/inward/record.uri?eid=2-s2.0-84894040654&amp;doi=10.1089%2fcap.2013.0067&amp;partnerID=40&amp;md5=c59cb4f1831f75c7037eb09efd7a06ac</t>
  </si>
  <si>
    <t>Objective: Large, programmatic mental health intervention programs for children and adolescents following disasters have become increasingly common; however, little has been written about the key goals and challenges involved. Methods: Using available data and the authors' experiences, this article reviews the factors involved in planning and implementing large-scale treatment programs following disasters. Results: These issues include funding, administration, choice of clinical targets, workforce selection, choice of treatment modalities, training, outcome monitoring, and consumer uptake. Ten factors are suggested for choosing among treatment modalities: 1) reach (providing access to the greatest number), 2) retention of patients, 3) privacy, 4) parental involvement, 5) familiarity of the modality to clinicians, 6) intensity (intervention type matches symptom acuity and impairment of patient), 7) burden to the clinician (in terms of time, travel, and inconvenience), 8) cost, 9) technology needs, and 10) effect size. Traditionally, after every new disaster, local leaders who have never done so before have had to be recruited to design, administer, and implement programs. Conclusion: As expertise in all of these areas represents a gap for most local professionals in disaster-affected areas, we propose that a central, nongovernmental agency with national or international scope be created that can consult flexibly with local leaders following disasters on both overarching and specific issues. We propose recommendations and point out areas in greatest need of innovation. © Mary Ann Liebert, Inc.</t>
  </si>
  <si>
    <t>Adolescent; Child; Disaster Planning; Disasters; Health Policy; Humans; Mental Health Services; Parents</t>
  </si>
  <si>
    <t>J. Child Adolesc. Psychopharmacol.</t>
  </si>
  <si>
    <t>Assessment of psychological preparedness and emergency response willingness of local public health department and hospital workers</t>
  </si>
  <si>
    <t>Errett N.A.; Thompson C.B.; Catlett C.; Gwon H.; Barnett D.J.; Semon N.L.; Hsu E.; Balice R.D.</t>
  </si>
  <si>
    <t>Errett, Nicole A. (37004316400); Thompson, Carol B. (34769145200); Catlett, Christina (8242550800); Gwon, Howard (6603262425); Barnett, Daniel J. (8339795200); Semon, Natalie L. (29167552500); Hsu, Edbert (7102911652); Balice, Ran D. (55533325100)</t>
  </si>
  <si>
    <t>37004316400; 34769145200; 8242550800; 6603262425; 8339795200; 29167552500; 7102911652; 55533325100</t>
  </si>
  <si>
    <t>https://www.scopus.com/inward/record.uri?eid=2-s2.0-84871374535&amp;partnerID=40&amp;md5=75398c5843a14f806cb148c2ae1a2a37</t>
  </si>
  <si>
    <t>This study sought to investigate the relationship between psychologically-related attitudes/ beliefs toward public health emergency response among local health department (LHD) and hospital workers and their willingness to respond to a pandemic influenza emergency scenario and a radiological 'dirty' bomb scenario, to inform workforce resilience-building interventions. LHD and hospital workers participated in a survey based on an established threat-and efficacy-oriented behavioral model (the Extended Parallel Process Model) that focused on collection of the aforementioned attitudes, beliefs, and self-reported response willingness. Odds ratios associating psychologically-related attitudes and beliefs with self-reported response willingness were computed. Perceived levels of psychological preparedness and support were shown to impact response willingness, with more pronounced effects in the radiological 'dirty' bomb scenario. Compared to those who did not perceive themselves to be psychologically prepared, those who did perceive themselves as prepared had higher odds of self-reported response willingness. The relationship of these perceptions and self-reported willingness to respond in all contexts, both scenarios, and both cohorts was influenced by perceived self-efficacy and perceived family preparedness. © 2012 Chevron Publishing.</t>
  </si>
  <si>
    <t>Disaster mental health; Emergency; Psychological preparedness; Support; Willingness to respond</t>
  </si>
  <si>
    <t>Attitude of Health Personnel; Bombs; Cohort Studies; Crisis Intervention; Culture; Disaster Planning; Humans; Influenza, Human; Pandemics; Personnel, Hospital; Public Health; Radiation Injuries; Resilience, Psychological; United States; article; bomb; cohort analysis; coping behavior; crisis intervention; cultural anthropology; disaster planning; education; health personnel attitude; hospital personnel; human; influenza; organization and management; pandemic; psychological aspect; public health; radiation injury; United States</t>
  </si>
  <si>
    <t>Social Media in Disaster Risk Reduction and Crisis Management</t>
  </si>
  <si>
    <t>10.1007/s11948-013-9502-z</t>
  </si>
  <si>
    <t>Alexander D.E.</t>
  </si>
  <si>
    <t>Alexander, David E. (7402830661)</t>
  </si>
  <si>
    <t>Science and Engineering Ethics</t>
  </si>
  <si>
    <t>https://www.scopus.com/inward/record.uri?eid=2-s2.0-84904963295&amp;doi=10.1007%2fs11948-013-9502-z&amp;partnerID=40&amp;md5=15ed82a2776f96e7b94a218c7c57fe2d</t>
  </si>
  <si>
    <t>This paper reviews the actual and potential use of social media in emergency, disaster and crisis situations. This is a field that has generated intense interest. It is characterised by a burgeoning but small and very recent literature. In the emergencies field, social media (blogs, messaging, sites such as Facebook, wikis and so on) are used in seven different ways: listening to public debate, monitoring situations, extending emergency response and management, crowd-sourcing and collaborative development, creating social cohesion, furthering causes (including charitable donation) and enhancing research. Appreciation of the positive side of social media is balanced by their potential for negative developments, such as disseminating rumours, undermining authority and promoting terrorist acts. This leads to an examination of the ethics of social media usage in crisis situations. Despite some clearly identifiable risks, for example regarding the violation of privacy, it appears that public consensus on ethics will tend to override unscrupulous attempts to subvert the media. Moreover, social media are a robust means of exposing corruption and malpractice. In synthesis, the widespread adoption and use of social media by members of the public throughout the world heralds a new age in which it is imperative that emergency managers adapt their working practices to the challenge and potential of this development. At the same time, they must heed the ethical warnings and ensure that social media are not abused or misused when crises and emergencies occur. © 2013 Springer Science+Business Media Dordrecht.</t>
  </si>
  <si>
    <t>Disasters; Emergency management; Ethics; Facebook; Social media; Twitter</t>
  </si>
  <si>
    <t>Cooperative Behavior; Disaster Planning; Disasters; Humans; Information Dissemination; Internet; Risk Reduction Behavior; Social Media; cooperation; disaster; disaster planning; ethics; human; information dissemination; Internet; risk reduction; social media</t>
  </si>
  <si>
    <t>Kluwer Academic Publishers</t>
  </si>
  <si>
    <t>Sci. Eng. Ethics</t>
  </si>
  <si>
    <t>Practice parameter on disaster preparedness</t>
  </si>
  <si>
    <t>10.1016/j.jaac.2013.08.014</t>
  </si>
  <si>
    <t>Pfefferbaum B.; Shaw J.A.</t>
  </si>
  <si>
    <t>Pfefferbaum, Betty (7005152806); Shaw, Jon A. (35548421000)</t>
  </si>
  <si>
    <t>7005152806; 35548421000</t>
  </si>
  <si>
    <t>Journal of the American Academy of Child and Adolescent Psychiatry</t>
  </si>
  <si>
    <t>https://www.scopus.com/inward/record.uri?eid=2-s2.0-84886432641&amp;doi=10.1016%2fj.jaac.2013.08.014&amp;partnerID=40&amp;md5=3321f0f15f1ba6bb85e9cc7569360e31</t>
  </si>
  <si>
    <t>This Practice Parameter identifies best approaches to the assessment and management of children and adolescents across all phases of a disaster. Delivered within a disaster system of care, many interventions are appropriate for implementation in the weeks and months after a disaster. These include psychological first aid, family outreach, psychoeducation, social support, screening, and anxiety reduction techniques. The clinician should assess and monitor risk and protective factors across all phases of a disaster. Schools are a natural site for conducting assessments and delivering services to children. Multimodal approaches using social support, psychoeducation, and cognitive behavioral techniques have the strongest evidence base. Psychopharmacologic interventions are not generally used but may be necessary as an adjunct to other interventions for children with severe reactions or coexisting psychiatric conditions. © 2013 American Academy of Child and Adolescent Psychiatry.All rights reserved.</t>
  </si>
  <si>
    <t>child and adolescent; disaster; disaster system of care; psychological first aid; resilience</t>
  </si>
  <si>
    <t>Adolescent; Child; Disasters; First Aid; Guidelines as Topic; Humans; Mental Disorders; Mental Health Services; Psychiatry; child and adolescent; disaster; disaster system of care; psychological first aid; resilience; psychotropic agent; anxiety; article; child health care; comorbidity; disaster; disaster planning; family counseling; first aid; health care delivery; human; mental disease; mental health care; priority journal; psychopharmacotherapy; social support</t>
  </si>
  <si>
    <t>J. Am. Acad. Child Adolesc. Psychiatry</t>
  </si>
  <si>
    <t>Assessing Cultural Competency in School Crisis Plans</t>
  </si>
  <si>
    <t>10.1080/15388220.2010.519263</t>
  </si>
  <si>
    <t>Annandale N.O.; Melissa A.H.; Dean B.; Kemple A.; Takino Y.</t>
  </si>
  <si>
    <t>Annandale, Neil O. (15836527300); Melissa, Allen Heath (36844584400); Dean, Brenda (21233583500); Kemple, Ana (34876736800); Takino, Yozo (7006562423)</t>
  </si>
  <si>
    <t>15836527300; 36844584400; 21233583500; 34876736800; 7006562423</t>
  </si>
  <si>
    <t>Journal of School Violence</t>
  </si>
  <si>
    <t>https://www.scopus.com/inward/record.uri?eid=2-s2.0-78951480083&amp;doi=10.1080%2f15388220.2010.519263&amp;partnerID=40&amp;md5=522192194433bba5896f37be0890d00d</t>
  </si>
  <si>
    <t>This study reviewed school-based crisis planning resources and guidelines provided by 40 state departments of education and offices of safe and drug-free schools. Content was examined for indications of cultural competency. The most frequently reported topics included: (a) assisting students with mental and physical disabilities, (b) tapping into community resources representative of diverse cultural groups, and (c) strengthening communication by addressing cross-cultural language and communication issues. Although 33 of the 40 states mentioned topics related to human diversity and cultural sensitivity, the focus was peripheral. Tying research to practical application, suggestions are made to strengthen cultural competence in school-based crisis planning, ultimately improving supportive services for all students and families.</t>
  </si>
  <si>
    <t>Cultural competency; School crisis planning; State policies</t>
  </si>
  <si>
    <t>J. Sch. Violence</t>
  </si>
  <si>
    <t>Illness representations predict health-related quality of life 6months after hospital discharge in individuals with injury: A predictive survey</t>
  </si>
  <si>
    <t>10.1111/j.1365-2648.2010.05431.x</t>
  </si>
  <si>
    <t>Chaboyer W.; Lee B.-O.; Wallis M.; Gillespie B.; Jones C.</t>
  </si>
  <si>
    <t>Chaboyer, Wendy (7003715358); Lee, Bih-O (9133248800); Wallis, Marianne (9738739600); Gillespie, Brigid (8622534400); Jones, Cindy (7408261843)</t>
  </si>
  <si>
    <t>7003715358; 9133248800; 9738739600; 8622534400; 7408261843</t>
  </si>
  <si>
    <t>https://www.scopus.com/inward/record.uri?eid=2-s2.0-79551470097&amp;doi=10.1111%2fj.1365-2648.2010.05431.x&amp;partnerID=40&amp;md5=76d49964398cf6eee9482611e330fda3</t>
  </si>
  <si>
    <t>Aim. This article is a report of a study investigating health-related quality of life and its predictors 6months after hospital discharge in individuals who had experienced moderate to severe injury. Background. Understanding the relationship between individuals' illness representations and health-related quality of life may provide the foundation for strategies to promote recovery after injury. Methods. A longitudinal predictive a survey was undertaken. Questionnaires were administered while patients were in hospital, and telephone interviews were conducted 3 and 6months after hospital discharge. Data were collected from August 2006 to February 2007. Demographic and clinical data were collected and the Chinese Illness Perception Questionnaire Revised (Trauma) and the Medical Outcomes Study Short Form 36, were used. Simultaneous multiple regressions were used to identify predictors of health-related quality of life. Results. A total of 114 participants completed the 6-month survey. Demographic and clinical characteristics did not predict health-related quality of life. Predictors of 6-month Physical Summary Score were 3-month Physical Summary Score and two illness representation scales: Identity and Timeline (acute/chronic). Predictors of 6-month were 3-month Mental Summary Score, and three illness representation scales: Identity, Emotional representations and Timeline (acute/chronic). Independent variables accounted for 75·1% and 72·4% of the variance in Physical and Mental Summary Scores. Conclusion. Assessment of patients' illness representations may help clinicians to understand better how people who have sustained traumatic injury view their health and health-related quality of life and to help patients in their recovery process. © 2010 Blackwell Publishing Ltd.</t>
  </si>
  <si>
    <t>Chinese illness perception questionnaire revised (Trauma); Health-related quality of life; Illness representations; Injury; Medical outcomes study short form-36; Nursing</t>
  </si>
  <si>
    <t>Adaptation, Psychological; Adolescent; Adult; Age Factors; Aged; Aged, 80 and over; Attitude to Health; Emotions; Epidemiologic Methods; Female; Health Status; Humans; Length of Stay; Male; Middle Aged; Patient Discharge; Quality of Life; Socioeconomic Factors; Taiwan; Time Factors; Wounds and Injuries; Young Adult; adaptive behavior; adolescent; adult; age; aged; article; attitude to health; emotion; epidemiology; female; health status; hospital discharge; human; injury; length of stay; male; middle aged; psychological aspect; quality of life; socioeconomics; Taiwan; time</t>
  </si>
  <si>
    <t>Building social capital and improving mental health care to prevent suicide</t>
  </si>
  <si>
    <t>10.1093/ije/dyq199</t>
  </si>
  <si>
    <t>Patel V.</t>
  </si>
  <si>
    <t>Patel, Vikram (7402495238)</t>
  </si>
  <si>
    <t>International Journal of Epidemiology</t>
  </si>
  <si>
    <t>dyq199</t>
  </si>
  <si>
    <t>https://www.scopus.com/inward/record.uri?eid=2-s2.0-78649779949&amp;doi=10.1093%2fije%2fdyq199&amp;partnerID=40&amp;md5=5ec3025869bcd4b4be5f2c03421aa6ac</t>
  </si>
  <si>
    <t>Denmark; England; Humans; Mental Health Services; Religion and Psychology; Risk Factors; Social Environment; Social Support; Stress, Psychological; Suicide; Wales; War; editorial; human; lifestyle; mental disease; mental health care; mortality; priority journal; risk factor; social capital; social network; suicide</t>
  </si>
  <si>
    <t>Int. J. Epidemiol.</t>
  </si>
  <si>
    <t>Postdisaster Psychological Intervention Since 9/11</t>
  </si>
  <si>
    <t>10.1037/a0024806</t>
  </si>
  <si>
    <t>Watson P.J.; Brymer M.J.; Bonanno G.A.</t>
  </si>
  <si>
    <t>Watson, Patricia J. (35616211000); Brymer, Melissa J. (7801532133); Bonanno, George A. (7101685888)</t>
  </si>
  <si>
    <t>35616211000; 7801532133; 7101685888</t>
  </si>
  <si>
    <t>American Psychologist</t>
  </si>
  <si>
    <t>https://www.scopus.com/inward/record.uri?eid=2-s2.0-80052615892&amp;doi=10.1037%2fa0024806&amp;partnerID=40&amp;md5=ddd15cff453ca20d383579b7fe03731e</t>
  </si>
  <si>
    <t>A wealth of research and experience after 9/11 has led to the development of evidence-based and evidence-informed guidelines and strategies to support the design and implementation of public mental health programs after terrorism and disaster. This article reviews advances that have been made in a variety of areas, including development of improved metrics and methodologies for conducting needs assessment, screening, surveillance, and program evaluation; clarification of risk and resilience factors as these relate to varying outcome trajectories for survivors and inform interventions; development and implementation of evidence-based and evidence-informed early, midterm, and late interventions for children, adults, and families; adaptation of interventions for cultural, ethnic, and minority groups; improvement in strategies to expand access to postdisaster mental health services; and enhancement of training methods and platforms for workforce development among psychologists, paraprofessionals, and other disaster responders. Continuing improvement of psychologists' national capacity to respond to catastrophic events will require more systematic research to strengthen the evidence base for postdisaster screening and interventions and effective methods and platforms for training. Policy decisions are clearly needed that enhance federal funding to increase availability and access to services, especially for longer term care. Traumatic bereavement represents a critical area for future research, as much needs to be done to clarify issues related to reactions and adaptation to a traumatic death. © 2011 American Psychological Association.</t>
  </si>
  <si>
    <t>Crisis intervention; Disaster intervention; Disaster mental health; Prevention; Terrorism</t>
  </si>
  <si>
    <t>Anxiety; Depression; Female; Health Services Needs and Demand; Humans; Life Change Events; Male; Mental Health; Mental Health Services; Public Health; September 11 Terrorist Attacks; Stress Disorders, Post-Traumatic; anxiety; article; depression; female; health service; human; life event; male; mental health; mental health service; posttraumatic stress disorder; psychological aspect; public health; terrorism</t>
  </si>
  <si>
    <t>Am. Psychol.</t>
  </si>
  <si>
    <t>Natural disaster and risk of psychiatric disorders in Puerto Rican children</t>
  </si>
  <si>
    <t>10.1007/s10802-010-9483-1</t>
  </si>
  <si>
    <t>Felix E.; Hernández L.A.; Bravo M.; Ramirez R.; Cabiya J.; Canino G.</t>
  </si>
  <si>
    <t>Felix, Erika (7005116528); Hernández, Lino A. (57652650100); Bravo, Milagros (7103121076); Ramirez, Rafael (35365136300); Cabiya, Jose (6506334683); Canino, Glorisa (35429993800)</t>
  </si>
  <si>
    <t>7005116528; 57652650100; 7103121076; 35365136300; 6506334683; 35429993800</t>
  </si>
  <si>
    <t>Journal of Abnormal Child Psychology</t>
  </si>
  <si>
    <t>https://www.scopus.com/inward/record.uri?eid=2-s2.0-79955700721&amp;doi=10.1007%2fs10802-010-9483-1&amp;partnerID=40&amp;md5=662ad0a174929d0f25ded61cf8712e5a</t>
  </si>
  <si>
    <t>We examined the persistence of psychiatric disorders at approximately 18 and 30 months after a hurricane among a random sample of the child and adolescent population (4-17 years) of Puerto Rico. Data were obtained from caretaker-child dyads (N=1,886) through in person interviews with primary caretakers (all children) and youth (11-17 years) using the Diagnostic Interview Schedule for Children IV in Spanish. Logistic regressions, controlling for sociodemographic variables, were used to study the relation between disaster exposure and internalizing, externalizing, or any disorder. Children's disaster-related distress manifested as internalizing disorders, rather than as externalizing disorders at 18 months post-disaster. At 30 months, there was no longer a significant difference in rates of disorder between hurricane-exposed and non-exposed youth. Results were similar across age ranges. Rates of specific internalizing disorders between exposed and unexposed children are provided. Research and clinical implications are discussed. © 2010 The Author(s).</t>
  </si>
  <si>
    <t>Child and adolescent; Latino youth; Natural disasters; Psychiatric disorders; Trauma</t>
  </si>
  <si>
    <t>Adolescent; Child; Child, Preschool; Cyclonic Storms; Diagnostic and Statistical Manual of Mental Disorders; Disasters; Female; Humans; Logistic Models; Male; Mental Disorders; Prevalence; Puerto Rico; Risk; adolescent; article; child; diagnostic and statistical manual of mental disorders; disaster; female; human; hurricane; male; mental disease; preschool child; prevalence; Puerto Rico; risk; statistical model</t>
  </si>
  <si>
    <t>J. Abnorm. Child Psychol.</t>
  </si>
  <si>
    <t>Promoting mental health recovery after hurricanes Katrina and Rita: What can be done at what cost</t>
  </si>
  <si>
    <t>10.1001/archgenpsychiatry.2009.77</t>
  </si>
  <si>
    <t>Schoenbaum M.; Butler B.; Kataoka S.; Norquist G.; Springgate B.; Sullivan G.; Duan N.; Kessler R.C.; Wells K.</t>
  </si>
  <si>
    <t>Schoenbaum, Michael (57203055627); Butler, Brittany (35502345500); Kataoka, Sheryl (7103382989); Norquist, Grayson (6603860307); Springgate, Benjamin (18538581500); Sullivan, Greer (7202321983); Duan, Naihua (7005926646); Kessler, Ronald C. (7202074046); Wells, Kenneth (7202184619)</t>
  </si>
  <si>
    <t>57203055627; 35502345500; 7103382989; 6603860307; 18538581500; 7202321983; 7005926646; 7202074046; 7202184619</t>
  </si>
  <si>
    <t>Archives of General Psychiatry</t>
  </si>
  <si>
    <t>https://www.scopus.com/inward/record.uri?eid=2-s2.0-68149125175&amp;doi=10.1001%2farchgenpsychiatry.2009.77&amp;partnerID=40&amp;md5=11906ceee2a6752a54b600ff2acd13bc</t>
  </si>
  <si>
    <t>Context: Concerns about mental health recovery persist after the 2005 Gulf storms. We propose a recovery model and estimate costs and outcomes. Objective: To estimate the costs and outcomes of enhanced mental health response to large-scale disasters using the 2005 Gulf storms as a case study. Design: Decision analysis using state-transition Markov models for 6-month periods from 7 to 30 months after disasters. Simulated movements between health states were based on probabilities drawn from the clinical literature and expert input. Setting: A total of 117 counties/parishes across Louisiana, Mississippi, Alabama, and Texas that the Federal Emergency Management Agency designated as eligible for individual relief following hurricanes Katrina and Rita. Participants: Hypothetical cohort, based on the size and characteristics of the population affected by the Gulf storms. Intervention: Enhanced mental health care consisting of evidence-based screening, assessment, treatment, and care coordination. Main Outcome Measures: Morbidity in 6-month episodes of mild/moderate or severe mental health problems through 30 months after the disasters; units of service (eg, office visits, prescriptions, hospital nights); intervention costs; and use of human resources. Results: Full implementation would cost $1133 per capita, or more than $12.5 billion for the affected population, and yield 94.8% to 96.1% recovered by 30 months, but exceed available provider capacity. Partial implementation would lower costs and recovery proportionately. Conclusions: Evidence-based mental health response is feasible, but requires targeted resources, increased provider capacity, and advanced planning. ©2009 American Medical Association. All rights reserved.</t>
  </si>
  <si>
    <t>Adult; Child; Costs and Cost Analysis; Cyclones; Decision Support Techniques; Delivery of Health Care; Disaster Planning; Disasters; Female; Health Care Costs; Health Services Accessibility; Humans; Life Change Events; Male; Markov Chains; Mental Disorders; Needs Assessment; Outcome Assessment (Health Care); Relief Work; Rescue Work; Stress Disorders, Post-Traumatic; Survivors; United States; adolescent; adult; article; child; convalescence; cooperation; cost of illness; disaster planning; disease severity; evidence based medicine; feasibility study; health care delivery; health care need; health care utilization; health promotion; human; hurricane; major clinical study; mental disease; mental health care; money; morbidity; outcome assessment; probability; simulation; United States</t>
  </si>
  <si>
    <t>Arch. Gen. Psychiatry</t>
  </si>
  <si>
    <t>Selective versus comprehensive emergency management in Korea</t>
  </si>
  <si>
    <t>10.1186/2193-1801-3-602</t>
  </si>
  <si>
    <t>Ha K.-M.; Oh H.-M.</t>
  </si>
  <si>
    <t>Ha, Kyoo-Man (55351967400); Oh, Hyeon-Mun (56459435600)</t>
  </si>
  <si>
    <t>55351967400; 56459435600</t>
  </si>
  <si>
    <t>SpringerPlus</t>
  </si>
  <si>
    <t>https://www.scopus.com/inward/record.uri?eid=2-s2.0-84919754469&amp;doi=10.1186%2f2193-1801-3-602&amp;partnerID=40&amp;md5=321c777b3f5425dec2a62ab6f4dc35bb</t>
  </si>
  <si>
    <t>In spite of Korean governments’ efforts, many emergency management practitioners wonder whether what is actually being practiced is selective or comprehensive management. Using a qualitative content analysis and experiences in practice, the article analyzes the barriers to selective emergency management and the paths to comprehensive emergency management via the same three management elements: stakeholders, phases of the emergency management lifecycle, and hazards and impacts. Four analytical levels are considered: central government level, industry level, community level, and household level. Korea, despite its self-praise, has to transform its selective emergency management into comprehensive emergency management in time. © 2014, Ha and Oh; licensee Springer.</t>
  </si>
  <si>
    <t>Community; Culture; Government; Household; Industry</t>
  </si>
  <si>
    <t>SpringerOpen</t>
  </si>
  <si>
    <t>Social media, disaster studies, and human communication</t>
  </si>
  <si>
    <t>10.1109/MTS.2014.2301857</t>
  </si>
  <si>
    <t>Resnyansky L.</t>
  </si>
  <si>
    <t>Resnyansky, Lucy (26432246100)</t>
  </si>
  <si>
    <t>IEEE Technology and Society Magazine</t>
  </si>
  <si>
    <t>https://www.scopus.com/inward/record.uri?eid=2-s2.0-84897823416&amp;doi=10.1109%2fMTS.2014.2301857&amp;partnerID=40&amp;md5=e9b97b03e0bc5f30d8140f402600fccd</t>
  </si>
  <si>
    <t>Most sociologists of knowledge and science tend to agree that significant advances in an area come less from the accumulation of empirical studies, but more from reconceptualizations of basic ideas and definitions [1, p. 38]. © 1982-2012 IEEE.</t>
  </si>
  <si>
    <t>Social sciences; Empirical studies; Human communications; Social media; Engineering</t>
  </si>
  <si>
    <t>IEEE Technol Soc Mag</t>
  </si>
  <si>
    <t>Violence exposure and health-related risk among African American adolescent female detainees: A strategy for reducing recidivism</t>
  </si>
  <si>
    <t>10.1080/10509674.2010.519669</t>
  </si>
  <si>
    <t>Woodson K.M.; Hives C.C.; Sanders-Phillips K.</t>
  </si>
  <si>
    <t>Woodson, Kamilah M. (36129085100); Hives, Courtney C. (36621022100); Sanders-Phillips, Kathy (6602808827)</t>
  </si>
  <si>
    <t>36129085100; 36621022100; 6602808827</t>
  </si>
  <si>
    <t>Journal of Offender Rehabilitation</t>
  </si>
  <si>
    <t>https://www.scopus.com/inward/record.uri?eid=2-s2.0-78149454901&amp;doi=10.1080%2f10509674.2010.519669&amp;partnerID=40&amp;md5=097ff6e060a475ca93ff0666194b49d5</t>
  </si>
  <si>
    <t>Juvenile crime and violent victimization continue to be significant social problems, in that adolescents, females in particular, are likely to participate in health-related risk behaviors as a result of having been victimized or exposed to a violent environment. Specifically, abuse, neglect, sexual molestation, poverty, and witnessing violence are well-known risk factors for the development of trauma-related psychopathology and poor outcomes relative to delinquency, drug and alcohol abuse, and HIV risk behaviors. HIV infection is a common public health concern, disproportionately affecting adolescent African American female detainees. This unique population has a serious history of violence exposure, which subsequently tends to lead to engaging in risky sexual behaviors, mental health problems, and substance abuse. Also, as a result of little to no intervention, this population is recidivating at an alarming rate-a problem that may further exacerbate the expression of health-related risk behaviors among African American adolescent female detainees. The authors briefly describe a pilot program to be implemented in the juvenile justice system that is based on the model of accumulated risk, Bronfenbrenner's ecological model, and the positive youth justice model. The program proposes to reduce risky sexual behaviors, teach alternatives to abusing substances, treat mental health concerns, and reduce the rate of recidivism through "positive youth development." Tying elements of wraparound services and reeducation together, this program addresses salient concerns that may have an impact on an adolescent detainee's success following their release from prison. © Taylor &amp; Francis Group, LLC.</t>
  </si>
  <si>
    <t>Adolescent; African American; Female; HIV; Incarceration; Psychological functioning; Recidivism; Substance abuse; Violence exposure</t>
  </si>
  <si>
    <t>J. Offender Rehabil.</t>
  </si>
  <si>
    <t>School Intervention Related to School and Community Violence</t>
  </si>
  <si>
    <t>10.1016/j.chc.2013.12.005</t>
  </si>
  <si>
    <t>Jaycox L.H.; Stein B.D.; Wong M.</t>
  </si>
  <si>
    <t>Jaycox, Lisa H. (7003510276); Stein, Bradley D. (7201898299); Wong, Marleen (7403907889)</t>
  </si>
  <si>
    <t>7003510276; 7201898299; 7403907889</t>
  </si>
  <si>
    <t>Child and Adolescent Psychiatric Clinics of North America</t>
  </si>
  <si>
    <t>https://www.scopus.com/inward/record.uri?eid=2-s2.0-84896544868&amp;doi=10.1016%2fj.chc.2013.12.005&amp;partnerID=40&amp;md5=6733216d9a75f9711e5bc29180196fd5</t>
  </si>
  <si>
    <t>Schools are well positioned to facilitate recovery for students exposed to community or school violence or other traumatic life events affecting populations of youth. This article describes how schools can circumvent several key barriers to mental health service provision, outcomes that school interventions target, and the role of the family in school-based services. It includes a description of the history of schools in facilitating recovery for students exposed to traumatic events, particularly related to crisis intervention, and the current status of early intervention and strategies for long-term recovery in the school setting. Challenges and future directions are also discussed. © 2014 Elsevier Inc.</t>
  </si>
  <si>
    <t>Community; Intervention; School; Violence</t>
  </si>
  <si>
    <t>Crisis Intervention; History, 20th Century; History, 21st Century; Humans; Mental Health Services; School Health Services; Schools; Students; United States; Violence; anxiety disorder; behavior disorder; cognitive therapy; community violence; crisis intervention; depression; early intervention; family; funding; health care policy; human; mental health service; posttraumatic stress disorder; priority journal; psychoeducation; relaxation training; review; school violence; violence; history; organization and management; psychology; school; school health service; student; United States; violence</t>
  </si>
  <si>
    <t>Child Adolesc. Psychiatr. Clin. North Am.</t>
  </si>
  <si>
    <t>Developing an African youth psychosocial assessment: An application of item response theory</t>
  </si>
  <si>
    <t>10.1002/mpr.1420</t>
  </si>
  <si>
    <t>Betancourt T.S.; Yang F.; Bolton P.; Normand S.-L.</t>
  </si>
  <si>
    <t>Betancourt, Theresa S. (6602655245); Yang, Frances (35331491400); Bolton, Paul (7101689318); Normand, Sharon-Lise (35374690600)</t>
  </si>
  <si>
    <t>6602655245; 35331491400; 7101689318; 35374690600</t>
  </si>
  <si>
    <t>International Journal of Methods in Psychiatric Research</t>
  </si>
  <si>
    <t>https://www.scopus.com/inward/record.uri?eid=2-s2.0-84901953047&amp;doi=10.1002%2fmpr.1420&amp;partnerID=40&amp;md5=86b81d01fd1da0bd1b2a58b92adf6c26</t>
  </si>
  <si>
    <t>This study aimed to refine a dimensional scale for measuring psychosocial adjustment in African youth using item response theory (IRT). A 60-item scale derived from qualitative data was administered to 667 war-affected adolescents (55% female). Exploratory factor analysis (EFA) determined the dimensionality of items based on goodness-of-fit indices. Items with loadings less than 0.4 were dropped. Confirmatory factor analysis (CFA) was used to confirm the scale's dimensionality found under the EFA. Item discrimination and difficulty were estimated using a graded response model for each subscale using weighted least squares means and variances. Predictive validity was examined through correlations between IRT scores (θ) for each subscale and ratings of functional impairment. All models were assessed using goodness-of-fit and comparative fit indices. Fisher's Information curves examined item precision at different underlying ranges of each trait. Original scale items were optimized and reconfigured into an empirically-robust 41-item scale, the African Youth Psychosocial Assessment (AYPA). Refined subscales assess internalizing and externalizing problems, prosocial attitudes/behaviors and somatic complaints without medical cause. The AYPA is a refined dimensional assessment of emotional and behavioral problems in African youth with good psychometric properties. Validation studies in other cultures are recommended. © 2014 John Wiley &amp; Sons, Ltd.</t>
  </si>
  <si>
    <t>Africa; Children and adolescents; Item response theory (IRT); Mental health assessment; Psychometric measurement; Uganda</t>
  </si>
  <si>
    <t>Adolescent; Adolescent Behavior; Adolescent Development; Africa; Factor Analysis, Statistical; Female; Humans; Male; Models, Theoretical; Psychometrics; Questionnaires; adolescent; adolescent behavior; adolescent development; Africa; factorial analysis; female; human; male; physiology; procedures; psychology; psychometry; questionnaire; theoretical model</t>
  </si>
  <si>
    <t>Int. J. Methods Psychiatr. Res.</t>
  </si>
  <si>
    <t>Proposals for mental disorders specifi cally associated with stress in the International Classifi cation of Diseases-11</t>
  </si>
  <si>
    <t>10.1016/S0140-6736(12)62191-6</t>
  </si>
  <si>
    <t>Maercker A.; Brewin C.R.; Bryant R.A.; Cloitre M.; Reed G.M.; Van Ommeren M.; Humayun A.; Jones L.M.; Kagee A.; Llosa A.E.; Rousseau C.; Somasundaram D.J.; Souza R.; Suzuki Y.; Weissbecker I.; Wessely S.C.; First M.B.; Saxena S.</t>
  </si>
  <si>
    <t>Maercker, Andreas (56059359000); Brewin, Chris R (7006656085); Bryant, Richard A (7402594156); Cloitre, Marylene (35420810100); Reed, Geoffrey M (7201360998); Van Ommeren, Mark (7004714180); Humayun, Asma (47461231200); Jones, Lynne M (7403623194); Kagee, Ashraf (6602679848); Llosa, Augusto E (6507399994); Rousseau, Cécile (35612387600); Somasundaram, Daya J (6701404117); Souza, Renato (57198024222); Suzuki, Yuriko (55270760400); Weissbecker, Inka (6507644639); Wessely, Simon C (7102849907); First, Michael B (7102648764); Saxena, Shekhar (35430382900)</t>
  </si>
  <si>
    <t>56059359000; 7006656085; 7402594156; 35420810100; 7201360998; 7004714180; 47461231200; 7403623194; 6602679848; 6507399994; 35612387600; 6701404117; 57198024222; 55270760400; 6507644639; 7102849907; 7102648764; 35430382900</t>
  </si>
  <si>
    <t>The Lancet</t>
  </si>
  <si>
    <t>https://www.scopus.com/inward/record.uri?eid=2-s2.0-84877715980&amp;doi=10.1016%2fS0140-6736%2812%2962191-6&amp;partnerID=40&amp;md5=d2eecf57927a51a96738e172d81b29ab</t>
  </si>
  <si>
    <t>acute stress; adjustment disorder; anxiety disorder; depression; DSM-5; emotional disorder; emotionality; functional disease; human; human relation; ICD-10; ICD-11; lowest income group; medical specialist; mental disease; mental health care; personality disorder; posttraumatic stress disorder; practice guideline; priority journal; review; scale up; stress</t>
  </si>
  <si>
    <t>Psychological impact of disasters on children: Review of assessment and interventions</t>
  </si>
  <si>
    <t>10.1007/s12519-009-0001-x</t>
  </si>
  <si>
    <t>Kar N.</t>
  </si>
  <si>
    <t>Kar, Nilamadhab (56273865000)</t>
  </si>
  <si>
    <t>World Journal of Pediatrics</t>
  </si>
  <si>
    <t>https://www.scopus.com/inward/record.uri?eid=2-s2.0-59349093736&amp;doi=10.1007%2fs12519-009-0001-x&amp;partnerID=40&amp;md5=dfe82ed5ec5aedf2350257c99ed8b1b7</t>
  </si>
  <si>
    <t>Background: There is a wide range of mental and behavioral sequel in children following disasters, which can last long. This review discusses the nature and extent of the psychiatric problems, their management options and process to organize the psychological interventions for affected children. Data sources: Literatures were searched through PubMed with the words "children, disaster, psychiatry, and mental health" and relevant cross references were included in the review. Results: Proportions of children having posttraumatic symptoms or syndromal diagnoses vary in different studies depending on various factors like nature and severity of disaster, diagnostic criteria used, cultural issues regarding meaning of trauma, support available, etc. Common psychiatric manifestations among children include acute stress reactions, adjustment disorder, depression, panic disorder, post-traumatic stress disorder, anxiety disorders specific to childhood and psychotic disorders. Comorbidities and sub-clinical syndromes are also common. Most of the post-disaster mental health interventions can be provided in the community by the local disaster workers. Supportive counselling, cognitive behavior therapy, brief trauma/grief-focused psychotherapy, and play therapy are the commonly utilized methods of psychological intervention, which can be given in groups. Information about the efficacy of medications is still emerging, while many are being used and found useful. Conclusions: Following disaster, systematic screening for psychological problems in children is suggested. An integrated approach using psycho-socio-educational and clinical interventions is expected to be effective. © Springer 2009.</t>
  </si>
  <si>
    <t>Assessment; Children; Disaster; Intervention; Psychiatric disorders</t>
  </si>
  <si>
    <t>Adaptation, Psychological; Attention Deficit Disorder with Hyperactivity; Child; Child, Preschool; Comorbidity; Conduct Disorder; Depression; Disasters; Humans; Mass Screening; Mental Disorders; Mental Health Services; Parent-Child Relations; Psychotherapy; Risk Factors; Severity of Illness Index; Social Support; Stress Disorders, Post-Traumatic; Stress, Psychological; Substance-Related Disorders; adrenergic receptor blocking agent; anticonvulsive agent; antidepressant agent; clonidine; mood stabilizer; propranolol; serotonin noradrenalin reuptake inhibitor; acute stress; adaptation syndrome; anxiety disorder; child; child behavior; child care; child psychology; clinical feature; cognitive therapy; comorbidity; cultural factor; depression; disaster; disaster planning; family attitude; group therapy; human; mental disease; mental health care; panic; patient counseling; play therapy; posttraumatic stress disorder; prevalence; psychoeducation; psychologic assessment; review; risk factor; screening test; symptomatology</t>
  </si>
  <si>
    <t>World J. Pediatrics</t>
  </si>
  <si>
    <t>A randomized controlled trial of a brief intervention for delayed psychological effects in snakebite victims</t>
  </si>
  <si>
    <t>10.1371/journal.pntd.0003989</t>
  </si>
  <si>
    <t>Wijesinghe C.A.; Williams S.S.; Kasturiratne A.; Dolawaththa N.; Wimalaratne P.; Wijewickrema B.; Jayamanne S.F.; Isbister G.K.; Dawson A.H.; Lalloo D.G.; de Silva H.J.</t>
  </si>
  <si>
    <t>Wijesinghe, Chamara A. (55391176500); Williams, Shehan S. (48561774700); Kasturiratne, Anuradhani (57188951652); Dolawaththa, Nishantha (56815131600); Wimalaratne, Piyal (56814998800); Wijewickrema, Buddhika (56814941100); Jayamanne, Shaluka F. (16480647500); Isbister, Geoffrey K. (34975054300); Dawson, Andrew H. (7202697676); Lalloo, David G. (7004734207); de Silva, H. Janaka (7005406595)</t>
  </si>
  <si>
    <t>55391176500; 48561774700; 57188951652; 56815131600; 56814998800; 56814941100; 16480647500; 34975054300; 7202697676; 7004734207; 7005406595</t>
  </si>
  <si>
    <t>PLoS Neglected Tropical Diseases</t>
  </si>
  <si>
    <t>A052</t>
  </si>
  <si>
    <t>https://www.scopus.com/inward/record.uri?eid=2-s2.0-84940663098&amp;doi=10.1371%2fjournal.pntd.0003989&amp;partnerID=40&amp;md5=115639f0d50ff7a7b4b2349e9fe1242e</t>
  </si>
  <si>
    <t>Background: Snakebite results in delayed psychological morbidity and negative psycho-social impact. However, psychological support is rarely provided to victims. Aim: To assess the effectiveness of a brief intervention which can be provided by non-specialist doctors aimed at reducing psychological morbidity following snakebite envenoming. Method: In a single blind, randomized controlled trial, snakebite victims with systemic envenoming [n = 225, 168 males, mean age 42.1 (SD 12.4) years] were randomized into three arms. One arm received no intervention (n = 68, Group A), the second received psychological first aid and psychoeducation (dispelling prevalent cultural beliefs related to snakebite which promote development of a sick role) at discharge from hospital (n = 65, Group B), while the third received psychological first aid and psychoeducation at discharge and a second intervention one month later based on cognitive behavioural principles (n = 69, Group C). All patients were assessed six months after hospital discharge for the presence of psychological symptoms and level of functioning using standardized tools. Results: At six months, there was a decreasing trend in the proportion of patients who were positive for psychiatric symptoms of depression and anxiety from Group A through Group B to Group C (Chi square test for trend = 7.901, p = 0.005). This was mainly due to a decreasing trend for symptoms of anxiety (chi-square for trend = 11.256, p = 0.001). There was also decreasing trend in the overall prevalence of disability from Group A through Group B to Group C (chi square for trend = 7.551, p = 0.006), predominantly in relation to disability in family life (p = 0.006) and social life (p = 0.005). However, there was no difference in the proportion of patients diagnosed with depression between the three groups (chi square for trend = 0.391, p = 0.532), and the intervention also had no effect on post-traumatic stress disorder. Conclusions: A brief psychological intervention, which included psychological first aid and psychoeducation plus cognitive behavioural therapy that can be provided by non-specialist doctors appeared to reduce psychiatric symptoms and disability after snakebite envenoming, but not depression or post-traumatic stress disorder. Trial Registration: Sri Lanka Clinical Trials Registry: SLCTR/2011/003. © 2015 Wijesinghe et al.</t>
  </si>
  <si>
    <t>Adult; Animals; Cognitive Therapy; Depressive Disorder; Female; Humans; Male; Middle Aged; Psychotherapy; Snake Bites; Stress Disorders, Post-Traumatic; Treatment Outcome; adult; anxiety; Article; Beck Depression Inventory; cognitive therapy; controlled study; depression; employment; envenomation; female; first aid; health belief; hospital discharge; human; major clinical study; male; mental disease; morbidity; outcome assessment; physical disability; posttraumatic stress disorder; psychoeducation; randomized controlled trial; single blind procedure; snakebite; social belief; social psychology; Sri Lanka; animal; cognitive therapy; Depressive Disorder; middle aged; procedures; psychology; psychotherapy; Snake Bites; Stress Disorders, Post-Traumatic; treatment outcome</t>
  </si>
  <si>
    <t>PLoS. Negl. Trop. Dis.</t>
  </si>
  <si>
    <t>Lessons in Collaboration, Four Years Post-Katrina</t>
  </si>
  <si>
    <t>10.1111/j.1545-5300.2010.01339.x</t>
  </si>
  <si>
    <t>Bava S.; Coffey E.P.; Weingarten K.; Becker C.</t>
  </si>
  <si>
    <t>Bava, Saliha (55883468300); Coffey, Ellen Pulleyblank (6506949812); Weingarten, Kaethe (57204346704); Becker, Carol (56222952000)</t>
  </si>
  <si>
    <t>55883468300; 6506949812; 57204346704; 56222952000</t>
  </si>
  <si>
    <t>https://www.scopus.com/inward/record.uri?eid=2-s2.0-78649434843&amp;doi=10.1111%2fj.1545-5300.2010.01339.x&amp;partnerID=40&amp;md5=d3d250670f0a7e9b2602bd8fa7309ddc</t>
  </si>
  <si>
    <t>Four action researchers present a case study of a project conducted by members of a national family therapy organization and members of a local family therapy institute, which describes their efforts to collaborate with local disaster recovery workers 2 years after Hurricane Katrina. The aim of the collaboration was to create a local action research team to study best practices that strengthen resilience after disaster. The authors discuss choice points and dilemmas faced in finding collaborative partners and in clarifying what constitutes an invitation to work in a community. The case study illuminates tensions and understandings between outsiders and a community still facing the long-term effects of a disaster. © 2010 FPI, Inc.</t>
  </si>
  <si>
    <t>Collaboration; Community Engagement; Community Resilience; Leadership; Post-Disaster Recovery</t>
  </si>
  <si>
    <t>Community Mental Health Services; Community Networks; Community-Based Participatory Research; Cooperative Behavior; Cyclonic Storms; Disaster Planning; Health Personnel; Health Services Needs and Demand; Humans; Louisiana; Program Development; Resilience, Psychological; Social Work; Surge Capacity; Survivors; Time; article; community care; cooperation; coping behavior; disaster planning; education; ethics; health care personnel; health service; human; hurricane; mental health service; methodology; organization and management; participatory research; program development; psychological aspect; social work; surge capacity; survivor; time; United States</t>
  </si>
  <si>
    <t>Coping with natural disasters in Yogyakarta, Indonesia: The psychological state of elementary school children as assessed by their teachers</t>
  </si>
  <si>
    <t>10.1177/0143034311402919</t>
  </si>
  <si>
    <t>Widyatmoko C.S.; Tan E.T.; Seyle D.C.; Mayawati E.H.; Silver R.C.</t>
  </si>
  <si>
    <t>Widyatmoko, C. Siswa (48561964000); Tan, Edwin T. (48561743500); Seyle, D. Conor (56469539000); Mayawati, E. Haksi (48561328600); Silver, Roxane Cohen (55664991200)</t>
  </si>
  <si>
    <t>48561964000; 48561743500; 56469539000; 48561328600; 55664991200</t>
  </si>
  <si>
    <t>https://www.scopus.com/inward/record.uri?eid=2-s2.0-80052070866&amp;doi=10.1177%2f0143034311402919&amp;partnerID=40&amp;md5=b8d78e156382d213ebd35349a844685e</t>
  </si>
  <si>
    <t>The nation of Indonesia is in an area of geological instability, resulting in repeated and severe natural disasters. As a result, Indonesian residents are likely to be exposed repeatedly to significant traumatic events. Researchers and clinicians working in such areas face the challenge of assessing large groups of people exposed to trauma and identifying culturally-specific as well as culturally-invariant symptoms of distress. The current study addressed these issues by using teachers as a point of contact for working with affected children. Elementary school teachers from 16 schools affected by a major earthquake in Central Java, Indonesia in 2006 reported on the continuing symptoms exhibited by their students approximately two years later. Teachers identified-in their own words-behavioral problems that children had developed following the earthquake. On average, 4.5% (SD = 5.0%) of children were identified as exhibiting problematic behavior two years after the earthquake (individual school rates ranged from 0.5% to 17.12%), with negative school-based behaviors (e.g. lack of academic motivation) reported as the most common symptom. Other symptoms were consistent with Western-identified posttraumatic stress, and two culturally-specific symptoms were identified. Teachers can serve as an effective first-line resource for assessing the psychological state of children exposed to natural disasters. © The Author(s) 2011.</t>
  </si>
  <si>
    <t>earthquake; Indonesia; natural disasters; posttraumatic stress</t>
  </si>
  <si>
    <t>Trauma among survivors of Hurricane Katrina: Considerations and recommendations for mental health care</t>
  </si>
  <si>
    <t>10.1080/15325020902925480</t>
  </si>
  <si>
    <t>Whaley A.L.</t>
  </si>
  <si>
    <t>Whaley, Arthur L. (57204337581)</t>
  </si>
  <si>
    <t>Journal of Loss and Trauma</t>
  </si>
  <si>
    <t>https://www.scopus.com/inward/record.uri?eid=2-s2.0-70449393626&amp;doi=10.1080%2f15325020902925480&amp;partnerID=40&amp;md5=c87cc6b66ce4b179a702d33fdd3bb559</t>
  </si>
  <si>
    <t>Many individuals who have experienced natural disasters such as Hurricane Katrina become traumatized. Emotional responses to traumatic events range from nonspecific psychological distress to posttraumatic stress disorder. These conditions should be treated to improve the chances of recovery among survivors. The purpose of this article is to outline the initial steps for effectively engaging individuals who survive disasters in mental health care with an emphasis on Katrina. These steps include (a) appropriate reactions to the survivors' stories and experiences, (b) identifying and interpreting the emotions of Katrina survivors, (c) distinguishing appropriate stress reactions from mental illness, and (d) transforming traumatic experiences into a positive growth experience. Discussion with Katrina survivors about compound trauma, for those who experience it, is essential for movement toward more thoughtful and deliberate plans for healthy living in the future. © Taylor &amp; Francis Group, LLC.</t>
  </si>
  <si>
    <t>J. Loss Trauma</t>
  </si>
  <si>
    <t>African-American teen girls grieve the loss of friends to homicide: Meaning making and resilience</t>
  </si>
  <si>
    <t>10.2190/OM.61.2.c</t>
  </si>
  <si>
    <t>Johnson C.</t>
  </si>
  <si>
    <t>Johnson, Celeste (36522953100)</t>
  </si>
  <si>
    <t>Omega: Journal of Death and Dying</t>
  </si>
  <si>
    <t>https://www.scopus.com/inward/record.uri?eid=2-s2.0-77954026385&amp;doi=10.2190%2fOM.61.2.c&amp;partnerID=40&amp;md5=ac975c917e6bb62fc2e9e600d3c1e4fd</t>
  </si>
  <si>
    <t>Few studies have examined the bereavement experiences of African-American teen girls who have mourned the loss of friends due to homicide. This qualitative study examined such bereavement experiences with a sample of 20 African-American teen girls, ages 16-19, living in a large northeastern U.S. city. Meaning making, adolescent developmental theory, ideas regarding traumatic loss, and resilience provided a framework to understand how these teens coped with the tragic loss of a friend. The teen girls in this study demonstrated resilience in their ability to adequately "move on" with their lives. They remained achievement oriented and sustained meaningful relationships with family, valued friends, and others. Early, metaphysical, and motivational meaning constructions contributed to the teens' resilience.</t>
  </si>
  <si>
    <t>Adaptation, Psychological; Adolescent; African Americans; Attitude to Death; Bereavement; Depression; Female; Friends; Homicide; Humans; Object Attachment; Questionnaires; Social Support; Young Adult; adaptive behavior; adolescent; adult; African American; article; attitude to death; bereavement; depression; ethnology; female; friend; homicide; human; object relation; psychological aspect; questionnaire; social support; African American; attitude to death; ethnology; friend; homicide; psychology; young adult</t>
  </si>
  <si>
    <t>Omega J. Death Dying</t>
  </si>
  <si>
    <t>Integrating mental health into primary care for displaced populations: The experience of Mindanao, Philippines</t>
  </si>
  <si>
    <t>10.1186/1752-1505-5-3</t>
  </si>
  <si>
    <t>Mueller Y.; Cristofani S.; Rodriguez C.; Malaguiok R.T.; Gil T.; Grais R.F.; Souza R.</t>
  </si>
  <si>
    <t>Mueller, Yolanda (16679676000); Cristofani, Susanna (22134519300); Rodriguez, Carmen (35312323900); Malaguiok, Rohani T. (39762172700); Gil, Tatiana (39761775600); Grais, Rebecca F. (12801197700); Souza, Renato (57198024222)</t>
  </si>
  <si>
    <t>16679676000; 22134519300; 35312323900; 39762172700; 39761775600; 12801197700; 57198024222</t>
  </si>
  <si>
    <t>https://www.scopus.com/inward/record.uri?eid=2-s2.0-79958265672&amp;doi=10.1186%2f1752-1505-5-3&amp;partnerID=40&amp;md5=b574352040f800fda3cafa8bd7039718</t>
  </si>
  <si>
    <t>Background: For more than forty years, episodes of violence in the Mindanao conflict have recurrently led to civilian displacement. In 2008, Medecins Sans Frontieres set up a mental health program integrated into primary health care in Mindanao Region. In this article, we describe a model of mental health care and the characteristics and outcomes of patients attending mental health services. Methods. Psychologists working in mobile clinics assessed patients referred by trained clinicians located at primary level. They provided psychological first aid, brief psychotherapy and referral for severe patients. Patient characteristics and outcomes in terms of Self-Reporting Questionnaire (SRQ20) and Global Assessment of Functioning score (GAF) are described. Results: Among the 463 adult patients diagnosed with a common mental disorder with at least two visits, median SRQ20 score diminished from 7 to 3 (p &lt; 0.001) and median GAF score increased from 60 to 70 (p &lt; 0.001). Baseline score and score at last assessment were different for both discharged patients and defaulters (p &lt; 0.001). Conclusions: Brief psychotherapy sessions provided at primary level during emergencies can potentially improve patients' symptoms of distress. © 2011 Mueller et al; licensee BioMed Central Ltd.</t>
  </si>
  <si>
    <t>Psychological first-aid training for paraprofessionals: A systems-based model for enhancing capacity of rural emergency responses</t>
  </si>
  <si>
    <t>10.1017/S1049023X11006297</t>
  </si>
  <si>
    <t>McCabe O.L.; Perry C.; Azur M.; Taylor H.G.; Bailey M.; Links J.M.</t>
  </si>
  <si>
    <t>McCabe, O. Lee (6603422598); Perry, Charlene (57209523978); Azur, Melissa (24337192900); Taylor, Henry G. (16489923800); Bailey, Mark (57195730613); Links, Jonathan M. (7005093392)</t>
  </si>
  <si>
    <t>6603422598; 57209523978; 24337192900; 16489923800; 57195730613; 7005093392</t>
  </si>
  <si>
    <t>https://www.scopus.com/inward/record.uri?eid=2-s2.0-84896528041&amp;doi=10.1017%2fS1049023X11006297&amp;partnerID=40&amp;md5=359e04b186ca0e515075dbc83d419b98</t>
  </si>
  <si>
    <t>Introduction: Ensuring the capacity of the public health, emergency preparedness system to respond to disaster-related need for mental health services is a challenge, particularly in rural areas in which the supply of responders with relevant expertise rarely matches the surge of demand for services. Problem: This investigation established and evaluated a systems-based partnership model for recruiting, training, and promoting official recognition of community residents as paraprofessional members of the Maryland Medical Professional Volunteer Corps. The partners were leaders of local health departments (LHDs), faith-based organizations (FBOs), and an academic health center (AHC). Methods: A one-group, quasi-experimental research design, using both post-test only and pre-/post-test assessments, was used to determine the feasibility, effectiveness, and impact of the overall program and of a one-day workshop in Psychological First Aid (PFA) for Paraprofessionals. The training was applied to and evaluated for 178 citizens drawn from 120 Christian parishes in four local health jurisdictions in rural Maryland. Results: Feasibility - The model was demonstrated to be practicable, as measured by specific criteria to quantify partner readiness, willingness, and ability to collaborate and accomplish project aims. Effectiveness - The majority (93-99%) of individual participants agreed or strongly agreed that, as a result of the intervention, they understood the conceptual content of PFA and were confident about (perceived self-efficacy) using PFA techniques with prospective disaster survivors. Impact - Following PFA training, 56 of the 178 (31.5%) participants submitted same-day applications to be paraprofessional responders in the Volunteer Corps. The formal acceptance of citizens who typically do not possess licensure in a health profession reflects a project-engendered policy change by the Maryland Department of Health and Mental Hygiene. Conclusions: These findings are consistent with the conclusion that it is feasible to consider LHDs, FBOs, and AHCs as partners to work effectively within the span of a six-month period to design, promote, conduct, and evaluate a model of capacity/capability building for public mental health emergency response based on a professional extender rationale. Moreover, consistently high levels of perceived self-efficacy as PFA responders can be achieved with lay members of the community who receive a specially-designed, one-day training program in crisis intervention and referral strategies for disaster survivors. © Copyright McCabe © World Association for Disaster and Emergency Medicine 2011.</t>
  </si>
  <si>
    <t>at-risk populations; behavioral health surge; disaster preparedness and response; paraprofessional response extenders; psychological first aid; public health systems research; public/private collaboration; rural emergency preparedness</t>
  </si>
  <si>
    <t>Disaster Planning; Disasters; Emergency Responders; First Aid; Humans; Prospective Studies; disaster; disaster planning; first aid; human; prospective study; rescue personnel</t>
  </si>
  <si>
    <t>Post-traumatic stress symptoms in adolescents after two murders in a school: A controlled follow-up study</t>
  </si>
  <si>
    <t>10.2190/PM.38.4.b</t>
  </si>
  <si>
    <t>Karabekiroglu K.; Akbas S.; Tasdemir G.N.; Karakurt M.N.</t>
  </si>
  <si>
    <t>Karabekiroglu, Koray (20433273500); Akbas, Seher (23982238700); Tasdemir, Gokce Nur (26538976400); Karakurt, Mellh Nurl (42761565300)</t>
  </si>
  <si>
    <t>20433273500; 23982238700; 26538976400; 42761565300</t>
  </si>
  <si>
    <t>International Journal of Psychiatry in Medicine</t>
  </si>
  <si>
    <t>https://www.scopus.com/inward/record.uri?eid=2-s2.0-66749168967&amp;doi=10.2190%2fPM.38.4.b&amp;partnerID=40&amp;md5=f5773611620136d8e8f465e428742eae</t>
  </si>
  <si>
    <t>Objectives: Two students were murdered by gunshot by another student. Among the classmates and the students in another school, we aimed to investigate the factors on the fifth day of trauma to be predictive of higher post-traumatic stress symptoms (PTSS) scores five months later. Methods: The adolescents attending the school (School A: acute phase n:41; second phase n:57; follow-up group n:35) where the event had occurred, and the adolescents attending a school (School B: acute phase n:98; second phase n:57) of similar statue were included. They had completed "Trauma Questionnaire" (TQ), "Childhood Post Traumatic Stress Disorder-Reaction Index" (CPTSD-RI), "Beck Depression Inventory" (BDI), and "State-Trait Anxiety Inventory" (STAI) both 5 days and 5 months after the event. Results: Both 5 days and 5 months after the trauma, students in school A, and the girls in both schools had significantly higher CPTSD-RI scores. Nine students (25.7%) in the follow-up group were found to have CPTSD-RI scores higher than 39, indicating severe PTSD symptoms. The CPTSD-RI scores of this group 5 months after the trauma were significantly correlated with the several scores of the acute term (CPTSD-RI [r: .76, p &lt; .001]; BDI [r: .56, p: .001]; STAI-state [r:. 49, p: .004]). Conclusion: Results reveal that a murder of a peer triggers post-traumatic stress symptoms in a vast majority of the 16-year-old adolescents even without directly witnessing the event. The severity of PTSS significantly increases as the adolescent is in closer relationship with the victim. The concomitant depression and/or anxiety with acute stress symptoms 5 days after the trauma, female gender, and worse school performance were found to be significantly related to the development of more severe PTSS 5 months later. © 2009, Baywood Publishing Co., Inc.</t>
  </si>
  <si>
    <t>Acute stress; Adolescent; Homicide; Ptsd; Trauma</t>
  </si>
  <si>
    <t>Adolescent; Case-Control Studies; Female; Follow-Up Studies; Homicide; Humans; Male; Multivariate Analysis; Regression Analysis; Risk Factors; Stress Disorders, Post-Traumatic; Stress Disorders, Traumatic, Acute; Students; Turkey; academic achievement; adolescent; article; Beck Depression Inventory; controlled study; female; follow up; gunshot injury; homicide; human; male; posttraumatic stress disorder; questionnaire; sex difference; State Trait Anxiety Inventory; Turkey (republic)</t>
  </si>
  <si>
    <t>Int. J. Psychiatry Med.</t>
  </si>
  <si>
    <t>Parenting After a Natural Disaster: A Qualitative Study of Norwegian Families Surviving the 2004 Tsunami in Southeast Asia</t>
  </si>
  <si>
    <t>10.1007/s10826-011-9474-z</t>
  </si>
  <si>
    <t>Hafstad G.S.; Haavind H.; Jensen T.K.</t>
  </si>
  <si>
    <t>Hafstad, Gertrud S. (6504706697); Haavind, Hanne (8280069200); Jensen, Tine K. (9337580900)</t>
  </si>
  <si>
    <t>6504706697; 8280069200; 9337580900</t>
  </si>
  <si>
    <t>Journal of Child and Family Studies</t>
  </si>
  <si>
    <t>https://www.scopus.com/inward/record.uri?eid=2-s2.0-84858285233&amp;doi=10.1007%2fs10826-011-9474-z&amp;partnerID=40&amp;md5=972895eade5290dbbe1e1ffb4432e86c</t>
  </si>
  <si>
    <t>How do parents support their children after a high-impact disaster? To answer this question, face-to-face interviews were conducted with 51 Norwegian parents. These parents and children were all severely exposed to the trauma of the tsunami disaster. The analyses show how parents interpret their children's signs of distress, as well as their own strategies of support in the aftermath. The main strategies described by the parents were watchful waiting, careful monitoring of the children's reactions and a sensitive timing when providing support. Such monitoring, and interpretation of signs of distress, served as an aid for the parents in determining what needs their children had and what support they therefore needed to provide. A range of support strategies were employed, including re-establishing a sense of safety, resuming normal roles and routines, and talking to their children. Parents who were themselves severely impacted by the disaster reported a reduced ability to assess their children's reactions and thereby were unable to provide optimal care in the aftermath. Interestingly, the parents' support strategies mirror the early intervention recommendations put forward in the NICE guidelines and in the Psychological First Aid guidelines which is a well accepted and promising practice for helping children after disasters. © 2011 The Author(s).</t>
  </si>
  <si>
    <t>Children and adolescents; Natural disaster; Parenting; Recovery from Trauma; Watchful waiting</t>
  </si>
  <si>
    <t>J. Child Fam. Stud.</t>
  </si>
  <si>
    <t>Development, Evaluation, and Future Directions of the PREPaRE School Crisis Prevention and Intervention Training Curriculum</t>
  </si>
  <si>
    <t>10.1080/15388220.2010.519268</t>
  </si>
  <si>
    <t>Brock S.E.; Nickerson A.B.; Reeves M.A.; Savage T.A.; Woitaszewski S.A.</t>
  </si>
  <si>
    <t>Brock, Stephen E. (8580758700); Nickerson, Amanda B. (6602092156); Reeves, Melissa A. (36844522700); Savage, Todd A. (8428025600); Woitaszewski, Scott A. (36845057600)</t>
  </si>
  <si>
    <t>8580758700; 6602092156; 36844522700; 8428025600; 36845057600</t>
  </si>
  <si>
    <t>https://www.scopus.com/inward/record.uri?eid=2-s2.0-78951474882&amp;doi=10.1080%2f15388220.2010.519268&amp;partnerID=40&amp;md5=e02d7653ea24b2c72167cb26db21f3a2</t>
  </si>
  <si>
    <t>This article describes the development, program evaluation, and future directions of the PREPaRE School Crisis Prevention and Intervention Training Curriculum (PREPaRE). Satisfaction ratings were analyzed for 1,073 participants who attended the Crisis Prevention and Preparedness workshop (Workshop 1) and 1,008 participants who attended the Crisis Intervention and Recovery workshop (Workshop 2). Results suggested high participant satisfaction. To assess the extent to which the curriculum achieved its objectives, analyses of pre- and posttest data were conducted for 1,212 Workshop 1 participants and 1,008 Workshop 2 participants. Results revealed significant improvements in crisis prevention and intervention attitudes and knowledge. A qualitative analysis of workshop evaluation comments indicated strengths regarding the content, workshop materials, and active learning components as well as areas to improve, such as reducing the quantity of infor- mation presented. Study limitations, as well as future directions for the PREPaRE curriculum's ongoing evaluation and development, are discussed. © Taylor &amp; Francis Group, LLC.</t>
  </si>
  <si>
    <t>Chrisis intervention; Chrisis prevention; Prepare; Training curriculum</t>
  </si>
  <si>
    <t>Give your ideas some legs: The positive effect of walking on creative thinking</t>
  </si>
  <si>
    <t>10.1037/a0036577</t>
  </si>
  <si>
    <t>Oppezzo M.; Schwartz D.L.</t>
  </si>
  <si>
    <t>Oppezzo, Marily (14833356000); Schwartz, Daniel L. (57210539416)</t>
  </si>
  <si>
    <t>14833356000; 57210539416</t>
  </si>
  <si>
    <t>Journal of Experimental Psychology: Learning Memory and Cognition</t>
  </si>
  <si>
    <t>https://www.scopus.com/inward/record.uri?eid=2-s2.0-84902986452&amp;doi=10.1037%2fa0036577&amp;partnerID=40&amp;md5=e2fa6f92d7cc20209905256cf1293c76</t>
  </si>
  <si>
    <t>Four experiments demonstrate that walking boosts creative ideation in real time and shortly after. In Experiment 1, while seated and then when walking on a treadmill, adults completed Guilford's alternate uses (GAU) test of creative divergent thinking and the compound remote associates (CRA) test of convergent thinking. Walking increased 81% of participants' creativity on the GAU, but only increased 23% of participants' scores for the CRA. In Experiment 2, participants completed the GAU when seated and then walking, when walking and then seated, or when seated twice. Again, walking led to higher GAU scores. Moreover, when seated after walking, participants exhibited a residual creative boost. Experiment 3 generalized the prior effects to outdoor walking. Experiment 4 tested the effect of walking on creative analogy generation. Participants sat inside, walked on a treadmill inside, walked outside, or were rolled outside in a wheelchair. Walking outside produced the most novel and highest quality analogies. The effects of outdoor stimulation and walking were separable. Walking opens up the free flow of ideas, and it is a simple and robust solution to the goals of increasing creativity and increasing physical activity. © 2014 American Psychological Association.</t>
  </si>
  <si>
    <t>Creativity; Embodied cognition; Exercise</t>
  </si>
  <si>
    <t>Analysis of Variance; Association; Attention; Creativity; Exercise Test; Female; Humans; Leg; Male; Neuropsychological Tests; Students; Thinking; Time Factors; Universities; Walking; analysis of variance; association; attention; creativity; exercise test; female; human; leg; male; neuropsychological test; physiology; student; thinking; time; university; walking</t>
  </si>
  <si>
    <t>J. Exp. Psychol. Learn. Mem. Cogn.</t>
  </si>
  <si>
    <t>The threat simulation theory in light of recent empirical evidence: A review</t>
  </si>
  <si>
    <t>Valli K.; Revonsuo A.</t>
  </si>
  <si>
    <t>Valli, Katja (8323538000); Revonsuo, Antti (7004449138)</t>
  </si>
  <si>
    <t>8323538000; 7004449138</t>
  </si>
  <si>
    <t>American Journal of Psychology</t>
  </si>
  <si>
    <t>https://www.scopus.com/inward/record.uri?eid=2-s2.0-59949099465&amp;partnerID=40&amp;md5=75d6f8bac37a2d025f14441ffae3c025</t>
  </si>
  <si>
    <t>The recently proposed threat simulation theory (TST) states that dreaming about threatening events has a biological function. In the past few years, the TST has led to several dream content analysis studies that empirically test the theory. The predictions of the TST have been investigated mainly with a new content analysis system, the Dream Threat Scale (DTS), a method developed for identifying and classifying threatening events in dreams. In this article we review the studies that have tested the TST with the DTS. We summarize and reevaluate the results based on the dreams of Finnish and Swedish university students, traumatized and nontraumatized Kurdish, Palestinian, and Finnish children, and special dream samples, namely recurrent dreams and nightmares collected from Canadian participants. We sum up other recent research that has relevance for the TST and discuss the extent to which empirical evidence supports or conflicts with the TST. New evidence and new direct tests of the predictions of the TST yield strong support for the theory, and the TST's strengths seem to outweigh its weaknesses. © 2009 by the Board of Trustees of the University of Illinois.</t>
  </si>
  <si>
    <t>Adolescent; Adult; Arousal; Child; Cross-Cultural Comparison; Dreams; Fear; Humans; Imagination; Life Change Events; Psychological Theory; Questionnaires; Recurrence; Stress Disorders, Post-Traumatic; adolescent; adult; arousal; article; child; cultural factor; dream; fear; human; imagination; life event; posttraumatic stress disorder; psychological aspect; psychological theory; questionnaire; recurrent disease</t>
  </si>
  <si>
    <t>Am. J. Psychol.</t>
  </si>
  <si>
    <t>Humanitarian relief workers and trauma-related mental illness</t>
  </si>
  <si>
    <t>10.1093/epirev/mxr026</t>
  </si>
  <si>
    <t>Connorton E.; Perry M.J.; Hemenway D.; Miller M.</t>
  </si>
  <si>
    <t>Connorton, Ellen (36701083900); Perry, Melissa J. (7402949009); Hemenway, David (7006543323); Miller, Matthew (7406528024)</t>
  </si>
  <si>
    <t>36701083900; 7402949009; 7006543323; 7406528024</t>
  </si>
  <si>
    <t>Epidemiologic Reviews</t>
  </si>
  <si>
    <t>https://www.scopus.com/inward/record.uri?eid=2-s2.0-84855497799&amp;doi=10.1093%2fepirev%2fmxr026&amp;partnerID=40&amp;md5=8c5d7e3eeaa9c3a9d298787ef8d2107b</t>
  </si>
  <si>
    <t>Humanitarian relief work is a growing field characterized by ongoing exposure to primary and secondary trauma, which has implications for workers' occupational mental health. This paper reviews and summarizes research to date on mental health effects of relief work. Twelve studies on relief workers and 5 studies on organizations that employ relief workers are examined to determine whether relief work is a risk factor for trauma-related mental illness. Although studies are inconsistent regarding methods and outcomes documenting trauma-related mental illness among relief workers, it appears that relief workers, compared with the general population, experience elevated trauma rates and suffer from more posttraumatic stress disorder, depression, and anxiety. Organizations that employ relief workers have varying approaches to train for these risks, and more support in the field is needed. © The Author 2011. Published by Oxford University Press on behalf of the Johns Hopkins Bloomberg School of Public Health. All rights reserved.</t>
  </si>
  <si>
    <t>anxiety; depression; mental health; relief work; stress disorders, post-traumatic; stress disorders, traumatic, acute; stress, psychological; substance-related disorders</t>
  </si>
  <si>
    <t>Female; Health Surveys; Humans; Male; Mental Disorders; Occupational Exposure; Relief Work; Stress Disorders, Post-Traumatic; alcohol abuse; anxiety disorder; depression; disaster; health care personnel; health survey; high risk population; homicide; hostage; human; humanitarian relief worker; mental disease; occupational exposure; occupational hazard; posttraumatic stress disorder; priority journal; rape; relief work; review; risk factor; sexual crime; stress; substance abuse; suicidal behavior; torture; traffic accident; trauma related mental disease; voluntary worker; volunteer</t>
  </si>
  <si>
    <t>Epidemiol. Rev.</t>
  </si>
  <si>
    <t>Practical legal and ethical considerations for the provision of acute disaster mental health services</t>
  </si>
  <si>
    <t>10.1521/psyc.2012.75.4.305</t>
  </si>
  <si>
    <t>Call J.A.; Pfefferbaum B.; Jenuwine M.J.; Flynn B.W.</t>
  </si>
  <si>
    <t>Call, John A. (7006726455); Pfefferbaum, Betty (7005152806); Jenuwine, Michael J. (6505875209); Flynn, Brian W. (7102808152)</t>
  </si>
  <si>
    <t>7006726455; 7005152806; 6505875209; 7102808152</t>
  </si>
  <si>
    <t>https://www.scopus.com/inward/record.uri?eid=2-s2.0-84872047280&amp;doi=10.1521%2fpsyc.2012.75.4.305&amp;partnerID=40&amp;md5=e168ea5a98505a9e9bed07a85340065e</t>
  </si>
  <si>
    <t>Mental health professionals who provide emergency psychosocial assistance in the immediate aftermath of disasters do so in the midst of crisis and chaos. Common roles undertaken by disaster mental health professionals include treating existing conditions of disaster survivors and providing psychosocial support to front line responders and those acutely affected. Other roles include participating in multidisciplinary health care teams as well as monitoring and supporting team members' mental health. When, in the immediate aftermath of a disaster, mental health professionals provide such assistance, they may take on legal and ethical responsibilities that they are not fully aware of or do not fully comprehend. Unfortunately, not much has been written about these obligations, and professional organizations have provided little guidance. Thus, the purpose of the present article is to outline and discuss an analysis framework and suggest recommendations that mental health professionals can use to help guide their actions during the chaos immediate post disaster. © 2012 Washington School of Psychiatry.</t>
  </si>
  <si>
    <t>Clinical Competence; Codes of Ethics; Confidentiality; Disasters; Emergency Medical Services; Evidence-Based Practice; Guidelines as Topic; Humans; Interprofessional Relations; Liability, Legal; Licensure; Mental Health Services; Patient Care Team; Physician-Patient Relations; Professional Role; Psychology; Survivors; Terminology as Topic; article; behavior change; chaos theory; confidentiality; crisis theory; disaster; doctor patient relation; emergency health service; health care cost; health practitioner; human; immunity; informed consent; law; legal aspect; legal competence; licensing; medical ethics; medical record; mental disease; mental health service; negligence; posttraumatic stress disorder; privacy; psychosocial care; sensitivity and specificity</t>
  </si>
  <si>
    <t>Introducing Embedded Indigenous Psychological Support Teams: A Suggested Addition to Psychological First Aid in an International Context</t>
  </si>
  <si>
    <t>Edwards-Stewart A.; Ahmad Z.S.; Thoburn J.W.; Furman R.; Lambert A.J.; Shelly L.; Gunn G.</t>
  </si>
  <si>
    <t>Edwards-Stewart, Amanda (55043253400); Ahmad, Zeba S. (55189353300); Thoburn, John W. (16415473900); Furman, Rich (7006712540); Lambert, Ashly J. (55791969900); Shelly, Lauren (36708633400); Gunn, Ginger (55792406000)</t>
  </si>
  <si>
    <t>55043253400; 55189353300; 16415473900; 7006712540; 55791969900; 36708633400; 55792406000</t>
  </si>
  <si>
    <t>https://www.scopus.com/inward/record.uri?eid=2-s2.0-84880115552&amp;partnerID=40&amp;md5=44fdc400b5d5b22e90bb22e5931294da</t>
  </si>
  <si>
    <t>The current article introduces Embedded Indigenous Psychological Support Teams (IPST) as a possible addition to current disaster relief efforts. This article highlights psychological first aid in an international context by drawing on mainstream disaster relief models such as The American Red Cross, Critical Incident Stress Management, and Flexible Psychological First Aid. IPST are explained as teams utilizing techniques from both CISM and FPFA with a focus on resiliency. It is currently theorized that in utilizing IPST, existing disaster relief models may be more effective in mitigating negative physical or mental health consequences post-disaster. © 2012 Chevron.</t>
  </si>
  <si>
    <t>Disaster relief; Flexible psychological first aid; Indigenous embedded psychological support teams; Indigenous support teams; Psychological support</t>
  </si>
  <si>
    <t>Crisis Intervention; Cultural Competency; Disaster Planning; Humans; Inservice Training; Internationality; Organizational Objectives; Population Groups; Red Cross; Resilience, Psychological; Social Support; Stress Disorders, Post-Traumatic; Survivors; Voluntary Workers; article; coping behavior; crisis intervention; cultural competence; disaster planning; education; ethnic and racial groups; human; in service training; international cooperation; organization; organization and management; posttraumatic stress disorder; psychological aspect; red cross; social support; survivor; voluntary worker</t>
  </si>
  <si>
    <t>Teacher-delivered resilience-focused intervention in schools with traumatized children following the second Lebanon war</t>
  </si>
  <si>
    <t>10.1002/jts.20638</t>
  </si>
  <si>
    <t>Wolmer L.; Hamiel D.; Barchas J.D.; Slone M.; Laor N.</t>
  </si>
  <si>
    <t>Wolmer, Leo (6701791258); Hamiel, Daniel (6507707447); Barchas, Jack D. (57203047511); Slone, Michelle (6603814092); Laor, Nathaniel (7006333867)</t>
  </si>
  <si>
    <t>6701791258; 6507707447; 57203047511; 6603814092; 7006333867</t>
  </si>
  <si>
    <t>https://www.scopus.com/inward/record.uri?eid=2-s2.0-80054698234&amp;doi=10.1002%2fjts.20638&amp;partnerID=40&amp;md5=4c748f66e1e1aae74a3fba0d75187aaf</t>
  </si>
  <si>
    <t>The 2006 Lebanon War exposed children in the north of Israel to daily rocket attacks. To cope with the massive psychological needs, a teacher-delivered protocol focusing on enhancing personal resilience was implemented. Children were assessed for risk factors, symptoms, and adaptation before the 16-week program (Time 1; n = 983) and after its completion (Time 2; n = 563). At a 3-month follow-up (Time 3; n = 754) children were assessed together with a waiting-list comparison group (n = 1,152). Participating children showed a significant symptom decrease at Time 2 and significantly fewer symptoms than the control group at Time 3. Six or more risk factors were associated with greater symptoms and parental concern about the child's adaptive functioning. Teachers are valuable cost-effective providers for clinically informed interventions after mass trauma and disaster. © 2011 International Society for Traumatic Stress Studies.</t>
  </si>
  <si>
    <t>Adaptation, Psychological; Child; Faculty; Female; Humans; Israel; Lebanon; Male; Resilience, Psychological; Stress Disorders, Post-Traumatic; War; adaptive behavior; article; child; coping behavior; female; human; Israel; Lebanon; male; posttraumatic stress disorder; university; war</t>
  </si>
  <si>
    <t>A qualitative analysis of barriers, challenges, and successes in meeting the needs of hurricane Katrina evacuee families</t>
  </si>
  <si>
    <t>10.1007/s10597-011-9446-1</t>
  </si>
  <si>
    <t>Legerski J.-P.; Vernberg E.M.; Noland B.J.</t>
  </si>
  <si>
    <t>Legerski, John-Paul (26021337100); Vernberg, Eric M. (6603802888); Noland, Brian J. (45661814600)</t>
  </si>
  <si>
    <t>26021337100; 6603802888; 45661814600</t>
  </si>
  <si>
    <t>https://www.scopus.com/inward/record.uri?eid=2-s2.0-84873726084&amp;doi=10.1007%2fs10597-011-9446-1&amp;partnerID=40&amp;md5=3bf1106a3fadef4e79ab0e77ba0f4e55</t>
  </si>
  <si>
    <t>Hurricane Katrina caused many individuals to evacuate to towns and cities throughout the United States. Psychological First Aid (PFA) is a treatment program designed to help clinicians and other disaster relief workers address the needs of adults, youth, and families immediately following disasters. We conducted focus groups with disaster relief and evacuee service providers in the Kansas City Metro Area as an exploratory study to identify their perceptions of the needs of evacuees. Participants identified a number of mental health needs, as well as displacementrelated challenges, including loss of social support, material loss, unemployment, and other stressful life events that were secondary to the hurricane. Many of these needs are consistent with principles presented in the PFA manual. We also found that service providers faced unique challenges when attempting to assist evacuees. We discuss implications of these findings for treatment programs and provide suggestions for addressing barriers to care. © Springer Science+Business Media, LLC 2011.</t>
  </si>
  <si>
    <t>Barriers to care; Evacuees; Hurricane Katrina; Posttraumatic stress; Psychological first aid; Response preparedness</t>
  </si>
  <si>
    <t>Adolescent; Adult; Aged; Cyclonic Storms; Disaster Planning; Disasters; Family; Female; First Aid; Focus Groups; Health Services Accessibility; Health Services Needs and Demand; Humans; Interviews as Topic; Kansas; Life Change Events; Male; Middle Aged; Outcome and Process Assessment (Health Care); Program Evaluation; Qualitative Research; Questionnaires; Refugees; Relief Work; Social Support; Stress Disorders, Post-Traumatic; Young Adult; adolescent; adult; aged; article; disaster; disaster planning; family; female; first aid; health care delivery; health care quality; health service; human; hurricane; information processing; interview; life event; male; middle aged; organization and management; posttraumatic stress disorder; psychological aspect; qualitative research; questionnaire; refugee; relief work; social support; treatment outcome; United States</t>
  </si>
  <si>
    <t>Infusing Protective Factors for Children in Foster Care</t>
  </si>
  <si>
    <t>10.1016/j.psc.2010.11.014</t>
  </si>
  <si>
    <t>Griffin G.; McEwen E.; Samuels B.H.; Suggs H.; Redd J.L.; McClelland G.M.</t>
  </si>
  <si>
    <t>Griffin, Gene (25949815900); McEwen, Erwin (36614522500); Samuels, Bryan H. (57195634810); Suggs, Hayward (7801453167); Redd, Juanita L. (41862289200); McClelland, Gary M. (7005409101)</t>
  </si>
  <si>
    <t>25949815900; 36614522500; 57195634810; 7801453167; 41862289200; 7005409101</t>
  </si>
  <si>
    <t>https://www.scopus.com/inward/record.uri?eid=2-s2.0-79951571491&amp;doi=10.1016%2fj.psc.2010.11.014&amp;partnerID=40&amp;md5=586a5794d02750eb66f30d99c44a8206</t>
  </si>
  <si>
    <t>This article looks at an example of infusing protective factors into a child welfare system. Focusing on Illinois and its state child welfare agency, the article reviews some of the research on the relationship between risk behaviors and protective factors of traumatized youth. Next, it looks at adapting treatment and evidence-based early intervention practices to local child welfare settings. These interventions are placed in the wider context of a state plan to enhance protective factors. The article reviews how the state and local plans have been influenced by federal policies and how the Illinois experience might help refine future policy. © 2011 Elsevier Ltd.</t>
  </si>
  <si>
    <t>Children; Foster care; Protective factors; Trauma</t>
  </si>
  <si>
    <t>Adaptation, Psychological; Child; Child Abuse; Child Welfare; Evidence-Based Practice; Foster Home Care; Humans; Models, Psychological; Needs Assessment; Risk-Taking; child; child behavior; child care; child development; child parent relation; child welfare; evidence based practice; foster care; health care policy; health program; human; injury; mental disease; mental health; practice guideline; priority journal; protection; review; risk factor; United States</t>
  </si>
  <si>
    <t>Psychiatr. Clin. North Am.</t>
  </si>
  <si>
    <t>Crisis intervention services and empirical data: Lessons learned from the assaulted staff action program (ASAP)</t>
  </si>
  <si>
    <t>Flannery Jr. R.B.</t>
  </si>
  <si>
    <t>Flannery Jr., Raymond B. (7006003708)</t>
  </si>
  <si>
    <t>https://www.scopus.com/inward/record.uri?eid=2-s2.0-62149145399&amp;partnerID=40&amp;md5=cad6665c683c8a2f372a0f271bf0d0cf</t>
  </si>
  <si>
    <t>Nationally, health care is moving toward standards of evidence-based treatments and practices. Evidence-based care is rooted in empirical data that demonstrate safety and efficacy for the intervention in question. In time, all medicines, surgical interventions, rehabilitation approaches, and psychological treatments will be expected to be rooted in data. Crisis intervention services will not be exempted from this national standard. This paper reviews the lessons learned from the Assaulted Staff Action Program (ASAP) data base to illustrate how empirical data can meet the national standard of evidence-based care and improve the quality of services provided. The ASAP data have demonstrated the safety and efficacy of ASAP as well as providing insights for risk management strategies in the changing face of patient violence. © 2008 Chevron Publishing.</t>
  </si>
  <si>
    <t>Assaulted staff action program (ASAP); Crisis intervention; Evidence-based practices; Lessons learned; Patient assaults</t>
  </si>
  <si>
    <t>Crisis Intervention; Empirical Research; Humans; Learning; Program Development; Violence; Workplace; crisis intervention; empirical research; human; learning; program development; psychological aspect; review; violence; workplace</t>
  </si>
  <si>
    <t>The power of popular education and visual arts for trauma survivors' critical consciousness and collective action</t>
  </si>
  <si>
    <t>10.1080/02601370.2012.683613</t>
  </si>
  <si>
    <t>Escueta M.; Butterwick S.</t>
  </si>
  <si>
    <t>Escueta, Mok (55241789900); Butterwick, Shauna (6508046492)</t>
  </si>
  <si>
    <t>55241789900; 6508046492</t>
  </si>
  <si>
    <t>International Journal of Lifelong Education</t>
  </si>
  <si>
    <t>https://www.scopus.com/inward/record.uri?eid=2-s2.0-84861914402&amp;doi=10.1080%2f02601370.2012.683613&amp;partnerID=40&amp;md5=5f6a092906b62011b62ad2b8507b6eec</t>
  </si>
  <si>
    <t>How can visual arts and popular education pedagogy contribute to collective recovery from and reconstruction after trauma? This question framed the design and delivery of the Trauma Recovery and Reconstruction Group (TRRG), which consisted of 12 group sessions delivered to clients (trauma survivors) of the Centre for Concurrent Disorders (CCD) in Vancouver, Canada. Data were generated through individual and group interviews, observations (field notes) and creation of visual images. The use of popular education and visual art methods proved to be a powerful approach to deepening understanding and taking action. Participants learned how the delivery of mental health services, as well as acting as systems of exclusion organized around gender, race and class, were implicated in their (re)traumatization. Through the popular education process, participants also identified actions that could enhance their collective recovery and reconstruction. Implications arising from the study include the need for ongoing contextually oriented assessment to accurately determine states of health and stress, and the value of collective popular education and visual arts methods for clinically based trauma related psycho-education. © 2012 Taylor and Francis Group, LLC.</t>
  </si>
  <si>
    <t>Int. J. Lifelong Educ.</t>
  </si>
  <si>
    <t>Cultural protection against traumatic stress: Traditional support of children exposed to the ritual of female genital cutting</t>
  </si>
  <si>
    <t>10.2147/IJWH.S51988</t>
  </si>
  <si>
    <t>Schultz J.-H.; Lien I.-L.</t>
  </si>
  <si>
    <t>Schultz, Jon-Håkon (55652015600); Lien, Inger-Lise (55651890500)</t>
  </si>
  <si>
    <t>55652015600; 55651890500</t>
  </si>
  <si>
    <t>International Journal of Women's Health</t>
  </si>
  <si>
    <t>https://www.scopus.com/inward/record.uri?eid=2-s2.0-84896725672&amp;doi=10.2147%2fIJWH.S51988&amp;partnerID=40&amp;md5=54f3889fdcf4a24f493e087dc8152eef</t>
  </si>
  <si>
    <t>This study explores the factors addressed in folk psychology in The Gambia for protecting the girl-child from the potential traumatic stress of female genital cutting (FGC). The type and quality of the psychological care was analyzed and compared with research on traumatic stress and principles for crisis and trauma intervention. Thirty-three qualitative indepth interviews were conducted with mothers who had supervised their daughters' FGC, women who had been circumcised, and professional circumcisers. The findings indicate that the girls have largely managed to handle the potentially traumatic event of FGC. The event is placed in a meaningful system of understanding, and the stress is dealt with in a traditional way that to a great extent follows empirically-based and evidence-based principles of crisis intervention. However, the approach tends to be culturally encoded, based on the local cultural belief system. This puts circumcised individuals in a potentially vulnerable position if they are living outside the homeland's supportive cultural context, with consequences for psychological and culturally competent FGC health care in exile. © 2014 Schultz and Lien.</t>
  </si>
  <si>
    <t>Cultural psychology; Female genital cutting; Trauma-informed care; Traumatic stress</t>
  </si>
  <si>
    <t>adult; article; child; clinical article; crisis intervention; cultural factor; environmental exposure; female; female genital mutilation; Gambia; human; interview; mental health care; mother; posttraumatic stress disorder; protection; social belief; social support; vulnerable population</t>
  </si>
  <si>
    <t>Int. J. Womens Health</t>
  </si>
  <si>
    <t>China-Australia training on psychosocial crisis intervention: Response to the earthquake disaster in Sichuan</t>
  </si>
  <si>
    <t>10.1080/10398560802444069</t>
  </si>
  <si>
    <t>Ng C.; Ma H.; Raphael B.; Yu X.; Fraser J.; Tang D.</t>
  </si>
  <si>
    <t>Ng, Chee (57217075868); Ma, Hong (55723509400); Raphael, Beverley (7101959431); Yu, Xin (35104208800); Fraser, Julia (55431990500); Tang, Denghua (21744007400)</t>
  </si>
  <si>
    <t>57217075868; 55723509400; 7101959431; 35104208800; 55431990500; 21744007400</t>
  </si>
  <si>
    <t>https://www.scopus.com/inward/record.uri?eid=2-s2.0-58149506403&amp;doi=10.1080%2f10398560802444069&amp;partnerID=40&amp;md5=bb1bf0d948e8e662d9f3f5980469a8bf</t>
  </si>
  <si>
    <t>Objective: This paper describes the AusAID-funded psychosocial training program conducted jointly by Chinese and Australian mental health facilitators in the wake of the devastating earthquake disaster in Sichuan. Conclusions: A total of 280 professional and volunteer leaders in disaster mental health response from across China took part in the national disaster mental health training program. A comprehensive, evidence-based and practical program was collaboratively developed and delivered to meet the needs of the medical professionals and volunteer mental health workers working in the field. Results of the training evaluation indicated high levels of uptake and usefulness for the participants. Further outcome assessments will be utilized at the service delivery and community levels. The training program has contributed significantly to the building of national and local capacity to deliver psychological first-aid and psychosocial response management to assist the populations who have been affected by disaster.</t>
  </si>
  <si>
    <t>Disaster psychiatry; National response; Psychological first-aid</t>
  </si>
  <si>
    <t>Adult; Australia; China; Crisis Intervention; Cross-Cultural Comparison; Curriculum; Earthquakes; Evidence-Based Medicine; Female; Humans; Inservice Training; International Cooperation; Male; Mental Disorders; Psychiatry; Relief Work; Risk Factors; Voluntary Workers; Young Adult; article; Australia; China; crisis intervention; curriculum development; disaster; earthquake; education program; evidence based medicine; feedback system; health care delivery; health care need; health practitioner; hospital personnel; human; international cooperation; medical education; mental health care; mental health service; outcome assessment; psychosocial care; staff training</t>
  </si>
  <si>
    <t>Australas. Psychiatry</t>
  </si>
  <si>
    <t>Beyond 'knee jerk' reaction: CISM as a health promotion construct</t>
  </si>
  <si>
    <t>10.1080/03033910.2009.10446297</t>
  </si>
  <si>
    <t>Blaney L.S.</t>
  </si>
  <si>
    <t>Blaney, Leigh S. (55570135400)</t>
  </si>
  <si>
    <t>Irish Journal of Psychology</t>
  </si>
  <si>
    <t>https://www.scopus.com/inward/record.uri?eid=2-s2.0-84872973437&amp;doi=10.1080%2f03033910.2009.10446297&amp;partnerID=40&amp;md5=dc70e2b8279ef89735dbb4000f37523e</t>
  </si>
  <si>
    <t>This grounded theory research explores UK firefighter perceptions of stress and coping, and describes the outcomes firefighters see as evidence of successful coping. Results of this study reinforce outcomes of similar research with Canadian firefighters who also reported that their levels of distress post-incident are decreased or mitigated through talking to others about their reactions and coping strategies. Both studies explicated social support, personal coping, and meaning-making as necessary components to firefighter coping, and critical incident stress management (CISM) as a vehicle to support firefighters in developing and maintaining those strategies. This study confirms that CISM 'works', not because it is a medical intervention, but because it is a health promotion concept embedded in the culture and coping of the fire service. Health promotion philosophy and practice are explicated, and implications of a health promotion model for firefighter stress are outlined. © 2009 by The Psychological Society of Ireland.</t>
  </si>
  <si>
    <t>Ir. J. Psychol.</t>
  </si>
  <si>
    <t>Preparing for an influenza pandemic: Mental health considerations</t>
  </si>
  <si>
    <t>10.1017/S1049023X00006853</t>
  </si>
  <si>
    <t>Perrin P.C.; McCabe O.L.; Everly G.S.; Links J.M.</t>
  </si>
  <si>
    <t>Perrin, Paul C. (12775523700); McCabe, O. Lee (6603422598); Everly, George S. (35606472200); Links, Jonathan M. (7005093392)</t>
  </si>
  <si>
    <t>12775523700; 6603422598; 35606472200; 7005093392</t>
  </si>
  <si>
    <t>https://www.scopus.com/inward/record.uri?eid=2-s2.0-77957323116&amp;doi=10.1017%2fS1049023X00006853&amp;partnerID=40&amp;md5=958c4a90794fe35af7a83937be4ee9f7</t>
  </si>
  <si>
    <t>There is a common belief that an influenza pandemic not only is inevitable, but that it is imminent. It is further believed by some, and dramatized by a 2006 made-for-television-movie, that such a pandemic will herald an end to life as we know it. Are such claims hyperboles, or does a pandemic represent the most significant threat to public health in the new millennium? Any potential effects of a disease on a population are mediated not only through the pathophysiological mechanisms of the disease itself, but through the psychological and behavioral reactions that such a disease might engender. It is the purpose of this paper to explore the potential psychological and behavioral reactions that may accompany an influenza pandemic. © 2009 World Association for Disaster and Emergency Medicine.</t>
  </si>
  <si>
    <t>avian influenza; crisis planning; epidemic; healthcare management; mental health; pandemic; preparedness; psychological</t>
  </si>
  <si>
    <t>Adaptation, Psychological; Animals; Birds; Disaster Planning; Disease Outbreaks; Health Planning; Humans; Influenza A Virus, H5N1 Subtype; Influenza in Birds; Influenza, Human; Mental Disorders; Mental Health; Stress, Psychological; World Health; adaptive behavior; animal; avian influenza; bird; disaster planning; disease transmission; epidemic; health; health care planning; human; influenza; Influenza virus A H5N1; mental disease; mental health; mental stress; review</t>
  </si>
  <si>
    <t>Diagnosis and classification of disorders specifically associated with stress: Proposals for ICD-11</t>
  </si>
  <si>
    <t>10.1002/wps.20057</t>
  </si>
  <si>
    <t>Maercker A.; Brewin C.R.; Bryant R.A.; Cloitre M.; Van Ommeren M.; Jones L.M.; Humayan A.; Kagee A.; Llosa A.E.; Rousseau C.; Somasundaram D.J.; Souza R.; Suzuki Y.; Weissbecker I.; Wessely S.C.; First M.B.; Reed G.M.</t>
  </si>
  <si>
    <t>Maercker, Andreas (56059359000); Brewin, Chris R. (7006656085); Bryant, Richard A. (7402594156); Cloitre, Marylene (35420810100); Van Ommeren, Mark (7004714180); Jones, Lynne M. (7403623194); Humayan, Asma (55298015200); Kagee, Ashraf (6602679848); Llosa, Augusto E. (6507399994); Rousseau, Cécile (35612387600); Somasundaram, Daya J. (6701404117); Souza, Renato (57198024222); Suzuki, Yuriko (55270760400); Weissbecker, Inka (6507644639); Wessely, Simon C. (7102849907); First, Michael B. (7102648764); Reed, Geoffrey M. (7201360998)</t>
  </si>
  <si>
    <t>56059359000; 7006656085; 7402594156; 35420810100; 7004714180; 7403623194; 55298015200; 6602679848; 6507399994; 35612387600; 6701404117; 57198024222; 55270760400; 6507644639; 7102849907; 7102648764; 7201360998</t>
  </si>
  <si>
    <t>https://www.scopus.com/inward/record.uri?eid=2-s2.0-84885132225&amp;doi=10.1002%2fwps.20057&amp;partnerID=40&amp;md5=e9f5190928edf29f77fd584babdb9ae9</t>
  </si>
  <si>
    <t>The diagnostic concepts of post-traumatic stress disorder (PTSD) and other disorders specifically associated with stress have been intensively discussed among neuro- and social scientists, clinicians, epidemiologists, public health planners and humanitarian aid workers around the world. PTSD and adjustment disorder are among the most widely used diagnoses in mental health care worldwide. This paper describes proposals that aim to maximize clinical utility for the classification and grouping of disorders specifically associated with stress in the forthcoming 11th revision of the International Classification of Diseases (ICD-11). Proposals include a narrower concept for PTSD that does not allow the diagnosis to be made based entirely on non-specific symptoms; a new complex PTSD category that comprises three clusters of intra- and interpersonal symptoms in addition to core PTSD symptoms; a new diagnosis of prolonged grief disorder, used to describe patients that undergo an intensely painful, disabling, and abnormally persistent response to bereavement; a major revision of "adjustment disorder" involving increased specification of symptoms; and a conceptualization of "acute stress reaction" as a normal phenomenon that still may require clinical intervention. These proposals were developed with specific considerations given to clinical utility and global applicability in both low- and high-income countries. Copyright © 2013 World Psychiatric Association.</t>
  </si>
  <si>
    <t>Classification; complex PTSD; cultural appropriateness; DSM; ICD; mental disorders; nosology; prolonged grief disorder; PTSD</t>
  </si>
  <si>
    <t>acute stress disorder; adjustment disorder; article; bereavement; clinical feature; complex posttraumatic stress disorder; cultural factor; diagnostic value; disease classification; disinhibited social engagement disorder; DSM-5; DSM-IV; grief; history of medicine; human; ICD-10; ICD-11; lowest income group; posttraumatic stress disorder; priority journal; prolonged grief disorder; psychiatric diagnosis; psychosocial disorder</t>
  </si>
  <si>
    <t>Bilateral Eye Movements, Attentional Flexibility and Metaphor Comprehension: The Substrate of REM Dreaming?</t>
  </si>
  <si>
    <t>10.1037/a0020841</t>
  </si>
  <si>
    <t>Kuiken D.; Chudleigh M.; Racher D.</t>
  </si>
  <si>
    <t>Kuiken, Don (6602791930); Chudleigh, Michelle (36715913300); Racher, Devon (36716657200)</t>
  </si>
  <si>
    <t>6602791930; 36715913300; 36716657200</t>
  </si>
  <si>
    <t>Dreaming</t>
  </si>
  <si>
    <t>https://www.scopus.com/inward/record.uri?eid=2-s2.0-78650768714&amp;doi=10.1037%2fa0020841&amp;partnerID=40&amp;md5=b9a81bcfed130d1c1a5952f526b71153</t>
  </si>
  <si>
    <t>Explanations for the effects of the rapid eye movements induced during Eye Movement Desensitization Reprocessing (EMDR; Shapiro, 2001) have drawn upon an analogy with the eye movements of REM sleep (Kuiken, Bears, Miall, and Smith, 2002). An extension of that analogy posits two orienting systems, one involving threat-fear related mnemonic contextualization and another involving loss-pain related monitoring of conflicting response alternatives. In a study involving individuals who had recently experienced significant loss or trauma, we found that experimentally induced saccadic eye movements decreased reaction times to unexpected stimuli among those reporting traumatic distress (characterized by hyperarousal and intrusive thoughts) and increased reaction times among those reporting separation distress (characterized by vivid reminiscences and the sense of a foreshortened future). Also, we found that saccadic eye movements increased the perceived strikingness of metaphoric sentence endings among those reporting amnesia for events related to either loss or trauma. The eye movements of both EMDR and REM sleep may differently affect the attentional and cognitive reorienting activity of those living with the consequences of loss or trauma. These differences may be evident in their waking reflections and in their dreams. © 2010 American Psychological Association.</t>
  </si>
  <si>
    <t>Attention; Bereavement; Dreams; EMDR; Eye movements; Metaphors; REM sleep; Trauma</t>
  </si>
  <si>
    <t>Exposure to rapid succession disasters: A study of residents at the epicenter of the chilean Bío Bío earthquake</t>
  </si>
  <si>
    <t>10.1037/a0037374</t>
  </si>
  <si>
    <t>Garfin D.R.; Silver R.C.; Ugalde F.J.; Linn H.; Inostroza M.</t>
  </si>
  <si>
    <t>Garfin, Dana Rose (55995281100); Silver, Roxane Cohen (55664991200); Ugalde, Francisco Javier (6602443542); Linn, Heiko (56310288400); Inostroza, Manuel (56310680600)</t>
  </si>
  <si>
    <t>55995281100; 55664991200; 6602443542; 56310288400; 56310680600</t>
  </si>
  <si>
    <t>Journal of Abnormal Psychology</t>
  </si>
  <si>
    <t>https://www.scopus.com/inward/record.uri?eid=2-s2.0-84905511683&amp;doi=10.1037%2fa0037374&amp;partnerID=40&amp;md5=2ffdf97abec042c67fb34885cfdecd19</t>
  </si>
  <si>
    <t>We examined cumulative and specific types of trauma exposure as predictors of distress and impairment following a multifaceted community disaster. Approximately 3 months after the 8.8 magnitude earthquake, tsunami, and subsequent looting in Bío Bío, Chile, face-to-face interviews were conducted in 5 provinces closest to the epicenter. Participants (N = 1,000) were randomly selected using military topographic records and census data. Demographics, exposure to discrete components of the disaster (earthquake, tsunami, looting), and exposure to secondary stressors (property loss, injury, death) were evaluated as predictors of posttraumatic stress (PTS) symptoms, global distress, and functional impairment. Prevalence of probable posttraumatic stress disorder was 18.95%. In adjusted models examining specificity of exposure to discrete disaster components and secondary stressors, PTS symptoms and global distress were associated with earthquake intensity, tsunami exposure, and injury to self/close other. Increased functional impairment correlated with earthquake intensity and injury to self/close other. In adjusted models, cumulative exposure to secondary stressors correlated with PTS symptoms, global distress, and functional impairment; cumulative count of exposure to discrete disaster components did not. Exploratory analyses indicated that, beyond direct exposure, appraising the tsunami and looting as the worst components of the disaster correlated with greater media exposure and higher socioeconomic status, respectively. Overall, threat to life indicators correlated with worse outcomes. As failure of government tsunami warnings resulted in many deaths, findings suggest disasters compounded by human errors may be particularly distressing. We advance theory regarding cumulative and specific trauma exposure as predictors of postdisaster distress and provide information for enhancing targeted postdisaster interventions. © 2014 American Psychological Association.</t>
  </si>
  <si>
    <t>Disasters; Earthquakes; Latin America; Posttraumatic stress symptoms; Trauma</t>
  </si>
  <si>
    <t>Adolescent; Adult; Aged; Aged, 80 and over; Chile; Disasters; Earthquakes; Female; Humans; Life Change Events; Male; Middle Aged; Questionnaires; Stress Disorders, Post-Traumatic; Young Adult; article; Chile; community care; correlation analysis; disaster; earthquake; environmental exposure; functional disease; human; life stress; mental disease; mental health; outcome assessment; posttraumatic stress disorder; prevalence; psychosocial care; social behavior; social status; social stress; symptomatology; tsunami; adolescent; adult; aged; earthquake; female; life event; male; middle aged; psychology; questionnaire; Stress Disorders, Post-Traumatic; very elderly; young adult</t>
  </si>
  <si>
    <t>J. Abnorm. Psychol.</t>
  </si>
  <si>
    <t>Strengthening cultural sensitivity in children's disaster mental health services</t>
  </si>
  <si>
    <t>10.1177/0143034309106944</t>
  </si>
  <si>
    <t>Heath M.A.; Nickerson A.B.; Annandale N.; Kemple A.; Dean B.</t>
  </si>
  <si>
    <t>Heath, Melissa Allen (10040258200); Nickerson, Amanda B. (6602092156); Annandale, Neil (15836527300); Kemple, Ana (34876736800); Dean, Brenda (21233583500)</t>
  </si>
  <si>
    <t>10040258200; 6602092156; 15836527300; 34876736800; 21233583500</t>
  </si>
  <si>
    <t>https://www.scopus.com/inward/record.uri?eid=2-s2.0-70249115634&amp;doi=10.1177%2f0143034309106944&amp;partnerID=40&amp;md5=529322ffd58ca7601d18f253b19d1821</t>
  </si>
  <si>
    <t>During and following natural or man-made disasters, relief efforts have a long history of initially focusing on basic survival needs, then restoring community stability. Disaster mental health is a relatively new aspect of relief efforts, particularly in regard to children's needs. After reviewing objectives of major relief organizations and summarizing current research in light of practitioners' input, suggestions and resources are offered to strengthen cultural sensitivity in school-based disaster mental health services. © 2009 SAGE Publications.</t>
  </si>
  <si>
    <t>Children; Crisis; Culture; Disaster; Diversity; Intervention; Mental health; School</t>
  </si>
  <si>
    <t>Training and Practice in Trauma, Catastrophes, and Disaster Counseling</t>
  </si>
  <si>
    <t>10.1177/0011000010397934</t>
  </si>
  <si>
    <t>Bowman S.L.; Roysircar G.</t>
  </si>
  <si>
    <t>Bowman, Sharon L. (7102669327); Roysircar, Gargi (6602263819)</t>
  </si>
  <si>
    <t>7102669327; 6602263819</t>
  </si>
  <si>
    <t>The Counseling Psychologist</t>
  </si>
  <si>
    <t>https://www.scopus.com/inward/record.uri?eid=2-s2.0-80053905205&amp;doi=10.1177%2f0011000010397934&amp;partnerID=40&amp;md5=3e4136a275be8d8242f5479ad3dbeaa5</t>
  </si>
  <si>
    <t>Trauma-related assistance in response to disasters or catastrophes is needed locally, regionally, nationally, and internationally, and the authors argue that there is a necessity for counseling psychologists and counseling psychology programs to incorporate it into their prevention, training, and social justice repertoire. Counseling psychologists are in a unique position to engage in disaster relief efforts because of their values and training, particularly around work with diverse clients. The authors present examples from two training programs of disaster mental health work completed in the field with students and their preparation of students for this work. They discuss some struggles and challenges in involving students and interventions for resolutions and further show how real-world crisis situations and interventions can easily be used as training tools. The authors discuss a number of themes that emerged throughout the disaster site examples, including students’ flexibility, openness to cultural issues, self-care, good interpersonal skills, resilience, and compassion. © 2011, Division of Counseling Psychology of the American Psychological Association. All rights reserved.</t>
  </si>
  <si>
    <t>bioecological model; counseling psychology; disaster mental health training; resilience</t>
  </si>
  <si>
    <t>Guided preparedness planning with lay communities: Enhancing capacity of rural emergency response through a systems-based partnership</t>
  </si>
  <si>
    <t>10.1017/S1049023X12001483</t>
  </si>
  <si>
    <t>Mccabe O.L.; Perry C.; Azur M.; Taylor H.G.; Gwon H.; Mosley A.; Semon N.; Links J.M.</t>
  </si>
  <si>
    <t>Mccabe, O.Lee (6603422598); Perry, Charlene (57209523978); Azur, Melissa (24337192900); Taylor, Henry G. (16489923800); Gwon, Howard (6603262425); Mosley, Adrian (7004001823); Semon, Natalie (29167552500); Links, Jonathan M. (7005093392)</t>
  </si>
  <si>
    <t>6603422598; 57209523978; 24337192900; 16489923800; 6603262425; 7004001823; 29167552500; 7005093392</t>
  </si>
  <si>
    <t>https://www.scopus.com/inward/record.uri?eid=2-s2.0-84873589876&amp;doi=10.1017%2fS1049023X12001483&amp;partnerID=40&amp;md5=58823dc03f804df6c9a6009a4da9c51c</t>
  </si>
  <si>
    <t>Introduction Community disaster preparedness plans, particularly those with content that would mitigate the effects of psychological trauma on vulnerable rural populations, are often nonexistent or underdeveloped. The purpose of the study was to develop and evaluate a model of disaster mental health preparedness planning involving a partnership among three, key stakeholders in the public health system. Methods A one-group, post-test, quasi-experimental design was used to assess outcomes as a function of an intervention designated Guided Preparedness Planning (GPP). The setting was the eastern-, northern-, and mid-shore region of the state of Maryland. Partner participants were four local health departments (LHDs), 100 faith-based organizations (FBOs), and one academic health center (AHC) - the latter, collaborating entities of the Johns Hopkins University and the Johns Hopkins Health System. Individual participants were 178 community residents recruited from counties of the above-referenced geographic area. Effectiveness of GPP was based on post-intervention assessments of trainee knowledge, skills, and attitudes supportive of community disaster mental health planning. Inferences about the practicability (feasibility) of the model were drawn from pre-defined criteria for partner readiness, willingness, and ability to participate in the project. Additional aims of the study were to determine if LHD leaders would be willing and able to generate post-project strategies to perpetuate project-initiated government/faith planning alliances (sustainability), and to develop portable methods and materials to enhance model application and impact in other health jurisdictions (scalability). Results The majority (95%) of the 178 lay citizens receiving the GPP intervention and submitting complete evaluations reported that planning-supportive objectives had been achieved. Moreover, all criteria for inferring model feasibility, sustainability, and scalability were met. Conclusions Within the span of a six-month period, LHDs, FBOs, and AHCs can work effectively to plan, implement, and evaluate what appears to be an effective, practical, and durable model of capacity building for public mental health emergency planning. McCabe OL, Perry C, Azur M, Taylor HG, Gwon H, Mosley A, Semon N, Links JM. Copyright © World Association for Disaster and Emergency Medicine 2012.</t>
  </si>
  <si>
    <t>at-risk populations; behavioral health surge; disaster preparedness and response planning; lay/faith communities; public health systems research; public/private collaboration; rural emergency preparedness</t>
  </si>
  <si>
    <t>Capacity Building; Community Mental Health Services; Community-Institutional Relations; Disaster Planning; Health Care Coalitions; Humans; Maryland; Models, Organizational; Rural Health; United States; capacity building; conference paper; disaster planning; health; health care organization; human; mental health service; methodology; nonbiological model; organization and management; public relations; United States</t>
  </si>
  <si>
    <t>When african american teen girls' friends are murdered: A qualitative study of bereavement, coping, and psychosocial consequences</t>
  </si>
  <si>
    <t>10.1606/1044-3894.4042</t>
  </si>
  <si>
    <t>Johnson C.M.</t>
  </si>
  <si>
    <t>Johnson, Celeste M. (36522953100)</t>
  </si>
  <si>
    <t>Families in Society</t>
  </si>
  <si>
    <t>https://www.scopus.com/inward/record.uri?eid=2-s2.0-78650040337&amp;doi=10.1606%2f1044-3894.4042&amp;partnerID=40&amp;md5=d1369133e2b5558cf6a8e1a965834338</t>
  </si>
  <si>
    <t>This qualitative study examines how African American teen girls grieve the loss of their friends who die from murder. Semistructured interviews were held with 21 African American teenage girls who experienced such a loss. The data analysis was guided by grounded theory. The emergent themes were classified into 3 major areas: mourning, coping, and psychosocial consequences. The mourning experiences ranged from uncomplicated bereavement to traumatic grief and depression. Three coping strategies emerged from the data: private strategies, public strategies, and context support strategies. Psychosocial consequences included associated losses, living challenges, and aspects of resilience consisting of constitutional factors, meaning-making efforts, and contextual supports of the participants. The implications for social work practice and social work education are discussed. Copyright © 2010 Alliance for Children and Families.</t>
  </si>
  <si>
    <t>Fam. Soc.</t>
  </si>
  <si>
    <t>The Psychological Impact of Rape Victims' Experiences With the Legal, Medical, and Mental Health Systems</t>
  </si>
  <si>
    <t>10.1037/0003-066X.63.8.702</t>
  </si>
  <si>
    <t>Campbell R.</t>
  </si>
  <si>
    <t>Campbell, Rebecca (7402992916)</t>
  </si>
  <si>
    <t>https://www.scopus.com/inward/record.uri?eid=2-s2.0-56849128799&amp;doi=10.1037%2f0003-066X.63.8.702&amp;partnerID=40&amp;md5=488f4a91909d59eebfe17028076289ea</t>
  </si>
  <si>
    <t>This review article examines rape victims' experiences seeking postassault assistance from the legal, medical, and mental health systems and how those interactions impact their psychological well-being. This literature suggests that although some rape victims have positive, helpful experiences with social system personnel, for many victims, postassault help seeking becomes a "second rape," a secondary victimization to the initial trauma. Most reported rapes are not prosecuted, victims treated in hospital emergency departments do not receive comprehensive medical care, and many victims do not have access to quality mental health services. In response to growing concerns about the community response to rape, new interventions and programs have emerged that seek to improve services and prevent secondary victimization. The contributions of rape crisis centers, restorative justice programs, and sexual assault nurse examiner programs are examined. Strategies for creating more visible and impactful roles for psychologists and allied professionals are also discussed. © 2008 American Psychological Association.</t>
  </si>
  <si>
    <t>legal; medical; mental health; rape; sexual assault</t>
  </si>
  <si>
    <t>Attitude of Health Personnel; Community Mental Health Services; Crime Victims; Criminal Law; Crisis Intervention; Emergency Service, Hospital; Female; Health Services Needs and Demand; Humans; Patient Acceptance of Health Care; Rape; Social Support; United States; article; criminal law; crisis intervention; emergency health service; female; health personnel attitude; health service; human; legal aspect; mental health service; patient attitude; psychological aspect; rape; social support; United States; victim</t>
  </si>
  <si>
    <t>Piezoelectric forceps actuator: Theory and experiments</t>
  </si>
  <si>
    <t>10.1063/1.3020697</t>
  </si>
  <si>
    <t>Susanto K.</t>
  </si>
  <si>
    <t>Susanto, Ken (6507302792)</t>
  </si>
  <si>
    <t>Review of Scientific Instruments</t>
  </si>
  <si>
    <t>https://www.scopus.com/inward/record.uri?eid=2-s2.0-57049114272&amp;doi=10.1063%2f1.3020697&amp;partnerID=40&amp;md5=efaf7f81102c18a31a2d8eeff4e997dc</t>
  </si>
  <si>
    <t>This paper studies the characteristic performances of a novel piezoelectric forceps actuator (PFA) that has several potential applications for minimally invasive surgery and assembly lines of semiconductor industries. The first part of the paper treats the PFA model, which is comprised of a piezoelectric slightly curved composite beam derived using Hamilton's principle. In the latter part of the paper, the distributed transfer function method is applied to evaluate the transfer function formulation of the cantilevered PFA associated with its boundary conditions. This method will be used to resolve the radial displacements and natural frequencies of the PFA in an exact and closed-form solution, which is validated by in situ fiber optic curvature sensing measurements. The theoretical model predicted the natural frequencies of the first- and second-mode responses of the experimental quite accurately. For a cyclical low-field input, the field-induced displacement appears approximately linear, which seems comparable to the theoretical prediction and reflects primarily the converse piezoelectric effect. A cyclical high-field butterfly-shaped displacement behavior is also analogous to the behavior predicted by the model in that it demonstrates the range of validity of the linear converse piezoelectric effect without consideration of the ferroelectric domain switch effect. © 2008 American Institute of Physics.</t>
  </si>
  <si>
    <t>Acoustics; Computer Simulation; Equipment Design; Materials Testing; Models, Theoretical; Reproducibility of Results; Transducers; Actuators; Boundary value problems; Ferroelectric materials; Ferroelectricity; Forecasting; Frequency response; Natural frequencies; Paper; Probability density function; Semiconductor device manufacture; Thin walled structures; Transfer functions; acoustics; article; computer simulation; equipment design; instrumentation; materials testing; reproducibility; theoretical model; transducer; Assembly lines; Closed-form solutions; Converse piezoelectric effects; Curvature sensing; Curved composites; Distributed transfer function methods; Ferroelectric domains; Hamilton's principles; In-situ; Minimally Invasive surgeries; Mode responses; Potential applications; Radial displacements; Semiconductor industries; Theoretical models; Piezoelectricity</t>
  </si>
  <si>
    <t>Rev. Sci. Instrum.</t>
  </si>
  <si>
    <t>Ecologically Based, Culturally Concordant Responding Following Disasters: The Counseling Psychologist's Role</t>
  </si>
  <si>
    <t>10.1177/0011000010397933</t>
  </si>
  <si>
    <t>Spokane A.R.; Inman A.G.; Weatherford R.D.; Davidson A.K.; Straw R.</t>
  </si>
  <si>
    <t>Spokane, Arnold R. (6603094386); Inman, Arpana G. (7004248215); Weatherford, Ryan D. (35191267100); Davidson, Anju Kaduvettoor (53877047800); Straw, Rebecca (53878664100)</t>
  </si>
  <si>
    <t>6603094386; 7004248215; 35191267100; 53877047800; 53878664100</t>
  </si>
  <si>
    <t>https://www.scopus.com/inward/record.uri?eid=2-s2.0-80053926960&amp;doi=10.1177%2f0011000010397933&amp;partnerID=40&amp;md5=1c3aae107295f51ee0dc3c748233c476</t>
  </si>
  <si>
    <t>This article reviews the existing theory, research, policy, and practice of disaster mental health and the role of counseling psychology in post-disaster and catastrophic situations, all from a social justice perspective. Specifically, we discuss the phases and stages, social ecology, and individual reactions to disasters. A case study is presented, followed by mental health interventions and counseling psychology's role in these interventions at both the individual and systemic levels. We conclude with an overview of professional issues that often emerge when working in disaster areas, cultural issues that arise, and ways for counseling psychologists to become involved in this work. © 2011, Division of Counseling Psychology of the American Psychological Association. All rights reserved.</t>
  </si>
  <si>
    <t>counseling psychology; culturally sensitive; disaster response; intervention strategies; professional roles; social ecology</t>
  </si>
  <si>
    <t>Leadership, collaboration, and effective training principles and practices from a decade of training by a center for public health preparedness</t>
  </si>
  <si>
    <t>10.5055/jem.2014.0160</t>
  </si>
  <si>
    <t>Reid W.M.; Brown L.M.; Landis D.C.</t>
  </si>
  <si>
    <t>Reid, William Michael (7202880421); Brown, Lisa M. (35556399800); Landis, Danielle C. (7101977414)</t>
  </si>
  <si>
    <t>7202880421; 35556399800; 7101977414</t>
  </si>
  <si>
    <t>https://www.scopus.com/inward/record.uri?eid=2-s2.0-84901616430&amp;doi=10.5055%2fjem.2014.0160&amp;partnerID=40&amp;md5=340147d749b38aa0f1b4bc70eb573325</t>
  </si>
  <si>
    <t>To review a decade's experience of a Centers for Disease Control and Preparedness (CDC) funded Center for Public Health Preparedness (hereafter referred to as the Center) and to identify interventions that led to surmounting serious obstacles to achieving the Center's CDC-mandated goals and objectives. The Center's purpose was to train the public health workforce to protect the population from bioterrorism, infectious diseases, and emerging public health threats. Design: This case study used the concepts of the judgment process as developed by Noel Tichy and Warren Bennis to describe the experiences and actions of the Center's leaders. Center staff used public health principles of collaboration, the use of relevant science, and professional training principles in developing and delivering training in epidemiology, behavioral health, crisis leadership, and other fields through distance learning and on-site methods. Setting: The study's primary focus was on training in Florida, although the program's reach was national and international. Participants: Preparedness training was provided to approximately 10,000 public health officials, primarily drawn from Florida. Main outcome measure(s): This is a descriptive study of the Center's activities. The interventions were the steps taken by Center leadership to accomplish the federal and state goals of the program, despite meeting major challenges. The outcome measures were degrees of success, as measured by federal and state officials and other indicators, in delivering high quality training that met CDC and state goals. Results: The Center delivered trainings in fields determined to be needed in Florida and nationally. Participant and observer evaluations were strongly positive. Nationally published papers and presentations contributed to the training evidence base. The Florida Department of Health incorporated the trainings into Florida's mandatory training for Incident Command strike teams. The leaders of the Center and the Florida Department of Health developed a formal statement of principles to guide the training. These could be useful to other training organizations. Conclusions: The study illustrates the value of the Tichy and Bennis judgment process framework to describe actions of the Center leadership's successful effort to overcome system obstacles and provide high quality training to public health workers. The framework can be used by leaders in other organizations to increase their ability to make good judgments.</t>
  </si>
  <si>
    <t>Preparedness training; Public health preparedness; Public health workforce development</t>
  </si>
  <si>
    <t>Centers for Disease Control and Prevention (U.S.); Cooperative Behavior; Disaster Planning; Education, Public Health Professional; Florida; Humans; Leadership; Professional Competence; Public Health; United States; article; cooperation; disaster planning; human; leadership; medical education; methodology; professional competence; public health; public health service; United States</t>
  </si>
  <si>
    <t>China earthquake relief: Participatory action work with children</t>
  </si>
  <si>
    <t>10.1177/0143034311402921</t>
  </si>
  <si>
    <t>Zeng E.J.; Silverstein L.B.</t>
  </si>
  <si>
    <t>Zeng, Emily Jie (48561714400); Silverstein, Louise Bordeaux (7005637722)</t>
  </si>
  <si>
    <t>48561714400; 7005637722</t>
  </si>
  <si>
    <t>https://www.scopus.com/inward/record.uri?eid=2-s2.0-80052075762&amp;doi=10.1177%2f0143034311402921&amp;partnerID=40&amp;md5=5d6ce700b45b126c073befff117d78e5</t>
  </si>
  <si>
    <t>This article presents a community-focused participatory action project designed to promote children's resilience in the early aftermath of the cataclysmic May 2008 Earthquake in Beichuan, China. Thirty children aged 7- to 15-years-old participated in the project. The project encompassed four phases that evolved from adult-directed/ initiated activities to activities that maximized children's participation. The children were allowed to set their own pace in dealing with their feelings of trauma and loss. Initially, their activities focused on school, family, pets, nature and, finally, the earthquake. Ultimately, the children's activities evolved into helping to rebuild their school and community. The project ended on the three-month anniversary of the earthquake with a memorial march initiated by the children to honor their deceased family members and friends. This article links participatory action projects to the International Federation of Red Cross and Red Crescent Societies' models of psychosocial disaster recovery efforts, and argues that participatory projects provide qualitative data to evaluate their efficacy. The article proposes that school psychologists, because of their diverse training in mental health services, consultation, and research, are especially suited to using these kinds of projects to train community members, e.g. teachers and community elders, to implement them. The American Psychological Association and other humanitarian relief organizations have articulated this goal of increasing capacity in the communities of developing countries as an essential component of international disaster recovery efforts. © The Author(s) 2011.</t>
  </si>
  <si>
    <t>children disaster relief; China earthquake; participatory action research</t>
  </si>
  <si>
    <t>Police peer support programs: Current knowledge and practice</t>
  </si>
  <si>
    <t>Grauwiler P.; Barocas B.; Mills L.G.</t>
  </si>
  <si>
    <t>Grauwiler, Peggy (57202699577); Barocas, Briana (24467182500); Mills, Linda G. (7101689549)</t>
  </si>
  <si>
    <t>57202699577; 24467182500; 7101689549</t>
  </si>
  <si>
    <t>https://www.scopus.com/inward/record.uri?eid=2-s2.0-47249092888&amp;partnerID=40&amp;md5=f78ca41a04f29412b6557d3525bc0313</t>
  </si>
  <si>
    <t>This review examines the current empirical research and literature on peer assistance programs, peer support, and peer-facilitated interventions for police officers. A literature search was conducted to identify studies on police, peer support, and peer assistance programs. Studies were examined in terms of the following criteria: description of data collection methods, findings, study limitations, implications for police, workplace assistance, and peer support. Articles on peer support in the aftermath of the September 11, 2001, World Trade Center rescue and recovery efforts were also reviewed. The research studies reviewed in this article do not evaluate peer program effectiveness from the perspective of those officers receiving peer services. To better serve this invaluable population, efforts must be made to incorporate their views. Information is also needed on the effectiveness of peer assistance programs and peer-driven crisis intervention models. Finally, research is needed that specifically examines the effectiveness of programs that utilize trained peers in partnership with professional mental health practitioners. © 2008 Chevron Publishing.</t>
  </si>
  <si>
    <t>Crisis intervention; Emergency mental health; Peer assistance; Peer support; Police; Program evaluation; Social support; Training; Trauma stress</t>
  </si>
  <si>
    <t>Crisis Intervention; Humans; Peer Group; Police; Self-Help Groups; Social Support; Stress Disorders, Traumatic; crisis intervention; human; methodology; peer group; police; posttraumatic stress disorder; psychological aspect; review; self help; social support</t>
  </si>
  <si>
    <t>Crisis counseling: An overview</t>
  </si>
  <si>
    <t>10.1002/pits.20370</t>
  </si>
  <si>
    <t>Sandoval J.; Scott A.N.; Padilla I.</t>
  </si>
  <si>
    <t>Sandoval, Jonathan (57225437795); Scott, Amy Nicole (30267996300); Padilla, Irene (30267860900)</t>
  </si>
  <si>
    <t>57225437795; 30267996300; 30267860900</t>
  </si>
  <si>
    <t>https://www.scopus.com/inward/record.uri?eid=2-s2.0-68049118663&amp;doi=10.1002%2fpits.20370&amp;partnerID=40&amp;md5=4e95453b245f2a6f401d748b8d27b856</t>
  </si>
  <si>
    <t>Psychologists working in schools are often the first contacts for children experiencing a potentially traumatizing event or change in status. This article reviews basic concepts in crisis counseling and describes the components of psychological first aid. This form of counseling must be developmentally and culturally appropriate as well as individualized. Effective intervention can prevent post-traumatic stress syndrome and facilitate normal mourning processes associated with any losses experienced. These prevention activities are also discussed. Some children may need resources beyond those that the school can provide, and appropriate referrals can link children and adults to a variety of treatments such as psychotherapy and medication, also briefly outlined. © 2009 Wiley Periodicals, Inc.</t>
  </si>
  <si>
    <t>When the Wind Comes Sweeping Down the Plain: Embracing Atmospheric Interrelatedness</t>
  </si>
  <si>
    <t>10.1080/15551024.2015.977483</t>
  </si>
  <si>
    <t>Shaleen J.</t>
  </si>
  <si>
    <t>Shaleen, Joe (56459055400)</t>
  </si>
  <si>
    <t>International Journal of Psychoanalytic Self Psychology</t>
  </si>
  <si>
    <t>https://www.scopus.com/inward/record.uri?eid=2-s2.0-84919663544&amp;doi=10.1080%2f15551024.2015.977483&amp;partnerID=40&amp;md5=c345a9e528686c9387e22fabf72a3aa5</t>
  </si>
  <si>
    <t>This article expands the frame of psychoanalytic consideration to include the environment as a relational context and conceptualizes the potential psychological impact of natural disaster, in this case the devastating tornadoes that struck central Oklahoma in May of 2013, as being a sudden sense of estrangement from one’s empathic atmosphere and the loss of any textured understanding of what will come next. By drawing from psychoanalytic complexity, intersubjective-systems, self psychology, and Native American perspectives, I articulate a deeply interrelated view of existence, inclusive of and emphasizing a total relational atmospheric context. I then demonstrate that therapeutic responsiveness at the community level serves powerfully reunifying psychological functions in the immediate aftermath of such catastrophes due to its experiential reassertion of an empathic (human) atmosphere, which underscores the value of actively embracing interrelatedness and of psychoanalytically informed engagement at these and other frontiers beyond the usual treatment situation. © , Copyright © The International Association for Psychoanalytic Self Psychology.</t>
  </si>
  <si>
    <t>atmosphere; interrelatedness; Native American; natural disaster; tornado</t>
  </si>
  <si>
    <t>Int. J. Psychoanal. Self Psychol.</t>
  </si>
  <si>
    <t>Assessing lebanese children's reactions to war-related stress</t>
  </si>
  <si>
    <t>10.1080/15325024.2010.519264</t>
  </si>
  <si>
    <t>Zein H.L.E.; Ammar D.F.</t>
  </si>
  <si>
    <t>Zein, Heyam Lutfi El (39661274100); Ammar, Diala F. (9746503300)</t>
  </si>
  <si>
    <t>39661274100; 9746503300</t>
  </si>
  <si>
    <t>https://www.scopus.com/inward/record.uri?eid=2-s2.0-79957488239&amp;doi=10.1080%2f15325024.2010.519264&amp;partnerID=40&amp;md5=281e6a2e9b90dc0e68f926798b9b19a1</t>
  </si>
  <si>
    <t>This exploratory study investigates the psychological effect of the 2006 war on Lebanese children. A sample of 110 exposed and 105 non exposed children (9-12 years) balanced for age and genders were assessed using Spielberger's State-Trait Anxiety Inventory. The analysis aimed at investigating the effect of proximity, exposure to combat, and family loss on children's anxiety levels. Results revealed no gender differences in anxiety level. Combat-exposed children were more anxious than non exposed children. Children with primary family loss were significantly more anxious and stressed than controls. The association between traumatic war situations in Lebanon and anxiety could have implications for benchmarking, early detection, and preventive efforts. © Taylor &amp; Francis Group, LLC.</t>
  </si>
  <si>
    <t>Comprehensive care for vulnerable elderly veterans during disasters</t>
  </si>
  <si>
    <t>10.1016/j.archger.2012.07.010</t>
  </si>
  <si>
    <t>Claver M.; Dobalian A.; Fickel J.J.; Ricci K.A.; Mallers M.H.</t>
  </si>
  <si>
    <t>Claver, Maria (35483313100); Dobalian, Aram (6602777670); Fickel, Jacqueline J. (6604064271); Ricci, Karen A. (25621792800); Mallers, Melanie Horn (8431891200)</t>
  </si>
  <si>
    <t>35483313100; 6602777670; 6604064271; 25621792800; 8431891200</t>
  </si>
  <si>
    <t>Archives of Gerontology and Geriatrics</t>
  </si>
  <si>
    <t>https://www.scopus.com/inward/record.uri?eid=2-s2.0-84869492651&amp;doi=10.1016%2fj.archger.2012.07.010&amp;partnerID=40&amp;md5=9d6676207c097e2b1d2bf075f942fc62</t>
  </si>
  <si>
    <t>Despite problematic evacuation and sheltering of nursing home residents during Hurricanes Katrina and Rita, an exploration of the experiences of Veterans Health Administration (VHA) nursing homes (VANHs) is necessary for a comprehensive examination of the healthcare community's response to these disasters. VANH evacuations during these hurricanes have not been widely studied. This exploratory project aimed to provide information about the evacuation experiences and characteristics of vulnerable nursing home residents. Interviews with key informants from VHA facilities with nursing home staff and representatives revealed that physical harm, psychological distress, cognitive decline and increased social isolation were areas that deserved special attention for this vulnerable population. Moreover, physical, psychological and social needs were interconnected in that each influenced the others. Findings contribute to the general conversation about meeting the biopsychosocial needs of nursing home residents in an integrated healthcare delivery system and more broadly, the role of long-term care facilities in general in planning for future disasters. © 2012.</t>
  </si>
  <si>
    <t>Biopsychosocial model; Disasters; Emergency preparedness; Nursing homes; Veterans</t>
  </si>
  <si>
    <t>Aged; Comprehensive Health Care; Cyclonic Storms; Disaster Planning; Disasters; Female; Frail Elderly; Homes for the Aged; Humans; Interviews as Topic; Male; Nursing Homes; Social Support; United States; United States Department of Veterans Affairs; Veterans; Vulnerable Populations; aged; article; case study; cognitive defect; community; disaster; disaster planning; distress syndrome; elderly care; emergency shelter; exploratory research; female; health care access; health care delivery; health care need; health care personnel; human; human needs; hurricane; interview; long term care; major clinical study; male; nursing home patient; patient safety; patient transport; priority journal; qualitative analysis; social isolation; social support; veteran; vulnerable population</t>
  </si>
  <si>
    <t>Arch. Gerontol. Geriatr.</t>
  </si>
  <si>
    <t>Emergency mental health: Lessons learned from flight 3407</t>
  </si>
  <si>
    <t>10.1001/dmp.2010.33</t>
  </si>
  <si>
    <t>Homish G.G.; Frazer B.S.; McCartan D.P.; Billittier IV A.J.</t>
  </si>
  <si>
    <t>Homish, Gregory G. (9040692100); Frazer, Bonita S. (36987402600); McCartan, Daniel P. (36729901400); Billittier IV, Anthony J. (6601964126)</t>
  </si>
  <si>
    <t>9040692100; 36987402600; 36729901400; 6601964126</t>
  </si>
  <si>
    <t>https://www.scopus.com/inward/record.uri?eid=2-s2.0-79551598961&amp;doi=10.1001%2fdmp.2010.33&amp;partnerID=40&amp;md5=7928ec50d63e94c8cacab3da991e841f</t>
  </si>
  <si>
    <t>Emergency mental health (EMH), a field that is often not well represented when considering emergency preparedness, is nonetheless a vital component to any disaster response. Emergency mental health issues must be considered not only for victims of disasters and their families, friends, and coworkers but also for both on-scene and off-scene responders and members of the community who may have witnessed the disaster. This article describes the EMH preparation for and response to the crash of Continental Airlines flight 3407 in western New York on February 12, 2009, killing all 49 crew and passengers on board and 1 person on the ground. It describes aspects of the response that went as planned and highlights areas for improvement. The lessons learned from this EMH preparation and response can be used to inform future planning for disaster response.</t>
  </si>
  <si>
    <t>Disaster planning; Mental health; Psychological first aid</t>
  </si>
  <si>
    <t>Accidents, Aviation; Adaptation, Psychological; Disaster Planning; Emergency Medical Services; Humans; Mental Health; Mental Health Services; New York; Relief Work; Stress, Psychological; adaptive behavior; aircraft accident; article; disaster planning; emergency health service; human; mental health; mental health service; mental stress; methodology; organization and management; psychological aspect; relief work; United States</t>
  </si>
  <si>
    <t>Parent and teacher perceptions of assessing Lebanese children's reaction towar-related stress: A survey of psychological and behavioral functioning</t>
  </si>
  <si>
    <t>10.1080/19361521.2010.523060</t>
  </si>
  <si>
    <t>Elzein H.L.; Ammar D.F.</t>
  </si>
  <si>
    <t>Elzein, Heyam Lutfi (35069249900); Ammar, Diala Fouad (9746503300)</t>
  </si>
  <si>
    <t>35069249900; 9746503300</t>
  </si>
  <si>
    <t>https://www.scopus.com/inward/record.uri?eid=2-s2.0-79960941758&amp;doi=10.1080%2f19361521.2010.523060&amp;partnerID=40&amp;md5=d25838f100cf1c633a3bf0feecccd18b</t>
  </si>
  <si>
    <t>This study explored the psychological and behavioral functioning of children from South Lebanon post July war 2006. The analysis aimed at investigating perceptions of parents and teachers on the effect of proximity to combat exposure and family loss on children's behavior. Parents (200) and teachers (200) rated two groups of children (9-12 year olds) using Burk's Behavior Rating Scales (Burk, 1977). Results indicated that both parents and teachers rated children exposed to combat higher than their counterparts. Overall, girls who experienced family loss scored higher than boys. Also, mothers rated children higher on behavioral disturbances, while teachers rated children higher on academic performance. These findings shed light on mother-child dyads. Suggestions for future investigations are discussed. © Taylor &amp; Francis Group, LLC.</t>
  </si>
  <si>
    <t>Behavioral study; Child and war; Family loss; Posttraumatic; Stress disorder; War</t>
  </si>
  <si>
    <t>Violence in educational establishments: Cause, effect, and response</t>
  </si>
  <si>
    <t>10.1080/1478601X.2012.657903</t>
  </si>
  <si>
    <t>Kingshott B.F.</t>
  </si>
  <si>
    <t>Kingshott, Brian F. (23980685100)</t>
  </si>
  <si>
    <t>Criminal Justice Studies</t>
  </si>
  <si>
    <t>https://www.scopus.com/inward/record.uri?eid=2-s2.0-84859483492&amp;doi=10.1080%2f1478601X.2012.657903&amp;partnerID=40&amp;md5=1445b908abf3108d4f8a53c7f1eb2d9a</t>
  </si>
  <si>
    <t>Crisis situations in educational establishments may emerge along a continuum from natural disasters to man-made threats of criminality that include, school shootings, hostage taking, and terrorism threats. In any crisis, there is a cause, effect, and response in order that the status quo and normality are quickly restored. This paper examines a variety of crisis preparedness models to address the challenges presented and includes a discussion of underlying assumptions of safe planning, and essential components of a comprehensive crisis management plan. It is anticipated that any plan that the school will have implemented will have a problem-solving methodology to develop, implement, and evaluate practices and policies of crisis preparedness while maintaining an effective learning environment. © 2012 Copyright Taylor and Francis Group, LLC.</t>
  </si>
  <si>
    <t>adolescence; best practices; crisis management; depression; mental illness; multi-agency; policies; safety; school; security; teenager</t>
  </si>
  <si>
    <t>Crim. Justice Stud.</t>
  </si>
  <si>
    <t>Social relations that generate and sustain solidarity after a mass tragedy</t>
  </si>
  <si>
    <t>10.1093/sf/89.4.1363</t>
  </si>
  <si>
    <t>Hawdon J.; Ryan J.</t>
  </si>
  <si>
    <t>Hawdon, James (7005753038); Ryan, John (24382039200)</t>
  </si>
  <si>
    <t>7005753038; 24382039200</t>
  </si>
  <si>
    <t>Social Forces</t>
  </si>
  <si>
    <t>https://www.scopus.com/inward/record.uri?eid=2-s2.0-80051636536&amp;doi=10.1093%2fsf%2f89.4.1363&amp;partnerID=40&amp;md5=7eec69c58d9243627374d549c14c40b4</t>
  </si>
  <si>
    <t>Numerous researchers discuss the solidarity-producing effects of crime, natural disasters and mass tragedies; however, there is much we do not understand about the processes involved in the phenomena. We specify the social relationships that generate and sustain solidarity by building on Hunter's descriptions of the private, parochial and public spheres of community. We argue that event-specific parochial and event-specific public activities generate solidarity after heinous crimes. However, general parochial activities, such as attending local organizational meetings and frequenting local businesses, sustain solidarity. Using longitudinal data collected after the mass murder of 27 students and 5 faculty members on Virginia Tech's campus in 2007, a repeated measures analysis predicting levels of solidarity 5, 9 and 13 months after the tragedy supports our hypotheses. © The University of North Carolina.</t>
  </si>
  <si>
    <t>Soc. Forces</t>
  </si>
  <si>
    <t>Psychological perspectives on 'acute on chronic' trauma in children: Implications of the 2010 earthquake in Haiti</t>
  </si>
  <si>
    <t>10.1111/chso.12010</t>
  </si>
  <si>
    <t>Gabrielli J.; Gill M.; Koester L.S.; Borntrager C.</t>
  </si>
  <si>
    <t>Gabrielli, Joy (16202755400); Gill, Meghan (55650276400); Koester, Lynne Sanford (7003725852); Borntrager, Cameo (15043514800)</t>
  </si>
  <si>
    <t>16202755400; 55650276400; 7003725852; 15043514800</t>
  </si>
  <si>
    <t>Children and Society</t>
  </si>
  <si>
    <t>https://www.scopus.com/inward/record.uri?eid=2-s2.0-84907958533&amp;doi=10.1111%2fchso.12010&amp;partnerID=40&amp;md5=49d07845af34222c5718e5af0d5cbe1d</t>
  </si>
  <si>
    <t>The 2010 earthquakes in Haiti initiated crises for one of the world's poorest nations. This transpired amidst pervasive, pre-disaster hardships, with the resulting situation described as 'acute on chronic' trauma exposure. The current paper provides a description of a dynamic model focused on three factors of consideration for similar crises: cultural context, unfolding traumatic events and developmental processes. Knowledge from developmental psychology can inform humanitarian aid efforts to effectively address the unique needs of children. Recommendations are offered for research, clinical work and policy related to the mental health needs of children where 'acute on chronic' conditions exist. © 2013 National Children's Bureau and Blackwell Publishing Limited.</t>
  </si>
  <si>
    <t>Child development; Children's culture; Health and well-being; Mental health; Refugee children</t>
  </si>
  <si>
    <t>Child. Soc.</t>
  </si>
  <si>
    <t>Interventions for children affected by war: An ecological perspective on psychosocial support and mental health care</t>
  </si>
  <si>
    <t>10.1097/HRP.0b013e318283bf8f</t>
  </si>
  <si>
    <t>Betancourt T.S.; Meyers-Ohki S.E.; Charrow A.P.; Tol W.A.</t>
  </si>
  <si>
    <t>Betancourt, Theresa S. (6602655245); Meyers-Ohki, Sarah E. (46461673000); Charrow, Alexandra P. (57151202800); Tol, Wietse A. (8634127500)</t>
  </si>
  <si>
    <t>6602655245; 46461673000; 57151202800; 8634127500</t>
  </si>
  <si>
    <t>Harvard Review of Psychiatry</t>
  </si>
  <si>
    <t>https://www.scopus.com/inward/record.uri?eid=2-s2.0-84876357217&amp;doi=10.1097%2fHRP.0b013e318283bf8f&amp;partnerID=40&amp;md5=5a27b1e46aeb76fb1571299333a6fe90</t>
  </si>
  <si>
    <t>Background: Children and adolescents exposed to armed conflict are at high risk of developing mental health problems. To date, a range of psychosocial approaches and clinical/psychiatric interventions has been used to address mental health needs in these groups. Aims: To provide an overview of peer-reviewed psychosocial and mental health interventions designed to address mental health needs of conflict-affected children, and to highlight areas in which policy and research need strengthening. Methods: We used standard review methodology to identify interventions aimed at improving or treating mental health problems in conflict-affected youth. An ecological lens was used to organize studies according to the individual, family, peer/school, and community factors targeted by each intervention. Interventions were also evaluated for their orientation toward prevention, treatment, or maintenance, and for the strength of the scientific evidence of reported effects. Results: Of 2305 studies returned from online searches of the literature and 21 sources identified through bibliography mining, 58 qualified for full review, with 40 peer-reviewed studies included in the final narrative synthesis. Overall, the peer-reviewed literature focused largely on school-based interventions. Very few family and community-based interventions have been empirically evaluated. Only two studies assessed multilevel or stepped-care packages. Conclusions: The evidence base on effective and efficacious interventions for conflict-affected youth requires strengthening. Postconflict development agendas must be retooled to target the vulnerabilities characterizing conflict-affected youth, and these approaches must be collaborative across bodies responsible for the care of youth and families. © 2013 President and Fellows of Harvard College.</t>
  </si>
  <si>
    <t>Ecological; Interventions; Mental health; Psychosocial; War-affected youth</t>
  </si>
  <si>
    <t>Adolescent; Child; Humans; Mental Disorders; Mental Health Services; Psychotherapy; War; alternative medicine; child tracing; cognitive therapy; community based rehabilitation; crisis intervention; dance therapy; dyad psychosocial support; early childhood intervention; ecological procedures; group interpersonal psychotherapy and play; health care policy; huggy puppy intervention; human; mental health care; movement therapy; multiple family group intervention; narrative exposure therapy; posttraumatic stress disorder; priority journal; psychoeducation; psychological first aid; psychosocial care; review; sensitization campaign and programming; short term group crisis intervention; social support; systematic review; teacher led trauma grief psychotherapy; testimonial psychotherapy; trauma focused cognitive behavioral therapy; universal school based program; war</t>
  </si>
  <si>
    <t>Harv. Rev. Psychiatry</t>
  </si>
  <si>
    <t>Evaluating children's learning of adaptive response capacities from shakeout, an earthquake and tsunami drill in two washington state school districts</t>
  </si>
  <si>
    <t>10.1515/jhsem-2014-0012</t>
  </si>
  <si>
    <t>Johnson V.A.; Johnston D.M.; Ronan K.R.; Peace R.</t>
  </si>
  <si>
    <t>Johnson, Victoria A. (56003859100); Johnston, David M. (7403549847); Ronan, Kevin R. (6603784099); Peace, Robin (28167587800)</t>
  </si>
  <si>
    <t>56003859100; 7403549847; 6603784099; 28167587800</t>
  </si>
  <si>
    <t>https://www.scopus.com/inward/record.uri?eid=2-s2.0-84910130268&amp;doi=10.1515%2fjhsem-2014-0012&amp;partnerID=40&amp;md5=abca5ae443a323d185dea4b69f8b0ae8</t>
  </si>
  <si>
    <t>In 2012, Washington state participated in ShakeOut, an annual, one-day event that encourages residents to practice "drop, cover and hold on" drills for earthquakes and evacuation for tsunamis. To better understand the role of school drills in improving individual and community resilience to disasters, this evaluation examined the effectiveness of the ShakeOut drills in improving or maintaining children's accurate risk perceptions and adaptive response capacities for earthquakes and tsunamis. Using matched pretest and posttest questionnaires, the analysis examined both population level and individual differences in children's knowledge and scenario-based knowledge application before and after ShakeOut. Children demonstrated high levels of correct knowledge of protective actions for earthquakes and tsunamis both before and after ShakeOut. However, the findings indicate that significant portions of children have varying levels of knowledge of the causes of injury and approximately a third of children chose an incorrect action or indicated uncertainty in scenarios not commonly practiced in school earthquake drills. Also, more than a quarter of children were not aware they practiced vertical evacuation procedures for a tsunami during ShakeOut. Children would benefit from practice for different scenarios, such as when they are outside or traveling between classes, and explicit lessons on protective actions. © by De Gruyter 2014.</t>
  </si>
  <si>
    <t>children; drills; evaluation; schools; Washington</t>
  </si>
  <si>
    <t>Children and disasters: A framework for mental health assessment</t>
  </si>
  <si>
    <t>10.5055/jem.2012.0112</t>
  </si>
  <si>
    <t>Pfefferbaum B.; Jacobs A.K.; Houston J.B.</t>
  </si>
  <si>
    <t>Pfefferbaum, Betty (7005152806); Jacobs, Anne K. (7402530831); Houston, J. Brian (57049244900)</t>
  </si>
  <si>
    <t>7005152806; 7402530831; 57049244900</t>
  </si>
  <si>
    <t>https://www.scopus.com/inward/record.uri?eid=2-s2.0-84875991913&amp;doi=10.5055%2fjem.2012.0112&amp;partnerID=40&amp;md5=ed38ef37e0c798b19f6f45f2602aae14</t>
  </si>
  <si>
    <t>Background: Providers serving children's mental health needs face the complexities of tailoring assessments based on developmental stages, family characteristics, school involvement, and cultural and economic factors. This task is even more challenging in the face of a disaster, terrorist incident, or other mass trauma event. Traditional mental health knowledge and skills may not be sufficient to meet children's needs in these chaotic situations. Unfortunately, disaster planning and response often overlook or only briefly address the unique mental health needs of children. While there is general agreement that children have specific vulnerabilities, few comprehensive plans exist for identifying and addressing children's mental health needs predisaster and postdisaster. Objectives/methods: Based on a review of the literature, the objectives of this article are to provide an overview of the central tenets of assessment with children throughout the course of a disaster and to propose a framework for disaster mental health assessment that can be used by a variety of providers in community disaster planning and response. Results: Disaster-related assessments are described including surveillance, psychological triage, needs assessment, screening, clinical evaluation, and program evaluation. This article also identifies easily accessible resources for responders and providers who desire to become more familiar with child disaster mental health assessment concepts. Conclusions: The framework described here provides an overview for understanding how assessment can be conducted to identify child and family needs and to inform the delivery of services following a disaster. ©2012 by Weston Medical Publishing, LLC.</t>
  </si>
  <si>
    <t>Assessment; Children; Disaster; Disaster mental health; Mass trauma; Terrorism; Trauma</t>
  </si>
  <si>
    <t>Training police leadership to recognize and address operational stress</t>
  </si>
  <si>
    <t>10.1177/1098611107307736</t>
  </si>
  <si>
    <t>Chapin M.; Brannen S.J.; Singer M.I.; Walker M.</t>
  </si>
  <si>
    <t>Chapin, Mark (7003835919); Brannen, Stephen J. (6602457005); Singer, Mark I. (56360796200); Walker, Michael (55461507700)</t>
  </si>
  <si>
    <t>7003835919; 6602457005; 56360796200; 55461507700</t>
  </si>
  <si>
    <t>Police Quarterly</t>
  </si>
  <si>
    <t>https://www.scopus.com/inward/record.uri?eid=2-s2.0-49249103909&amp;doi=10.1177%2f1098611107307736&amp;partnerID=40&amp;md5=7d56770c27f324694d2c8a79355e2150</t>
  </si>
  <si>
    <t>A community-based agency developed training for Cleveland Police Department Lieutenants and Supervisory Sergeants. This training adapted current methods used by the U.S. Army to deal with military combat stress. Police leaders were trained to recognize signs of operational stress in their line officers and provide "Leader Actions" to minimize long-term sequelae of operational stress, such as posttraumatic stress disorder, absenteeism, resignation, and misconduct. Laminated pocket cards were provided which summarized warning signs of operational stress, self-care and partner-care actions, and leader strategies to treat early signs of operational stress. Based on focus groups with police supervisors, an incentive system was developed and implemented to reward officers seeking help or assisting other officers in managing operational stress, which could change the culture of keeping silent about problems and remove the stigma attached to help seeking. Eighty-three police supervisors have been trained, with plans to provide further training to district (precinct) commanders. © 2008 Sage Publications.</t>
  </si>
  <si>
    <t>Operational stress; Police supervision; Police training; Traumatic stress</t>
  </si>
  <si>
    <t>Police Q.</t>
  </si>
  <si>
    <t>Psychosocial recovery from disasters: A framework informed by evidence</t>
  </si>
  <si>
    <t>Mooney M.F.; Paton D.; De Terte I.; Johal S.; Karanci A.N.; Gardner D.; Collins S.; Glavovic B.; Huggins T.J.; Johnston L.; Chambers R.; Johnston D.</t>
  </si>
  <si>
    <t>Mooney, Maureen F. (54411179400); Paton, Douglas (7103157913); De Terte, Ian (36183735800); Johal, Sarb (57125807200); Karanci, A. Nuray (6603053395); Gardner, Dianne (7402659573); Collins, Susan (57207049516); Glavovic, Bruce (11541273500); Huggins, Thomas J. (12768900600); Johnston, Lucy (7202468054); Chambers, Ron (56398987200); Johnston, David (7403549847)</t>
  </si>
  <si>
    <t>54411179400; 7103157913; 36183735800; 57125807200; 6603053395; 7402659573; 57207049516; 11541273500; 12768900600; 7202468054; 56398987200; 7403549847</t>
  </si>
  <si>
    <t>New Zealand Journal of Psychology</t>
  </si>
  <si>
    <t>https://www.scopus.com/inward/record.uri?eid=2-s2.0-84857567523&amp;partnerID=40&amp;md5=2fc415f87b62778e7c7c64486f939751</t>
  </si>
  <si>
    <t>Following the Canterbury earthquakes, The Joint Centre for Disaster Research (JCDR), a Massey University and Geological and Nuclear Science (GNS Science) collaboration, formed a Psychosocial Recovery Advisory Group to help support organisations involved in the recovery process. This advisory group reviews and summarises evidence-based research findings for those who make requests for such information. Extensive experience within the group adds a practitioner perspective to this advice. This article discusses the definition of psychosocial recovery used by the group to date, and the group's view that psychosocial recovery involves easing psychological difficulties for individuals, families/wh?nau and communities, as well as building and bolstering social and psychological well-being. The authors draw on a brief discussion of this literature to make practical suggestions for psychosocial recovery.</t>
  </si>
  <si>
    <t>New Zealand J. Psychol.</t>
  </si>
  <si>
    <t>Behavioral Health and Disasters: Looking to the Future</t>
  </si>
  <si>
    <t>10.1007/s11414-013-9390-7</t>
  </si>
  <si>
    <t>Palinkas L.A.</t>
  </si>
  <si>
    <t>Palinkas, Lawrence A. (7005608144)</t>
  </si>
  <si>
    <t>https://www.scopus.com/inward/record.uri?eid=2-s2.0-84892415737&amp;doi=10.1007%2fs11414-013-9390-7&amp;partnerID=40&amp;md5=0a850112a968af4e4adb9b7e4711355a</t>
  </si>
  <si>
    <t>Along with other manmade and natural disasters, oil spills produce profound and long-term impacts on the behavioral health of their survivors. Although previous and ongoing research has focused on producing evidence of the breadth and depth of these impacts, future efforts must begin to translate this evidence into developing and implementing policies, programs, and practices that effectively contribute to their prevention and mitigation. Drawing upon a conceptual framework of the behavioral health impacts of oil spills developed from data collected in the aftermath of the Exxon Valdez oil spill in 1989, this paper examines potential interventions designed to prevent or mitigate biopsychosocial, interpersonal, and intrapersonal impacts on behavioral health. Future efforts to translate behavioral health research into effective practice will require the formation and maintenance of academic–community partnerships for the purpose of building resilience to these impacts and providing targeted services to those most vulnerable to their long-term consequences. © 2014, National Council for Behavioral Health.</t>
  </si>
  <si>
    <t>Disasters; Humans; Mental Disorders; Mental Health; Petroleum Pollution; Survivors; disaster; human; mental disease; mental health; oil spill; psychology; survivor</t>
  </si>
  <si>
    <t>Infants and Young Children in Military Families: A Conceptual Model for Intervention</t>
  </si>
  <si>
    <t>10.1007/s10567-013-0140-4</t>
  </si>
  <si>
    <t>Lieberman A.F.; Van Horn P.</t>
  </si>
  <si>
    <t>Lieberman, Alicia F. (35894605100); Van Horn, Patricia (9337386800)</t>
  </si>
  <si>
    <t>35894605100; 9337386800</t>
  </si>
  <si>
    <t>Clinical Child and Family Psychology Review</t>
  </si>
  <si>
    <t>https://www.scopus.com/inward/record.uri?eid=2-s2.0-84881614257&amp;doi=10.1007%2fs10567-013-0140-4&amp;partnerID=40&amp;md5=8849e9f80f5a808a39d99248f7423794</t>
  </si>
  <si>
    <t>Infants and young children of parents in the military deserve special attention because the first years of life are pivotal in establishing trusting attachment relationships, which are based on the developmental expectation that parents will be reliably available and protective both physically and emotionally. For young children in military families, the stresses of extended absences of mothers and/or fathers as the result of deployment abroad, recurrent separations and reunions resulting from repeated deployments, or parents struggling with the emotional sequelae of their war experiences, and the traumatic impact of parental injury and death can strain and derail the normative expectation of parental availability and protectiveness. This article describes the key features of mental health in infancy and early childhood, the developmentally expectable early anxieties that all children experience in the first years of life across cultures and circumstances, and the ways in which these normative anxieties are exacerbated by the specific circumstances of military families. The article also describes interventions that may be helpful in supporting military families and their children with the specific challenges they face. © 2013 Springer Science+Business Media New York.</t>
  </si>
  <si>
    <t>Early anxieties and response to parental deployment; Infants and young children; Military families; Responses to parental injury and death</t>
  </si>
  <si>
    <t>Anxiety; Child; Child Development; Humans; Military Personnel; Models, Psychological; Parent-Child Relations; Stress, Psychological; United States; anxiety; child; child development; child parent relation; human; mental stress; physiology; psychological aspect; psychological model; review; soldier; United States</t>
  </si>
  <si>
    <t>Clin. Child Family Psychol. Rev.</t>
  </si>
  <si>
    <t>Reducing the risk of posttraumatic stress disorder in children following natural disasters</t>
  </si>
  <si>
    <t>10.1375/ajgc.19.2.179</t>
  </si>
  <si>
    <t>Mohay H.; Forbes N.</t>
  </si>
  <si>
    <t>Mohay, Heather (57170368200); Forbes, Nicole (36503766800)</t>
  </si>
  <si>
    <t>57170368200; 36503766800</t>
  </si>
  <si>
    <t>Australian Journal of Guidance and Counselling</t>
  </si>
  <si>
    <t>https://www.scopus.com/inward/record.uri?eid=2-s2.0-77956480640&amp;doi=10.1375%2fajgc.19.2.179&amp;partnerID=40&amp;md5=c8c9c363b6e83780fa17bd55902462fe</t>
  </si>
  <si>
    <t>A significant number of children suffer long-term psychological disturbance following exposure to a natural disaster. Evidence suggests that a doseresponse relationship exists, so that children and adolescents who experience the most intense or extensive exposure to the risk actors for posttraumatic stress disorder (PTSD) are likely to develop the most serious and persistent symptoms. Risk factors include gender, age, personality, extent of exposure to the natural disaster, amount of damage to property and infrastructure, witnessing the death or injury of others or perceiving a threat to one's own life. Knowing these factors enables various trategies to be put in place to decrease the risk of psychological disturbance following traumatic events. Reestablishing a sense of safety, security and normality is important in the aftermath of a natural disaster, and promoting social connectedness, positive family functioning and effective coping mechanisms can make children more resilient in the face of catastrophic events. This paper examines the risk and protective factors associated with the development of PTSD, and considers how schools can use this knowledge to contribute to the recovery effort and reduce the prevalence of PTSD among pupils in the wake of a natural disaster.</t>
  </si>
  <si>
    <t>Children; Natural disasters; Posttraumatic stress disorder; Risk factors; School responses</t>
  </si>
  <si>
    <t>Aus. J. Guid. Couns</t>
  </si>
  <si>
    <t>Health consequences of sexual violence against women</t>
  </si>
  <si>
    <t>10.1016/j.bpobgyn.2012.08.012</t>
  </si>
  <si>
    <t>Jina R.; Thomas L.S.</t>
  </si>
  <si>
    <t>Jina, Ruxana (22634332800); Thomas, Leena S. (15074234900)</t>
  </si>
  <si>
    <t>22634332800; 15074234900</t>
  </si>
  <si>
    <t>Best Practice and Research: Clinical Obstetrics and Gynaecology</t>
  </si>
  <si>
    <t>https://www.scopus.com/inward/record.uri?eid=2-s2.0-84873055536&amp;doi=10.1016%2fj.bpobgyn.2012.08.012&amp;partnerID=40&amp;md5=d2b924bf76a723fb6da77198e3d5ac99</t>
  </si>
  <si>
    <t>Sexual violence can lead to a multitude of health consequences, including physical, reproductive and psychological. Some may be fatal, whereas others, such as unhealthy behaviours, may occur indirectly as a result of the violence. In total, these result in a significant health burden and should be considered by service providers, government authorities and non-governmental agencies. For women who present early, immediate care should be provided with plans for follow up. Mental-health interventions are important, as women who are sexually assaulted have the highest burden of post-traumatic stress disorder. Cognitive- behavioural therapy has been found to be effective for preventing and treating post-traumatic stress disorder, but psychological debriefing for preventing post-traumatic stress disorder is not recommended. Implementing a routine screening and intervention programme in obstetrics and gynaecology departments may be valuable, as reproductive health consequences are common. © 2012 Elsevier Ltd. All rights reserved.</t>
  </si>
  <si>
    <t>mental health; post-traumatic stress disorder; reproductive health; sexual violence</t>
  </si>
  <si>
    <t>article; clinical protocol; cognitive therapy; female; follow up; health care personnel; health program; health service; human; long term care; mental health; posttraumatic stress disorder; priority journal; psychological debriefing; psychotherapy; reproductive health; screening test; sexual abuse; sexual crime; sexual violence; survivor; therapy effect; violence; women's health; world health organization</t>
  </si>
  <si>
    <t>Bailliere Tindall Ltd</t>
  </si>
  <si>
    <t>Best Pract. Res. Clin. Obstet. Gynaecol.</t>
  </si>
  <si>
    <t>Cardiovascular health perceptions in multigenerational Korean immigrants</t>
  </si>
  <si>
    <t>10.1097/FCH.0b013e3181f3b2d3</t>
  </si>
  <si>
    <t>Sin M.-K.; Fitzpatrick A.L.; Lee K.</t>
  </si>
  <si>
    <t>Sin, Mo-Kyung (6701309689); Fitzpatrick, Annette L. (34769627300); Lee, Karen (56101207400)</t>
  </si>
  <si>
    <t>6701309689; 34769627300; 56101207400</t>
  </si>
  <si>
    <t>Family and Community Health</t>
  </si>
  <si>
    <t>https://www.scopus.com/inward/record.uri?eid=2-s2.0-77956249284&amp;doi=10.1097%2fFCH.0b013e3181f3b2d3&amp;partnerID=40&amp;md5=c9de8927cfd52e4c6f989d988b28a6af</t>
  </si>
  <si>
    <t>Cardiovascular disease is prevalent in the Korean immigrants. Success of any health interventions depends heavily on our understanding of how health issues are perceived by the recipients. This study describes cardiovascular health perceptions using Photovoice, a qualitative methodology utilizing photography to initiate discussion, in multigenerational Korean immigrants (older adults, teenagers, children). Twenty Korean Americans (7 adults aged ≥50 years, 6 teenagers aged 13 to 19 years, 7 children aged 9 to 12 years) were recruited from the Korean communities in Seattle, Washington. Each subject was given a camera and asked to take 24 pictures of objects, scenes, and environments that represented their perceptions of cardiovascular health and related risk factors. Subjects were asked to pick 2 photos and present their thoughts about them in a tape-recorded group meeting. Key concepts were identified from the discussions. Themes identified promoting cardiovascular health included good diet, exercise, a clean environment, and spirituality. The themes identified as the risk factors for cardiovascular diseases included bad diet, smoking, pollution, and stress. Expression of the risk factors differed by the age group. The shared cultural background also influenced the perception of the risk factors. These observations support the findings that the culture and age-specific interventions may augment intervention effectiveness. Copyright © 2010 Wolters Kluwer Health | Lippincott Williams &amp; Wilkins.</t>
  </si>
  <si>
    <t>cardiovascular disease; Koreans; Photovoice</t>
  </si>
  <si>
    <t>Adolescent; Adult; Aged; Cardiovascular Diseases; Child; Emigrants and Immigrants; Health Knowledge, Attitudes, Practice; Humans; Korea; Middle Aged; Washington; adolescent; adult; aged; article; attitude to health; cardiovascular disease; child; ethnology; human; Korea; middle aged; migration; United States</t>
  </si>
  <si>
    <t>Fam. Commun. Health</t>
  </si>
  <si>
    <t>Online self-administered training for post-traumatic stress disorder treatment providers: Design and methods for a randomized, prospective intervention study</t>
  </si>
  <si>
    <t>10.1186/1748-5908-7-43</t>
  </si>
  <si>
    <t>Ruzek J.I.; Rosen R.C.; Marceau L.; Larson M.J.; Garvert D.W.; Smith L.; Stoddard A.</t>
  </si>
  <si>
    <t>Ruzek, Josef I. (6603863105); Rosen, Raymond C. (35493376100); Marceau, Lisa (6603369210); Larson, Mary J. (7203022286); Garvert, Donn W. (36106014000); Smith, Lauren (57215682398); Stoddard, Anne (57198236515)</t>
  </si>
  <si>
    <t>6603863105; 35493376100; 6603369210; 7203022286; 36106014000; 57215682398; 57198236515</t>
  </si>
  <si>
    <t>Implementation Science</t>
  </si>
  <si>
    <t>https://www.scopus.com/inward/record.uri?eid=2-s2.0-84860813845&amp;doi=10.1186%2f1748-5908-7-43&amp;partnerID=40&amp;md5=839065e0b310f06276f1299d70610c27</t>
  </si>
  <si>
    <t>This paper presents the rationale and methods for a randomized controlled evaluation of web-based training in motivational interviewing, goal setting, and behavioral task assignment. Web-based training may be a practical and cost-effective way to address the need for large-scale mental health training in evidence-based practice; however, there is a dearth of well-controlled outcome studies of these approaches. For the current trial, 168 mental health providers treating post-traumatic stress disorder (PTSD) were assigned to web-based training plus supervision, web-based training, or training-as-usual (control). A novel standardized patient (SP) assessment was developed and implemented for objective measurement of changes in clinical skills, while on-line self-report measures were used for assessing changes in knowledge, perceived self-efficacy, and practice related to cognitive behavioral therapy (CBT) techniques. Eligible participants were all actively involved in mental health treatment of veterans with PTSD. Study methodology illustrates ways of developing training content, recruiting participants, and assessing knowledge, perceived self-efficacy, and competency-based outcomes, and demonstrates the feasibility of conducting prospective studies of training efficacy or effectiveness in large healthcare systems. © 2012 Ruzek et al; licensee BioMed Central Ltd.</t>
  </si>
  <si>
    <t>Behavioral task assignment; Cognitive behavior therapy; Goal-setting; Motivational interviewing; Post-traumatic stress disorder (ptsd); Randomized controlled trial; Standardized patient; Supervision; Training</t>
  </si>
  <si>
    <t>Case-Control Studies; Cognitive Therapy; Education, Medical, Continuing; Feasibility Studies; Goals; Humans; Internet; Mental Health; Motivation; Prospective Studies; Randomized Controlled Trials as Topic; Self Care; Stress Disorders, Post-Traumatic; article; case control study; cognitive therapy; education; evaluation; feasibility study; human; Internet; medical education; mental health; methodology; motivation; posttraumatic stress disorder; prospective study; randomized controlled trial (topic); self care; standard</t>
  </si>
  <si>
    <t>Implement. Sci.</t>
  </si>
  <si>
    <t>Does psychoeducation help prevent post traumatic psychological distress?</t>
  </si>
  <si>
    <t>10.1521/psyc.2008.71.4.287</t>
  </si>
  <si>
    <t>Wessely S.; Bryant R.A.; Greenberg N.; Earnshaw M.; Sharpley J.; Hughes J.H.</t>
  </si>
  <si>
    <t>Wessely, Simon (7102849907); Bryant, Richard A. (7402594156); Greenberg, Neil (7103345892); Earnshaw, Mark (35304535000); Sharpley, John (23973641300); Hughes, Jamie Hacker (23491885700)</t>
  </si>
  <si>
    <t>7102849907; 7402594156; 7103345892; 35304535000; 23973641300; 23491885700</t>
  </si>
  <si>
    <t>https://www.scopus.com/inward/record.uri?eid=2-s2.0-61849159806&amp;doi=10.1521%2fpsyc.2008.71.4.287&amp;partnerID=40&amp;md5=b1f1d1fdc159fdd936c0754569f0860f</t>
  </si>
  <si>
    <t>Psychoeducation is increasingly used following trauma. The term covers the provision of information about the nature of stress, posttraumatic and other symptoms, and what to do about them. The provision of psychoeducation can also occur before possible exposure to stressful situations or, alternatively, after exposure. The intention of both is to ameliorate or mitigate the effects of exposure to extreme situations. Educational information can be imparted in a number of ways and can also form part of what has been termed psychological first aid. Despite its ubiquity, however, good evidence as to the value of psychoeducation is rare. Perhaps it could be assumed that psychoeducation, like education in general, is so obviously a "good thing" that it requires no evidence. In this paper we question the assumption, arguing that like any other intervention, psychoeducation needs to be backed up by empirical evidence. We will first present the case for and then the case against psychoeducation before reaching some conclusions and making some recommendations.</t>
  </si>
  <si>
    <t>Adult; Bibliotherapy; Cognitive Therapy; Evidence-Based Medicine; History, 20th Century; Humans; Military Medicine; Patient Education as Topic; Psychotherapy; Stress Disorders, Post-Traumatic; adaptive behavior; anxiety; clinical trial; cognitive therapy; coping behavior; counseling; emotion; emotionality; empiricism; evidence based practice; exposure variable; fatigue; help seeking behavior; human; mental stress; posttraumatic stress disorder; psychoeducation; psychosocial withdrawal; review; stress management; adult; bibliotherapy; evidence based medicine; history; military medicine; patient education; psychotherapy; Stress Disorders, Post-Traumatic</t>
  </si>
  <si>
    <t>Lay mental health in the aftermath of disaster: Preliminary evaluation of an intervention for haiti earthquake survivors</t>
  </si>
  <si>
    <t>James L.E.; Noel J.R.</t>
  </si>
  <si>
    <t>James, Leah Emily (55973812900); Noel, John Roger (55974473600)</t>
  </si>
  <si>
    <t>55973812900; 55974473600</t>
  </si>
  <si>
    <t>https://www.scopus.com/inward/record.uri?eid=2-s2.0-84890943827&amp;partnerID=40&amp;md5=e77238960215b2c3924106cbd0a5e682</t>
  </si>
  <si>
    <t>In the year following the 2010 Haiti earthquake, local earthquake survivors trained as lay mental health workers implemented a culturally-adapted, psychosocial and trauma-focused group intervention for residents of camps for internally displaced peoples (IDPs). Analysis of evaluation data collected at three Port-au-Prince IDP camps revealed decreased self-reported posttraumatic distress (measured using the Harvard Trauma Questionnaire) associated with participation in this intervention. Improvement occurred across all three PTSD symptom clusters (re-experiencing, avoidance, and hyperarousal). Female participants reported higher baseline distress, were more likely to participate in the intervention, and benefitted more than did men. Results provide initial support for the effectiveness of train-the-trainer interventions utilizing local lay disaster survivors. © 2013 Chevron Publishing.</t>
  </si>
  <si>
    <t>Disaster; Evaluation; Haiti; Intervention; Lay mental health; Psychosocial; Trauma</t>
  </si>
  <si>
    <t>Adult; Crisis Intervention; Disasters; Earthquakes; Female; Haiti; Humans; Male; Pilot Projects; Stress Disorders, Post-Traumatic; Survivors; Treatment Outcome; adult; article; crisis intervention; disaster; earthquake; evaluation study; female; Haiti; human; male; manpower; organization and management; pilot study; posttraumatic stress disorder; psychological aspect; standard; survivor; treatment outcome</t>
  </si>
  <si>
    <t>Social media and disasters: A functional framework for social media use in disaster planning, response, and research</t>
  </si>
  <si>
    <t>10.1111/disa.12092</t>
  </si>
  <si>
    <t>Houston J.B.; Hawthorne J.; Perreault M.F.; Park E.H.; Goldstein Hode M.; Halliwell M.R.; Turner Mcgowen S.E.; Davis R.; Vaid S.; Mcelderry J.A.; Griffith S.A.</t>
  </si>
  <si>
    <t>Houston, J. Brian (57049244900); Hawthorne, Joshua (55841497700); Perreault, Mildred F. (56402876000); Park, Eun Hae (56437858900); Goldstein Hode, Marlo (56438020800); Halliwell, Michael R. (56437949800); Turner Mcgowen, Sarah E. (56438020700); Davis, Rachel (56437827300); Vaid, Shivani (56437976500); Mcelderry, Jonathan A. (56438038100); Griffith, Stanford A. (56437928400)</t>
  </si>
  <si>
    <t>57049244900; 55841497700; 56402876000; 56437858900; 56438020800; 56437949800; 56438020700; 56437827300; 56437976500; 56438038100; 56437928400</t>
  </si>
  <si>
    <t>https://www.scopus.com/inward/record.uri?eid=2-s2.0-84914813716&amp;doi=10.1111%2fdisa.12092&amp;partnerID=40&amp;md5=8c986a9b7f01d241aa5bbbd2b741c379</t>
  </si>
  <si>
    <t>A comprehensive review of online, official, and scientific literature was carried out in 2012-13 to develop a framework of disaster social media. This framework can be used to facilitate the creation of disaster social media tools, the formulation of disaster social media implementation processes, and the scientific study of disaster social media effects. Disaster social media users in the framework include communities, government, individuals, organisations, and media outlets. Fifteen distinct disaster social media uses were identified, ranging from preparing and receiving disaster preparedness information and warnings and signalling and detecting disasters prior to an event to (re)connecting community members following a disaster. The framework illustrates that a variety of entities may utilise and produce disaster social media content. Consequently, disaster social media use can be conceptualised as occurring at a number of levels, even within the same disaster. Suggestions are provided on how the proposed framework can inform future disaster social media development and research. © 2014 The Author(s). Disasters © Overseas Development Institute, 2014.</t>
  </si>
  <si>
    <t>Communication; Crisis; Disaster; Social media; Technology</t>
  </si>
  <si>
    <t>Communication; Disaster Planning; Disasters; Humans; Relief Work; Research; Social Media; disaster; disaster planning; human; interpersonal communication; organization and management; relief work; research; social media; utilization</t>
  </si>
  <si>
    <t>Human gross anatomy: A crucial time to encourage respect and compassion in students</t>
  </si>
  <si>
    <t>10.1002/ca.980080113</t>
  </si>
  <si>
    <t>Weeks S.E.; Harris E.E.; Kinzey W.G.</t>
  </si>
  <si>
    <t>Weeks, Susan E. (57190365712); Harris, Eugene E. (7403256918); Kinzey, Warren G. (6603830281)</t>
  </si>
  <si>
    <t>57190365712; 7403256918; 6603830281</t>
  </si>
  <si>
    <t>Clinical Anatomy</t>
  </si>
  <si>
    <t>https://www.scopus.com/inward/record.uri?eid=2-s2.0-0028927625&amp;doi=10.1002%2fca.980080113&amp;partnerID=40&amp;md5=f88567da74ba0679c923d4b76f91f3f3</t>
  </si>
  <si>
    <t>We suggest four ways in which human gross anatomy instructors can reinforce respect and compassion in students. First, encourage respectful language in the laboratory. The term “donor” should be used instead of “cadaver” or “corpse” in referring to the donated body because this promotes appreciation for the students' first “patient.” Second, provide the students with the actual name, age, history, and likely cause of death of the donor so that they more fully appreciate the donor as having once been a living human being. Third, prompt students to explore feelings and discuss topics stimulated by the intense experience of human dissection. Suggested topics include the students' feelings about dissecting a human being, the difficulty in deciding to donate one's body, the central importance of anatomy to a medical practitioner's role, and the historical development of the study of anatomy. Fourth, hold a memorial ceremony, in which both students and faculty participate, as a positive closure to an emotionally and intellectually intense course. Additionally, a ceremony reinforces salutary values in students, enhances social bonding among students, and encourages their appreciation of various cultural and religious beliefs. These methods introduce a new dimension of experience for anatomy students. We have developed these methods in response to what we view as a negative trend in the medical profession in which health care becomes technical and patients become objects. It is our role as faculty to reinforce respectful and compassionate attitudes in medical students from the very beginning. © 1995 WiIey‐Liss, Inc. Copyright © 1995 Wiley‐Liss, Inc.</t>
  </si>
  <si>
    <t>death; dissection; medical education; memorial ceremony; physician assistant; thanatology</t>
  </si>
  <si>
    <t>Anatomy; Dissection; Education, Medical, Undergraduate; Human; Students, Medical; Teaching; anatomy; attitude; cadaver; human; medical education; medical ethics; medical student; priority journal; religion; review; teaching</t>
  </si>
  <si>
    <t>Clin. Anat.</t>
  </si>
  <si>
    <t>The effects of family and community violence exposure among youth: Recommendations for practice and policy</t>
  </si>
  <si>
    <t>10.5175/JSWE.2007.200400473</t>
  </si>
  <si>
    <t>Voisin D.R.</t>
  </si>
  <si>
    <t>Voisin, Dexter R. (7004511173)</t>
  </si>
  <si>
    <t>https://www.scopus.com/inward/record.uri?eid=2-s2.0-34047172046&amp;doi=10.5175%2fJSWE.2007.200400473&amp;partnerID=40&amp;md5=6f519777dd16474bf5b820a6d110fdba</t>
  </si>
  <si>
    <t>Compared with other segments of the population, adolescents and, in particular, African Americans are disproportionately exposed to family and community violence. Research has consistently documented that exposure to such violence is often associated with psychological difficulties, poor educational and behavioral outcomes, and juvenile justice problems. Despite these compelling findings, many youth are not routinely assessed for such violence exposure and its ramifications by the educational, child welfare, social service, and juvenile justice systems with which they frequently interact. This article examines the prevalence of violence exposure within the family and community and its associated consequences among youth. Subsequently, the article proposes several practice and policy recommendations aimed at reducing the far-reaching effects of such violence exposure among youth. © 2007 Taylor and Francis Group, LLC.</t>
  </si>
  <si>
    <t>The psychosocial consequences for children and young people who are exposed to terrorism, war, conflict and natural disasters</t>
  </si>
  <si>
    <t>10.1016/j.knee.2006.03.005</t>
  </si>
  <si>
    <t>Williams R.</t>
  </si>
  <si>
    <t>Williams, Richard (7409608216)</t>
  </si>
  <si>
    <t>Current Opinion in Psychiatry</t>
  </si>
  <si>
    <t>https://www.scopus.com/inward/record.uri?eid=2-s2.0-33748281943&amp;doi=10.1016%2fj.knee.2006.03.005&amp;partnerID=40&amp;md5=1567a314f2f24f27e3d75b049377c49d</t>
  </si>
  <si>
    <t>alcohol consumption; anxiety disorder; behavior therapy; child; cognition; cognitive therapy; conflict; cultural factor; depression; disaster; emotional disorder; exposure; fear; government; health care policy; health service; human; mental health; neglect; neuropsychology; phobia; posttraumatic stress disorder; psychosocial disorder; rating scale; refugee; review; risk factor; sexual abuse; shock; substance abuse; terrorism; war; world health organization</t>
  </si>
  <si>
    <t>Curr. Opin. Psychiatry</t>
  </si>
  <si>
    <t>Inner-city children's exposure to community violence: How much do parents know?</t>
  </si>
  <si>
    <t>10.1111/j.1741-3737.2001.00927.x</t>
  </si>
  <si>
    <t>Ceballo R.; Dahl T.A.; Aretakis M.T.; Ramirez C.</t>
  </si>
  <si>
    <t>Ceballo, Rosario (6701440436); Dahl, Trayci A. (7005508707); Aretakis, Maria T. (6506345650); Ramirez, Cynthia (7102424485)</t>
  </si>
  <si>
    <t>6701440436; 7005508707; 6506345650; 7102424485</t>
  </si>
  <si>
    <t>Journal of Marriage and Family</t>
  </si>
  <si>
    <t>https://www.scopus.com/inward/record.uri?eid=2-s2.0-0035511455&amp;doi=10.1111%2fj.1741-3737.2001.00927.x&amp;partnerID=40&amp;md5=49883338267b5f3f4cab2c84c3cac454</t>
  </si>
  <si>
    <t>This study examines the psychological impact of children's exposure to violence and the influence of mothers' knowledge about their children's encounters with violence. Our sample consists of a poor, multiethnic sample of 104 fourth-or fifth-grade children and their mothers. Children in this sample were exposed to rather high levels of community violence, and on the whole, mothers greatly underestimated their children's exposure to violence and feelings of psychological distress. Hierarchical regression analyses indicated that children's exposure to violence was associated with greater psychological distress. Our findings suggest that the detrimental effects of community violence are present for all children, irrespective of their racial background. Further, greater mother-child agreement about children's exposure to violence was related to better psychological functioning. The implications of these results for effective parenting strategies and community-based interventions are discussed.</t>
  </si>
  <si>
    <t>Community violence; Parenting; Psychological well-being; Vicarious victimization</t>
  </si>
  <si>
    <t>J. Marriage Fam.</t>
  </si>
  <si>
    <t>History of school safety and psychological first aid for children</t>
  </si>
  <si>
    <t>10.1093/brief-treatment/mhm011</t>
  </si>
  <si>
    <t>Heath M.A.; Ryan K.; Dean B.; Bingham R.</t>
  </si>
  <si>
    <t>Heath, Melissa Allen (10040258200); Ryan, Katherine (7201821050); Dean, Brenda (21233583500); Bingham, Rebecka (21233703900)</t>
  </si>
  <si>
    <t>10040258200; 7201821050; 21233583500; 21233703900</t>
  </si>
  <si>
    <t>Brief Treatment and Crisis Intervention</t>
  </si>
  <si>
    <t>https://www.scopus.com/inward/record.uri?eid=2-s2.0-34548495817&amp;doi=10.1093%2fbrief-treatment%2fmhm011&amp;partnerID=40&amp;md5=0c31dbb1b58073f0ff25d9628cda78aa</t>
  </si>
  <si>
    <t>School safety, a major concern for students, parents, and school staff, is also a key issue for state and federal legislators who develop educational guidelines and standards. This article summarizes early disasters and the subsequent impact on school-based crisis intervention and safety plans. In particular, children's mental health services are emphasized as a critical component of crisis intervention. Additionally, based on feedback from State Departments of Education, the current status of school crisis planning across the United States is summarized. © The Author 2007. Published by Oxford University Press. All rights reserved.</t>
  </si>
  <si>
    <t>Crisis; History; Legislation; Plan; Safety; School</t>
  </si>
  <si>
    <t>Brief Treat. Crisis Intervention</t>
  </si>
  <si>
    <t>Traumatic responding in children exposed to domestic violence: A cross-cultural study</t>
  </si>
  <si>
    <t>10.1300/J051v10n04_05</t>
  </si>
  <si>
    <t>Lehmann P.; Elliston E.J.</t>
  </si>
  <si>
    <t>Lehmann, Peter (18434834100); Elliston, Ellen J. (56980569200)</t>
  </si>
  <si>
    <t>18434834100; 56980569200</t>
  </si>
  <si>
    <t>Journal of Ethnic and Cultural Diversity in Social Work</t>
  </si>
  <si>
    <t>https://www.scopus.com/inward/record.uri?eid=2-s2.0-85009416324&amp;doi=10.1300%2fJ051v10n04_05&amp;partnerID=40&amp;md5=190129995c04ce9f474f33242b247a15</t>
  </si>
  <si>
    <t>The present cross-cultural study summarizes the traumatic responses of Mexican, Mexican American, and non-Mexican American children who were residents of three shelters for battered women in Monterrey Mexico, McAllen Texas, and Ft. Worth Texas. Sixty-eight mothers reported on their children's (n = 90) individual and total traumatic symptoms. Findings revealed very slight differences in individual responses with no overall trauma symptom differences. Multiple regression analyses revealed that mothers' experiences of physical, and sexual abuse predicted greater trauma responses in children. Implications for practice with children and mothers in shelters for battered women are highlighted. © 2001 by The Haworth Press, Inc. All rights reserved.</t>
  </si>
  <si>
    <t>Children; Cross-cultural; Domestic violence; Posttraumatic stress disorder; Trauma</t>
  </si>
  <si>
    <t>J. Ethn. Cult. Diversity Soc. Work</t>
  </si>
  <si>
    <t>Effects of war on the behavior of Lebanese preschool children: Influence of home environment and family functioning</t>
  </si>
  <si>
    <t>10.1037/h0080190</t>
  </si>
  <si>
    <t>Zahr L.K.</t>
  </si>
  <si>
    <t>Zahr, Lina Kurdahi (7004404698)</t>
  </si>
  <si>
    <t>https://www.scopus.com/inward/record.uri?eid=2-s2.0-0029982337&amp;doi=10.1037%2fh0080190&amp;partnerID=40&amp;md5=951a4b9eb96b1ccf6e53fb215d0f9014</t>
  </si>
  <si>
    <t>To investigate the psychological effects of armed conflict on children, the behavior of preschool Lebanese children exposed to heavy shelling two years prior to data collection was compared to that of Lebanese children who had experienced no direct shelling. Although the quality of the home environment was similar in the two groups, children who lived in the area of heavy shelling had significantly more behavioral problems than did those not exposed to shelling. For children in the shelled area, negative sequelae appear to have been buffered by a positive home environment and what the mother perceived as a more functional family.</t>
  </si>
  <si>
    <t>Child; Child Behavior; Child, Preschool; Environment; Family; Female; Humans; Lebanon; Male; Stress Disorders, Post-Traumatic; War; article; behavior disorder; child; child behavior; controlled study; environmental factor; family life; home; human; lebanon; major clinical study; preschool child; psychological aspect; war</t>
  </si>
  <si>
    <t>AM. J. ORTHOPSYCHIATR.</t>
  </si>
  <si>
    <t>Innovations in Disaster Mental Health: Psychological First Aid</t>
  </si>
  <si>
    <t>10.1037/a0012663</t>
  </si>
  <si>
    <t>Vernberg E.M.; Steinberg A.M.; Jacobs A.K.; Brymer M.J.; Watson P.J.; Osofsky J.D.; Layne C.M.; Pynoos R.S.; Ruzek J.I.</t>
  </si>
  <si>
    <t>Vernberg, Eric M. (6603802888); Steinberg, Alan M. (7202522592); Jacobs, Anne K. (7402530831); Brymer, Melissa J. (7801532133); Watson, Patricia J. (35616211000); Osofsky, Joy D. (7004839323); Layne, Christopher M. (56942312400); Pynoos, Robert S. (7003337141); Ruzek, Josef I. (6603863105)</t>
  </si>
  <si>
    <t>6603802888; 7202522592; 7402530831; 7801532133; 35616211000; 7004839323; 56942312400; 7003337141; 6603863105</t>
  </si>
  <si>
    <t>https://www.scopus.com/inward/record.uri?eid=2-s2.0-51449124085&amp;doi=10.1037%2fa0012663&amp;partnerID=40&amp;md5=0a95373a6c87f6133002efb5c98eac77</t>
  </si>
  <si>
    <t>Professional psychologists are called upon to deal with a broad array of crises and traumatic events. However, training and expertise in crisis response varies widely among practitioners, and there has been considerable controversy about the value of widely disseminated mental health crisis intervention protocols that include "debriefing" as an essential feature. This article gives an overview of the developmental process, guiding principles, and core actions of the Psychological First Aid Field Operations Guide (PFA Guide), which provides guidance for practitioners in responding to immediate mental health needs of children, adults, and families who have recently experienced a disaster or terrorist event. Issues in training, provider self-care, and evaluation research are also presented. The PFA Guide presents approaches thought to be most consistently supported by current research and practice so that they can be taught, used, and evaluated in field settings. Although we expect further refinement as more systematic research becomes available, the PFA Guide represents a sustained collaborative effort to define current evidence-informed best practices that can be utilized now by practitioners involved in disaster mental health responses. © 2008 American Psychological Association.</t>
  </si>
  <si>
    <t>best practices; crisis intervention; disaster mental health; disaster mental health training; psychological first aid</t>
  </si>
  <si>
    <t>Case studies of federal occupational health's EAP responses to natural disasters</t>
  </si>
  <si>
    <t>10.1300/J490v21n03_03</t>
  </si>
  <si>
    <t>Stephenson D.; Schneider D.</t>
  </si>
  <si>
    <t>Stephenson, Diane (15730039300); Schneider, Dorthea (15729681500)</t>
  </si>
  <si>
    <t>15730039300; 15729681500</t>
  </si>
  <si>
    <t>Journal of Workplace Behavioral Health</t>
  </si>
  <si>
    <t>https://www.scopus.com/inward/record.uri?eid=2-s2.0-33845691699&amp;doi=10.1300%2fJ490v21n03_03&amp;partnerID=40&amp;md5=c31afe62c3f12a660d0c0eeb251a4cbf</t>
  </si>
  <si>
    <t>Employee assistance professionals have increasingly been called upon to address the emotional and mental health needs of customer organizations and their employees in response to large-scale natural or man-made disasters. In doing so, employee assistance program (EAP) professionals must use a repertoire of responses that encompasses a broad range of interventions, generally anchored in an understanding of and focus on the organization and its culture, mission, management and labor concerns, and other critical characteristics. The EAP's fallback response to a crisis affecting the workplace is often a critical incident stress debriefing or close variant of it. However, EAPs can best serve their customers at all levels with interventions attuned to an understanding of the workplace culture gained through a consultative relationship with management, while factoring in the nature of the disaster, the length of time and characteristics of the disaster's aftermath, and the nuances of the employees' physical and emotional needs throughout the entire disaster response and recovery process. This article highlights these issues through the presentation of two case studies, gained from the hurricane response activities of the Federal Occupational Health (FOH) EAP. FOH, a service unit within the U.S. Department of Health and Human Services' Program Support Center, has 60 years of experience working in partnership with its federal agency customers to deliver comprehensive occupational health services to improve the health, safety, and productivity of the federal workforce. FOH's EAP contracts with vendor organizations to provide direct employee assistance, work/life, and related services to more than 1.3 million federal employees. The first case study describes (from the first person perspective) an on-site, multi-focused EAP intervention at a federal facility. The second case study describes management consultation with the U.S. Postal Service in response to major hurricane activity. Copyright © by The Haworth Press, Inc. All rights reserved.</t>
  </si>
  <si>
    <t>Crisis management; Deployment; Disaster response; EAP; Natural disasters</t>
  </si>
  <si>
    <t>J. Workplace Behav. Health</t>
  </si>
  <si>
    <t>The reaction of the youth in Israel to the assassination of Prime Minister Yitzhak Rabin</t>
  </si>
  <si>
    <t>10.1111/0162-895X.00104</t>
  </si>
  <si>
    <t>Raviv A.; Sadeh A.; Raviv A.; Silberstein O.</t>
  </si>
  <si>
    <t>Raviv, Amiram (7004166888); Sadeh, Avi (7005084907); Raviv, Alona (7004166892); Silberstein, Ora (7801581527)</t>
  </si>
  <si>
    <t>7004166888; 7005084907; 7004166892; 7801581527</t>
  </si>
  <si>
    <t>Political Psychology</t>
  </si>
  <si>
    <t>https://www.scopus.com/inward/record.uri?eid=2-s2.0-0032081308&amp;doi=10.1111%2f0162-895X.00104&amp;partnerID=40&amp;md5=ba090bee9c3b1141f90e7b8aab77b7c3</t>
  </si>
  <si>
    <t>The assassination of Israeli Prime Minister Yitzhak Rabin by a political assassin caused shock, disbelief, and deep grief to the Israeli people. Particularly prominent was the reaction of the youth, Who gathered in large crowds, at the site of the murder and in other places, and engaged in various mourning behaviors of a ritual nature. This drew the attention of the media in Israel and around the world. A study of approximately 700 teenagers conducted after the assassination examined their emotional reactions, participation in ritualistic mourning activities, and assessments of the reasons for feeling shocked. In all areas, differences were found as a function of gender, and attitudes toward Rabin's peace policy. An attempt was made to explain the youth's behavior in terms of the formation of groups and group identity.</t>
  </si>
  <si>
    <t>Adolescent bereavement; Group identity; Political orientation; Political violence; Rabin's assassination</t>
  </si>
  <si>
    <t>Polit. Psychol.</t>
  </si>
  <si>
    <t>"It takes a village to heal a child": Necessary spectrum of expertise and benevolence by therapists, non-governmental organizations, and the United Nations in managing war-zone stress in children traumatized by political violence</t>
  </si>
  <si>
    <t>10.1007/BF02307590</t>
  </si>
  <si>
    <t>Parson E.R.</t>
  </si>
  <si>
    <t>Parson, Erwin Randolph (7003504934)</t>
  </si>
  <si>
    <t>https://www.scopus.com/inward/record.uri?eid=2-s2.0-0040824645&amp;doi=10.1007%2fBF02307590&amp;partnerID=40&amp;md5=e808437abf0c3de7524a05c0d5cd00a0</t>
  </si>
  <si>
    <t>This article highlights the post-traumatic stress responses in some war-zone children who were exposed to political violence - witnessing unspeakable horror, maimings, brutal beatings, torture, and murders. Children inducted into rebel military units to serve as child-soldiers further traumatized self and others by raping and killing children and adults. Additionally, some children go without food, shelter, and adult protection, while finding themselves as refugees in a foreign country. This article advances some conceptual, technical, and practical issues in intervention with these children and provides a model of intervention that seeks to integrate established international policies of the United Nations (UN) and Non-Governmental Organizations (NGOs) along with cognitive, behavioral, and psychodynamic clinical approaches in the context of cultural/racial sensitivity and indigenous folk medicine. The child's adaptational strengths are discussed, and the recognition and management of transference and countertransference are not ignored in the treatment of traumatized children. Basically, the author's point of view is that Western models of interventions are very useful, but that the personal, cultural, social, spiritual, and economic resources of the child's homeland or village probably constitute the best system for healing and integration after brief or continuous exposure to political violence. © 1996 Human Sciences Press, Inc.</t>
  </si>
  <si>
    <t>Kluwer Academic/Human Sciences Press Inc.</t>
  </si>
  <si>
    <t>The Interviewee and the Research Interview: Analysing a Neglected Dimension in Research</t>
  </si>
  <si>
    <t>10.1111/j.1755-618x.2004.tb02167.x</t>
  </si>
  <si>
    <t>Hiller H.H.; DiLuzio L.</t>
  </si>
  <si>
    <t>Hiller, Harry H. (13002800600); DiLuzio, Linda (6504579596)</t>
  </si>
  <si>
    <t>13002800600; 6504579596</t>
  </si>
  <si>
    <t>Canadian Review of Sociology and Anthropology</t>
  </si>
  <si>
    <t>https://www.scopus.com/inward/record.uri?eid=2-s2.0-1842832232&amp;doi=10.1111%2fj.1755-618x.2004.tb02167.x&amp;partnerID=40&amp;md5=4446d90da2539003b2f12157d817fa5b</t>
  </si>
  <si>
    <t>The research interview is usually discussed from the vantage point of the researcher. While activist research has drawn attention to the voice of the participant, constructivists have added a new perspective by showing how the research interview is both collaborative and meaning-making. Our study provides a more explicit analysis of the interview from the perspective of the interviewee. Based on a study of internal migrants in Canada, the meaning of the qualitative interview for the interviewee is more carefully explicated. We discuss motivation for participation using the concepts of event validation and a process called reflexive progression to illuminate what happens in the interview from the interviewee's perspective.</t>
  </si>
  <si>
    <t>Canadian Sociology and Anthropology Association</t>
  </si>
  <si>
    <t>Can. Rev. Sociol. Anthropol.</t>
  </si>
  <si>
    <t>Promoting the psychological well-being of refugee children</t>
  </si>
  <si>
    <t>10.1177/1359104500005004008</t>
  </si>
  <si>
    <t>Davies M.; Webb E.</t>
  </si>
  <si>
    <t>Davies, Mike (57659396800); Webb, Elspeth (7101663236)</t>
  </si>
  <si>
    <t>57659396800; 7101663236</t>
  </si>
  <si>
    <t>Clinical Child Psychology and Psychiatry</t>
  </si>
  <si>
    <t>https://www.scopus.com/inward/record.uri?eid=2-s2.0-0033751973&amp;doi=10.1177%2f1359104500005004008&amp;partnerID=40&amp;md5=931773ef6cd42a6539310e28fa0b2b70</t>
  </si>
  <si>
    <t>Meeting the mental health needs of Somali refugee children in Wales creates significant difficulties for service provision. Some case examples are provided. The children's needs, the services received and the plight of refugee children are discussed in the context of the following key areas: (i) the child (aspects of development); (ii) the referred problem; (iii) the war/refugee context; (iv) Somali culture; and (v) the host culture. Developmental factors relating to the vulnerability of refugee boys in the host culture are identified. Based on their experiences and with the benefit of recent literature, the authors recommend a coordinated and culturally sensitive approach to the care of refugee children and their families.</t>
  </si>
  <si>
    <t>Child; Development; Mental health; Refugee; Somali</t>
  </si>
  <si>
    <t>article; child development; child psychology; cultural factor; family health; health care delivery; human; mental health; refugee; Somalia; United Kingdom</t>
  </si>
  <si>
    <t>Clin. Child Psychol. Psychiatry</t>
  </si>
  <si>
    <t>Debriefing: Its evolution and current status</t>
  </si>
  <si>
    <t>10.1016/j.psc.2004.03.003</t>
  </si>
  <si>
    <t>Raphael B.; Wooding S.</t>
  </si>
  <si>
    <t>Raphael, Beverley (7101959431); Wooding, Sally (7004701269)</t>
  </si>
  <si>
    <t>7101959431; 7004701269</t>
  </si>
  <si>
    <t>https://www.scopus.com/inward/record.uri?eid=2-s2.0-4344600307&amp;doi=10.1016%2fj.psc.2004.03.003&amp;partnerID=40&amp;md5=c50fde814d05c002c4a49cbd3913cf40</t>
  </si>
  <si>
    <t>Debriefing is a widely used term with many meanings. People frequently use it to express that sense of sharing or unloading a particular experience. This everyday use expresses its value, as do the spontaneous stories and discussions of an experience by those who have been through it together. But whether this lessens the risk that the experiences will contribute to the development of psychopathology is yet to be established. Debriefing, like trauma counseling, and even grief counseling, has been taken up as an instant solution. Perhaps it even has become an ideology that is difficult to challenge. Some suggest it is a part of the trauma industry. It may be seen as something to hold onto in the face of disaster or other chaos, because it offers the security of a structure, some sense of control over what to do to help when one wishes to undo what has happened, help others and the self, to make meaning of a horrific or shocking experience. When it is suggested that debriefing may not be appropriate in such circumstances many say "What will we do? What can we have instead?" The need to pursue a way of responding suggests that those who would offer help fear being overwhelmed, or do not trust their normal compassionate, protecting, and comforting responses. It would be sad if these spontaneous, caring, and altruistic reactions that so bind human society in times of tragedy were devalued or put aside, for they, ultimately are the beginning of the healing process.</t>
  </si>
  <si>
    <t>Adaptation, Psychological; Cognitive Therapy; Culture; Disasters; Humans; Stress Disorders, Post-Traumatic; Terrorism; Workplace; accident; acquired immune deficiency syndrome; bereavement; child abuse; counseling; crime; emergency health service; human; Human immunodeficiency virus; Human immunodeficiency virus infection; melancholia; military medicine; mourning; partner violence; Persian Gulf syndrome; posttraumatic stress disorder; priority journal; psychotrauma; rape; review; social psychiatry; violence; war; workplace</t>
  </si>
  <si>
    <t>Posttraumatic stress disorder (PTSD) and child witnesses to mother-assault: A summary and review *</t>
  </si>
  <si>
    <t>10.1016/s0190-7409(00)00078-5</t>
  </si>
  <si>
    <t>Lehmann P.</t>
  </si>
  <si>
    <t>Lehmann, Peter (18434834100)</t>
  </si>
  <si>
    <t>https://www.scopus.com/inward/record.uri?eid=2-s2.0-0034148196&amp;doi=10.1016%2fs0190-7409%2800%2900078-5&amp;partnerID=40&amp;md5=26ef4fd5bd073b305643a42a29dc83b4</t>
  </si>
  <si>
    <t>There is growing appreciation that children who witness mother-assault are traumatized and may exhibit symptoms of posttraumatic stress disorder (PTSD). Twenty-eight clinical/descriptive and empirical studies of child witnesses and six conceptual papers are reviewed in which PTSD was assessed using clinical interviews or trauma-based instruments. This review is divided into three main sections:(a) a definition of trauma and rationale for its use, (b) a literature review of PTSD in child witnesses to mother-assault, and (c)methodological issues and recommendations for expanding practitioner and researcher knowledge.</t>
  </si>
  <si>
    <t>The psychosocial aspects of children exposed to war: Practice and policy initiatives</t>
  </si>
  <si>
    <t>10.1046/j.0021-9630.2003.00304.x</t>
  </si>
  <si>
    <t>Barenbaum J.; Ruchkin V.; Schwab-Stone M.</t>
  </si>
  <si>
    <t>Barenbaum, Joshua (8759159100); Ruchkin, Vladislav (7006524218); Schwab-Stone, Mary (7003383166)</t>
  </si>
  <si>
    <t>8759159100; 7006524218; 7003383166</t>
  </si>
  <si>
    <t>Journal of Child Psychology and Psychiatry and Allied Disciplines</t>
  </si>
  <si>
    <t>https://www.scopus.com/inward/record.uri?eid=2-s2.0-1042280284&amp;doi=10.1046%2fj.0021-9630.2003.00304.x&amp;partnerID=40&amp;md5=c0b48070bcda35ef333893a80efddd88</t>
  </si>
  <si>
    <t>The atrocities of war have detrimental effects on the development and mental health of children that have been documented since World War II. To date, a considerable amount of knowledge about various aspects of this problem has been accumulated, including the ways in which trauma impacts child mental health and development, as well as intervention techniques, and prevention methods. Considering the large populations of civilians that experience the trauma of war, it is timely to review existing literature, summarize approaches for helping war-affected children, and suggest future directions for research and policy.</t>
  </si>
  <si>
    <t>Assessment; Children; Policy; Psychopathology; Treatment; War</t>
  </si>
  <si>
    <t>Child; Culture; Humans; Psychology; Public Policy; Stress Disorders, Post-Traumatic; War; behavior therapy; child; child development; clinical practice; cognitive therapy; documentation; education; group therapy; health care policy; human; human rights; ideology; medical literature; mental health; posttraumatic stress disorder; psychotrauma; review; social psychology; United Nations; war</t>
  </si>
  <si>
    <t>J. Child Psychol. Psychiatry Allied Discip.</t>
  </si>
  <si>
    <t>Psychosocial and pharmacological interventions for child crime victims</t>
  </si>
  <si>
    <t>10.1023/A:1022851324044</t>
  </si>
  <si>
    <t>Cohen J.A.; Berliner L.; Mannarino A.P.</t>
  </si>
  <si>
    <t>Cohen, Judith A. (24572894600); Berliner, Lucy (7101902497); Mannarino, Anthony P. (7004489215)</t>
  </si>
  <si>
    <t>24572894600; 7101902497; 7004489215</t>
  </si>
  <si>
    <t>https://www.scopus.com/inward/record.uri?eid=2-s2.0-12444344854&amp;doi=10.1023%2fA%3a1022851324044&amp;partnerID=40&amp;md5=a495a288a567a4cccc3003c65248d4c4</t>
  </si>
  <si>
    <t>Children may develop a variety of difficulties following victimization, including posttraumatic stress disorder (PTSD), other anxiety symptoms, depressive disorders, externalizing symptoms, or substance use disorders. Some children appear to be resilient in the face of victimization and do not report significant difficulties. A growing number of treatment studies for child abuse victims has supported the efficacy of trauma-focused cognitive-behavioral therapy (CBT); however, more research is needed to determine the critical components and optimal dosage of CBT, and to evaluate the efficacy of this approach for other groups of child crime victims. Psychopharmacological treatments are widely used for childhood PTSD, but little research has evaluated such treatments. Treatment guidelines and future directions are discussed.</t>
  </si>
  <si>
    <t>Adolescents; Children; Posttraumatic stress disorder; Psychopharmacotherapy; Psychotherapy</t>
  </si>
  <si>
    <t>Adolescent; Child; Child Abuse; Cognitive Therapy; Crime Victims; Crisis Intervention; Female; Humans; Male; Patient Acceptance of Health Care; Practice Guidelines; Psychotropic Drugs; Stress Disorders, Post-Traumatic; alpha adrenergic receptor blocking agent; alprazolam; anticonvulsive agent; anxiolytic agent; carbamazepine; chloral hydrate; citalopram; clonidine; guanfacine; haloperidol; imipramine; morphine; neuroleptic agent; paroxetine; propranolol; risperidone; serotonin uptake inhibitor; sertraline; adolescent; anxiety; behavior therapy; child; child abuse; clinical trial; cognitive therapy; conference paper; crime; crisis intervention; cultural factor; depression; drug efficacy; family therapy; health behavior; human; patient education; play therapy; posttraumatic stress disorder; practice guideline; psychoanalysis; psychopharmacotherapy; psychosocial care; psychotherapy; substance abuse; victim</t>
  </si>
  <si>
    <t>Strengthening the patient-provider relationship in the aftermath of physical trauma through an understanding of the nature and severity of posttraumatic concerns</t>
  </si>
  <si>
    <t>10.1521/psyc.2007.70.3.260</t>
  </si>
  <si>
    <t>Zatzick D.F.; Russo J.; Rajotte E.; Uehara E.; Roy-Byrne P.; Ghesquire A.; Jurkovich G.; Rivara F.</t>
  </si>
  <si>
    <t>Zatzick, Douglas F. (7003761149); Russo, Joan (7202599550); Rajotte, Emily (54890095300); Uehara, Edwina (7003435743); Roy-Byrne, Peter (7101907329); Ghesquire, Angela (22940754400); Jurkovich, Gregory (7005149634); Rivara, Frederick (36038947100)</t>
  </si>
  <si>
    <t>7003761149; 7202599550; 54890095300; 7003435743; 7101907329; 22940754400; 7005149634; 36038947100</t>
  </si>
  <si>
    <t>https://www.scopus.com/inward/record.uri?eid=2-s2.0-35548973846&amp;doi=10.1521%2fpsyc.2007.70.3.260&amp;partnerID=40&amp;md5=b05dca475d2f1f8542e8fb82cc6f534a</t>
  </si>
  <si>
    <t>Few investigations have focused on patients' concerns in the immediate aftermath of physical trauma. A population-based sample of 120 hospitalized injury survivors was recruited and followed over the course of the year after injury. Open-ended, semi-structured items were developed to elicit up to three concerns related to the injury from each hospitalized inpatient. Concern narratives were coded into content domains, and concern severity was assessed. Patients most frequently expressed physical health concerns (68%), followed by work and finance (59%), social (44%), psychological (25%), medical (8%), and legal (5%) concerns. The expression of three severe concerns immediately after the trauma was associated with higher PTSD symptoms levels over the course of the year. Greater initial concern severity independently predicted persistent PTSD symptoms 12 months after the injury (Adjusted Relative Risk = 1.71, 95% Confidence Interval = 1.05, 2.78). Early posttraumatic concerns can be readily elicited and reliably interpreted. Psychological concerns constitute a minority of total concerns after physical trauma, and the presence of greater numbers of severe concerns predicts worsening symptomatic course. Incorporation of posttraumatic concern assessments has the potential to simultaneously strengthen the posttraumatic patient-provider relationship and to link patient-centered evaluation with individual and community-level PTSD and functional outcome evaluations.</t>
  </si>
  <si>
    <t>Attitude to Health; Follow-Up Studies; Health Status; Hospitalization; Humans; Life Change Events; Longitudinal Studies; Narration; Patient-Centered Care; Personality Inventory; Physician-Patient Relations; Prognosis; Psychiatric Status Rating Scales; Questionnaires; Risk; Severity of Illness Index; Stress Disorders, Post-Traumatic; Stress Disorders, Traumatic, Acute; Stress, Psychological; Trauma Centers; Trauma Severity Indices; adult; article; controlled study; doctor patient relation; hospital patient; human; injury; major clinical study; population based case control study; posttraumatic stress disorder; semi structured interview; symptom</t>
  </si>
  <si>
    <t>Mitigating the effects of gun violence on children and youth</t>
  </si>
  <si>
    <t>10.2307/1602739</t>
  </si>
  <si>
    <t>Garbarino J.; Bradshaw C.P.; Vorrasi J.A.</t>
  </si>
  <si>
    <t>Garbarino, James (7006522590); Bradshaw, Catherine P. (8215624700); Vorrasi, Joseph A. (7801493732)</t>
  </si>
  <si>
    <t>7006522590; 8215624700; 7801493732</t>
  </si>
  <si>
    <t>Future of Children</t>
  </si>
  <si>
    <t>https://www.scopus.com/inward/record.uri?eid=2-s2.0-85086751559&amp;doi=10.2307%2f1602739&amp;partnerID=40&amp;md5=3348ab946f1464c1fefb9e722513735d</t>
  </si>
  <si>
    <t>Countless children and youth are exposed to gun violence each year - at home, at school, in their communities, or through the media. Gun violence can leave lasting emotional scars on these children. This article reviews research regarding the psychological effects of gun violence on children and youth, and offers suggestions for how parents, school administrators, and mental health workers can mitigate these negative effects. Right Half Black Circle Sign Children exposed to gun violence may experience negative short- and long-term psychological effects, including anger, withdrawal, posttraumatic stress, and desensitization to violence. All of these outcomes can feed into a continuing cycle of violence. Right Half Black Circle Sign Certain children may be at higher risk for negative outcomes if they are exposed to gun violence. Groups at risk include children injured in gun violence, those who witness violent acts at close proximity, those exposed to high levels of violence in their communities or schools, and those exposed to violent media. Right Half Black Circle Sign Parents, school administrators, and mental health workers all can play key roles in protecting children from gun violence and helping them overcome the effects of gunrelated trauma. The authors recommend a number of strategies that adults can adopt to help children cope with gun violence, such as increasing parental monitoring, targeting services to youth at risk of violent activity, and developing therapeutic interventions to help traumatized young people.</t>
  </si>
  <si>
    <t>administrative personnel; adulthood; anger; child; child care; child development; child parent relation; community; coping behavior; environmental factor; exposure; gunshot injury; health service; high risk behavior; home; human; juvenile; mental health service; monitoring; parent; posttraumatic stress disorder; protection; psychology; recreation; review; risk factor; school; sleep disorder; television; violence; withdrawal syndrome</t>
  </si>
  <si>
    <t>Center for the Future of Children</t>
  </si>
  <si>
    <t>Future Child.</t>
  </si>
  <si>
    <t>Acute Interventions for Refugee Children and Families</t>
  </si>
  <si>
    <t>10.1016/j.chc.2008.02.007</t>
  </si>
  <si>
    <t>Brymer M.J.; Steinberg A.M.; Sornborger J.; Layne C.M.; Pynoos R.S.</t>
  </si>
  <si>
    <t>Brymer, Melissa J. (7801532133); Steinberg, Alan M. (7202522592); Sornborger, Jo (24345440600); Layne, Christopher M. (56942312400); Pynoos, Robert S. (7003337141)</t>
  </si>
  <si>
    <t>7801532133; 7202522592; 24345440600; 56942312400; 7003337141</t>
  </si>
  <si>
    <t>https://www.scopus.com/inward/record.uri?eid=2-s2.0-44949116115&amp;doi=10.1016%2fj.chc.2008.02.007&amp;partnerID=40&amp;md5=e0d9efc2a82410430e460c56143084e2</t>
  </si>
  <si>
    <t>This article describes the exposure of refugees, and particularly refugee children, to trauma, loss, and severe hardship in their countries of origin, while fleeing to their host countries, and after arrival in the host country. It then discusses acute psychosocial interventions for traumatized children and families, in particular the "Psychological First Aid" and "Skills for Psychological Recovery" guidelines developed by the National Child Traumatic Stress Network and the National Center for Posttraumatic Stress Disorder. It concludes by discussing the need to establish an evidence base for the effectiveness of such interventions. © 2008 Elsevier Inc. All rights reserved.</t>
  </si>
  <si>
    <t>Child; Family; Family Therapy; Humans; Psychotherapy; Refugees; Stress Disorders, Post-Traumatic; child care; childhood injury; community care; family; family counseling; first aid; human; injury; intervention study; migration; priority journal; psychological well being; refugee; review</t>
  </si>
  <si>
    <t>Psychological first aid training for the faith community: A model curriculum</t>
  </si>
  <si>
    <t>McCabe O.L.; Lating J.M.; Mosley A.M.; Links J.M.; Everly Jr. G.S.; Teague P.J.; Kaminsky M.J.</t>
  </si>
  <si>
    <t>McCabe, O. Lee (6603422598); Lating, Jeffrey M. (6603039698); Mosley, Adrian M. (7004001823); Links, Jonathan M. (7005093392); Everly Jr., George S. (35606472200); Teague, Paula J. (56966395800); Kaminsky, Michael J. (7006157260)</t>
  </si>
  <si>
    <t>6603422598; 6603039698; 7004001823; 7005093392; 35606472200; 56966395800; 7006157260</t>
  </si>
  <si>
    <t>https://www.scopus.com/inward/record.uri?eid=2-s2.0-40949118024&amp;partnerID=40&amp;md5=e8c2e5cd221b933f362980c418adeb1d</t>
  </si>
  <si>
    <t>Traditionally, faith communities have served important roles in helping survivors cope in the aftermath of public health disasters. However, the provision of optimally effective crisis intervention services for persons experiencing acute or prolonged emotional trauma following such incidents requires specialized knowledge, skills, and abilities. Supported by a federally-funded grant, several academic health centers and faith-based organizations collaborated to develop a training program in Psychological First Aid (PFA) and disaster ministry for members of the clergy serving urban minorities and Latino immigrants in Baltimore, Maryland. This article describes the one-day training curriculum composed of four content modules: Stress Reactions of Mind-Body-Spirit, Psychological First Aid and Crisis Intervention, Pastoral Care and Disaster Ministry, and Practical Resources and Self Care for the Spiritual Caregiver. Detailed descriptions of each module are provided, including its purpose; rationale and background literature; learning objectives; topics and sub-topics; and educational methods, materials and resources. The strengths, weaknesses, and future applications of the training template are discussed from the vantage points of participants' subjective reactions to the training. © 2008 Chevron Publishing.</t>
  </si>
  <si>
    <t>Disaster mental health; Disaster ministry; Disaster training curriculum; Faith community; Psychological first aid; Public health preparedness; Spiritual caregiver</t>
  </si>
  <si>
    <t>Adaptation, Psychological; Baltimore; Clergy; Cooperative Behavior; Crisis Intervention; Curriculum; Disaster Planning; Humans; Interprofessional Relations; Maryland; Pastoral Care; Patient Care Team; Psychiatry; Religion and Psychology; Self Care; Stress Disorders, Post-Traumatic; adaptive behavior; article; clergy; cooperation; counseling; crisis intervention; curriculum; disaster planning; education; human; patient care; posttraumatic stress disorder; psychiatry; psychological aspect; public relations; religion; self care; United States</t>
  </si>
  <si>
    <t>Fostering human continuity: An essential element in workplace crisis intervention</t>
  </si>
  <si>
    <t>Flynn B.W.; Flanigan S.; Everly Jr. G.S.</t>
  </si>
  <si>
    <t>Flynn, Brian W. (7102808152); Flanigan, Susan (55602437900); Everly Jr., George S. (35606472200)</t>
  </si>
  <si>
    <t>7102808152; 55602437900; 35606472200</t>
  </si>
  <si>
    <t>https://www.scopus.com/inward/record.uri?eid=2-s2.0-27344446979&amp;partnerID=40&amp;md5=94164b3529cb582d41046886fa3d100d</t>
  </si>
  <si>
    <t>News from throughout the world illustrates how disasters are impacting people during their commute and at the workplace. Now more than ever, employers must ensure that personnel have the tools to deal with the impacts of these critical events. This article outlines how organizations can build psychological infrastructure in their corporate culture to foster resilience in the workplace. © 2005 Chevron Publishing.</t>
  </si>
  <si>
    <t>Business continuity; Human continuity; Psychological first aid; Psychological infrastructure; Psychological preparedness; Psychological response to disasters; Resilience</t>
  </si>
  <si>
    <t>Crisis Intervention; Disaster Planning; First Aid; Humans; Workplace; crisis intervention; disaster planning; first aid; human; psychological aspect; review; workplace</t>
  </si>
  <si>
    <t>Assessing maltreatment of children of battered women: Methodological and ethical considerations</t>
  </si>
  <si>
    <t>10.1177/1077559599004002003</t>
  </si>
  <si>
    <t>Kerig P.K.; Fedorowicz A.E.</t>
  </si>
  <si>
    <t>Kerig, Patricia K. (7003496468); Fedorowicz, Anne E. (11239538100)</t>
  </si>
  <si>
    <t>7003496468; 11239538100</t>
  </si>
  <si>
    <t>Child Maltreatment</t>
  </si>
  <si>
    <t>https://www.scopus.com/inward/record.uri?eid=2-s2.0-0006122382&amp;doi=10.1177%2f1077559599004002003&amp;partnerID=40&amp;md5=1b58775689ec85d6ec30e4669ed760ed</t>
  </si>
  <si>
    <t>This article reviews considerations to be made when assessing maltreatment in children of battered women and offers guidelines to improve research and practice in the field. Methodological problems regarding the measurement of child maltreatment experiences are discussed. Next, techniques appropriate for assessing maltreatment of children of battered women are reviewed, including parent questionnaires and interviews, children's reports, case record reviews, and observations. In addition, ethical concerns are addressed, particularly regarding the consequences to battered women when investigators are required to breach confidentiality and report suspected maltreatment to child protection authorities. Practical suggestions are offered regarding how these problems might be resolved. © 1999 Sage Publications, Inc.</t>
  </si>
  <si>
    <t>Child Maltreatmet</t>
  </si>
  <si>
    <t>Peer support: Healthcare professionals supporting each other after adverse medical events</t>
  </si>
  <si>
    <t>10.1136/qshc.2007.025536</t>
  </si>
  <si>
    <t>Van Pelt F.</t>
  </si>
  <si>
    <t>Van Pelt, F. (57204306126)</t>
  </si>
  <si>
    <t>Quality and Safety in Health Care</t>
  </si>
  <si>
    <t>https://www.scopus.com/inward/record.uri?eid=2-s2.0-58149115537&amp;doi=10.1136%2fqshc.2007.025536&amp;partnerID=40&amp;md5=83be59b62372f811be40d0ae14af67f3</t>
  </si>
  <si>
    <t>The patient safety movement in healthcare is beginning to openly acknowledge the need to support the human side of adverse medical events in conjunction with evidence-based improvement initiatives. While medical literature has sporadically reported on the emotional impact of adverse events on healthcare professionals, little has been documented on the implementation of support services following these events. This article describes an adverse medical event where open communication and apology catalysed the development and implementation of a structured peer support service for care providers at the Brigham and Women's Hospital following adverse events. The Peer Support Service bypasses the stigmas that limit the utilisation of formal support services and offers care providers a safe environment to share the emotional impact of adverse events while serving as a foundation for open communication and a renewal of compassion in the workplace. As the breadth of stressors impacting healthcare professionals is revealed, the Peer Support Service is being recognised as a vital hospital-wide service. It also appears to offer an important leap forward in the critical areas of patient safety and quality of care.</t>
  </si>
  <si>
    <t>Attitude of Health Personnel; Emotions; Humans; Interprofessional Relations; Medical Errors; Peer Group; Professional-Patient Relations; Risk Management; Self-Help Groups; article; emotion; health personnel attitude; human; human relation; medical error; peer group; psychological aspect; public relations; risk management; self help</t>
  </si>
  <si>
    <t>Qual. Saf. Health Care</t>
  </si>
  <si>
    <t>Impact of refugee trauma on children's occupational role as school students</t>
  </si>
  <si>
    <t>10.1111/j.1440-1630.1998.tb00779.x</t>
  </si>
  <si>
    <t>Driver C.; Beltran R.O.</t>
  </si>
  <si>
    <t>Driver, Cathryn (7005959540); Beltran, Ruth O. (56264062500)</t>
  </si>
  <si>
    <t>7005959540; 56264062500</t>
  </si>
  <si>
    <t>Australian Occupational Therapy Journal</t>
  </si>
  <si>
    <t>https://www.scopus.com/inward/record.uri?eid=2-s2.0-0031909883&amp;doi=10.1111%2fj.1440-1630.1998.tb00779.x&amp;partnerID=40&amp;md5=fe6be6299bd434748ec6740082d649df</t>
  </si>
  <si>
    <t>Current literature identifies a lack of knowledge and understanding of the long-term responses to extreme trauma in children, particularly from an occupational therapy perspective. Five schoolchildren participatated in the present study to sxplore and describe a child's occupational performance as a school student following their experience of refugee trauma. The study used semi-structured, indepth interviews with the children, parents and teachers. The interviews were combined with participant observation within various school environments. The results indicate that a child's student role performance can be affected by the experience of refugee trauma. Effects were manifested in various ways, such as poor academic performance, gross motor problems and difficulty interacting with peers. It is critical that occupational therapists recognize their potential contribution in meeting the needs of children from politically troubled countries who have experienced trauma. Opportunities to work with these children are suggested, as are avenues for further research.</t>
  </si>
  <si>
    <t>Children; Functional performance; New arrival; Occupational roles; Refugee trauma; School student</t>
  </si>
  <si>
    <t>academic achievement; adolescent; article; child behavior; clinical article; female; handwriting; human; interview; male; motor dysfunction; motor performance; occupational therapy; parent; pediatrics; psychotrauma; refugee; school child; social interaction; teacher</t>
  </si>
  <si>
    <t>Aust. Occup. Ther. J.</t>
  </si>
  <si>
    <t>Violence in youth: Where do we go from here? Behavior therapy's response</t>
  </si>
  <si>
    <t>10.1016/S0005-7894(96)80040-2</t>
  </si>
  <si>
    <t>Ollendick T.H.</t>
  </si>
  <si>
    <t>Ollendick, Thomas H. (7005047180)</t>
  </si>
  <si>
    <t>Behavior Therapy</t>
  </si>
  <si>
    <t>https://www.scopus.com/inward/record.uri?eid=2-s2.0-0030440408&amp;doi=10.1016%2fS0005-7894%2896%2980040-2&amp;partnerID=40&amp;md5=d5b91e93e73519bbe906248ced793dc1</t>
  </si>
  <si>
    <t>Violence in America is widespread and affects many aspects of our daily lives. This paper reviews one form of violence in America, youth violence, and examines the extent and scope of the problem and its associated challenges. In addition to alarming rates of mortality, especially for minority youths, considerable morbidity is associated with youth violence. Many youths who experience or witness violence develop posttraumatic stress disorder or related cognitive, affective, and behavioral problems. Following a review of these sequelae to violence, attention is directed toward the multiple interacting and transacting causes of violence, including biological, physiological, chemical, behavioral, psychological, sociological, economical, and political determinants. In response to these multiple influences, cognitive and behavior therapists have developed a range of intervention and prevention programs that have proven useful and effective, at least in the short run. Yet we must do more. The development of new programs that are developmentally sensitive, ecologically valid, and that build on a solid functional analysis of violent behavior in society is proposed.</t>
  </si>
  <si>
    <t>adolescent; affective neurosis; aggression; behavior disorder; behavior therapy; child; child parent relation; cognitive defect; cognitive therapy; conference paper; cultural factor; education program; family therapy; homicide; human; juvenile; mass medium; minority group; mortality; politics; posttraumatic stress disorder; primary prevention; problem solving; psychodynamics; social adaptation; social aspect; social learning; united states; violence</t>
  </si>
  <si>
    <t>Behav. Ther.</t>
  </si>
  <si>
    <t>Psychological First Aid: The Hallmark Company, Greeting Cards, and the Response to September 11</t>
  </si>
  <si>
    <t>10.1111/j.1542-734X.2005.00150.x</t>
  </si>
  <si>
    <t>Jackson K.M.</t>
  </si>
  <si>
    <t>Jackson, Kathy Merlock (57194877256)</t>
  </si>
  <si>
    <t>Journal of American Culture</t>
  </si>
  <si>
    <t>https://www.scopus.com/inward/record.uri?eid=2-s2.0-85068233657&amp;doi=10.1111%2fj.1542-734X.2005.00150.x&amp;partnerID=40&amp;md5=8799f749b2f936ff7e77c46aec914d7d</t>
  </si>
  <si>
    <t>J. Am. Cult.</t>
  </si>
  <si>
    <t>Outcome of psychotherapy among early adolescents after trauma</t>
  </si>
  <si>
    <t>10.1176/ajp.154.4.536</t>
  </si>
  <si>
    <t>Goenjian A.K.; Karayan I.; Pynoos R.S.; Minassian D.; Najarian L.M.; Steinberg A.M.; Fairbanks L.A.</t>
  </si>
  <si>
    <t>Goenjian, Armen K. (6701527719); Karayan, Ida (6506490267); Pynoos, Robert S. (7003337141); Minassian, Dzovag (7004195375); Najarian, Louis M. (6603566430); Steinberg, Alan M. (7202522592); Fairbanks, Lynn A. (7006275010)</t>
  </si>
  <si>
    <t>6701527719; 6506490267; 7003337141; 7004195375; 6603566430; 7202522592; 7006275010</t>
  </si>
  <si>
    <t>American Journal of Psychiatry</t>
  </si>
  <si>
    <t>https://www.scopus.com/inward/record.uri?eid=2-s2.0-0030945804&amp;doi=10.1176%2fajp.154.4.536&amp;partnerID=40&amp;md5=b3b5baa1719b91e2b26183b266cb356b</t>
  </si>
  <si>
    <t>Objective: The authors evaluated the effectiveness of brief trauma/grief-focused psychotherapy among early adolescents exposed to the 1988 earthquake in Armenia. Method: Posttraumatic stress and depressive reactions among treated and not treated subjects were evaluated pre- and postintervention, at 1 1/4 and 3 years after the earthquake, respectively. Results: Severity of posttraumatic stress symptoms significantly decreased among the subjects given psychotherapy, while severity of these symptoms increased significantly among the subjects not treated with psychotherapy. The improvement in posttraumatic stress symptoms was attributable to improvement in all three, symptom categories (intrusion, avoidance, and arousal) of posttraumatic stress disorder (PTSD). There was no change in severity of depressive symptoms among subjects given psychotherapy. However, depressive symptoms among subjects not treated with psychotherapy significantly worsened over time. The changes in severity of posttraumatic stress and depressive symptoms were positively correlated within both groups. Conclusions: The findings demonstrate the efficacy of trauma/grief-focused brief psychotherapy in alleviating PTSD symptoms and preventing the worsening of comorbid depression among early adolescents after a catastrophic disaster. The results support the broad use of such school-based interventions after major disasters and demonstrate the cross-cultural applicability of Western psychotherapeutic approaches.</t>
  </si>
  <si>
    <t>adolescent; Armenia; arousal; article; avoidance behavior; clinical article; controlled study; disease course; earthquake; female; human; male; mental stress; posttraumatic stress disorder; priority journal; psychotherapy</t>
  </si>
  <si>
    <t>American Psychiatric Association</t>
  </si>
  <si>
    <t>AM. J. PSYCHIATRY</t>
  </si>
  <si>
    <t>The threat simulation theory of the evolutionary function of dreaming: Evidence from dreams of traumatized children</t>
  </si>
  <si>
    <t>10.1016/S1053-8100(03)00019-9</t>
  </si>
  <si>
    <t>Valli K.; Revonsuo A.; Pälkäs O.; Ismail K.H.; Ali K.J.; Punamäki R.-L.</t>
  </si>
  <si>
    <t>Valli, Katja (8323538000); Revonsuo, Antti (7004449138); Pälkäs, Outi (8323537600); Ismail, Kamaran Hassan (8323537700); Ali, Karzan Jalal (8323537800); Punamäki, Raija-Leena (7004038427)</t>
  </si>
  <si>
    <t>8323538000; 7004449138; 8323537600; 8323537700; 8323537800; 7004038427</t>
  </si>
  <si>
    <t>Consciousness and Cognition</t>
  </si>
  <si>
    <t>https://www.scopus.com/inward/record.uri?eid=2-s2.0-14844282095&amp;doi=10.1016%2fS1053-8100%2803%2900019-9&amp;partnerID=40&amp;md5=7e603e21e3e772a192559c89975f5eae</t>
  </si>
  <si>
    <t>The threat simulation theory of dreaming (TST) (Revonsuo, 2000) states that dream consciousness is essentially an ancient biological defence mechanism, evolutionarily selected for its capacity to repeatedly simulate threatening events. Threat simulation during dreaming rehearses the cognitive mechanisms required for efficient threat perception and threat avoidance, leading to increased probability of reproductive success during human evolution. One hypothesis drawn from TST is that real threatening events encountered by the individual during wakefulness should lead to an increased activation of the system, a threat simulation response, and therefore, to an increased frequency and severity of threatening events in dreams. Consequently, children who live in an environment in which their physical and psychological well-being is constantly threatened should have a highly activated dream production and threat simulation system, whereas children living in a safe environment that is relatively free of such threat cues should have a weakly activated system. We tested this hypothesis by analysing the content of dream reports from severely traumatized and less traumatized Kurdish children and ordinary, non-traumatized Finnish children. Our results give support for most of the predictions drawn from TST. The severely traumatized children reported a significantly greater number of dreams and their dreams included a higher number of threatening dream events. The dream threats of traumatized children were also more severe in nature than the threats of less traumatized or non-traumatized children. © 2003 Elsevier Inc. All rights reserved.</t>
  </si>
  <si>
    <t>Dream content analysis; Evolution of consciousness; Function of dreaming; The threat simulation theory; Threat perception; Trauma</t>
  </si>
  <si>
    <t>adolescent; article; consciousness; controlled study; defense mechanism; dream; dreaming; female; human; human experiment; injury; male; school child; theory; threat</t>
  </si>
  <si>
    <t>Academic Press Inc.</t>
  </si>
  <si>
    <t>Conscious. Cogn.</t>
  </si>
  <si>
    <t>Applying the lessons of SARS to Pandemic influenza: An evidence-based approach to mitigating the stress experienced by healthcare workers</t>
  </si>
  <si>
    <t>10.1007/bf03403782</t>
  </si>
  <si>
    <t>Maunder R.G.; Leszcz M.; Savage D.; Adam M.A.; Peladeau N.; Romano D.; Rose M.; Schulman R.B.</t>
  </si>
  <si>
    <t>Maunder, Robert G. (7004618125); Leszcz, Molyn (6603741338); Savage, Diane (8270271100); Adam, Mary Anne (57210456085); Peladeau, Nathalie (6602313076); Romano, Donna (57196665451); Rose, Marci (25958279700); Schulman, Rabbi Bernard (25958426000)</t>
  </si>
  <si>
    <t>7004618125; 6603741338; 8270271100; 57210456085; 6602313076; 57196665451; 25958279700; 25958426000</t>
  </si>
  <si>
    <t>Canadian Journal of Public Health</t>
  </si>
  <si>
    <t>https://www.scopus.com/inward/record.uri?eid=2-s2.0-58149506017&amp;doi=10.1007%2fbf03403782&amp;partnerID=40&amp;md5=9ba81cb36f6a48aaed288d9c6fef3446</t>
  </si>
  <si>
    <t>We describe an evidence-based approach to enhancing the resilience of healthcare workers in preparation for an influenza pandemic, based on evidence about the stress associated with working in healthcare during the SARS outbreak. SARS was associated with significant long-term stress in healthcare workers, but not with increased mental illness. Reducing pandemic-related stress may best be accomplished through interventions designed to enhance resilience in psychologically healthy people. Applicable models to improve adaptation in individuals include Folkman and Greer's framework for stress appraisal and coping along with psychological first aid. Resilience is supported at an organizational level by effective training and support, development of material and relational reserves, effective leadership, the effects of the characteristics of "magnet hospitals," and a culture of organizational justice. Evidence supports the goal of developing and maintaining an organizational culture of resilience in order to reduce the expected stress of an influenza pandemic on healthcare workers. This recommendation goes well beyond the provision of adequate training and counseling. Although the severity of a pandemic is unpredictable, this effort is not likely to be wasted because it will also support the health of both patients and staff in normal times.</t>
  </si>
  <si>
    <t>Communicable diseases; Disaster planning; Health personnel; Organizational culture; Stress, psychological</t>
  </si>
  <si>
    <t>Canadian Public Health Association</t>
  </si>
  <si>
    <t>Can. J. Public Health</t>
  </si>
  <si>
    <t>Hurricane Andrew: Parent conflict as a moderator of children's adjustment</t>
  </si>
  <si>
    <t>10.1177/07399863980202005</t>
  </si>
  <si>
    <t>Wasserstein S.B.; La Greca A.M.</t>
  </si>
  <si>
    <t>Wasserstein, Shari B. (6506274384); La Greca, Annette M. (7006768841)</t>
  </si>
  <si>
    <t>6506274384; 7006768841</t>
  </si>
  <si>
    <t>Hispanic Journal of Behavioral Sciences</t>
  </si>
  <si>
    <t>https://www.scopus.com/inward/record.uri?eid=2-s2.0-0032056380&amp;doi=10.1177%2f07399863980202005&amp;partnerID=40&amp;md5=1721c192b1aabf21e676f92074b4a922</t>
  </si>
  <si>
    <t>This project was an exploratory examination of the effects of parental conflict and ethnicity on children's stress related to Hurricane Andrew. Three months following the disaster, 89 elementary school children from ethnically diverse two-parent homes were surveyed. Children rated their symptoms of posttraumatic stress disorder (PTSD), perceived parental conflict, their anxiety level, and hurricane-related traumatic experiences. High parental conflict was related to more PTSD symptoms. However, this was qualified by interactions with ethnicity. For Hispanic children, more parental conflict was associated with significantly more PTSD symptoms than was less parental conflict. In addition, among high parental conflict children, Hispanic children reported more PTSD symptoms than did White children. This result was not found for anxiety, suggesting that difficulties experienced by Hispanic children from high-conflict homes were specific to the traumatic event. Future research should examine the potential differential cultural impact of parental conflict on children's functioning following a disaster.</t>
  </si>
  <si>
    <t>Hisp. J. Behav. Sci.</t>
  </si>
  <si>
    <t>Building protective factors to offset sexually risky behaviors among black youths: A randomized control trial</t>
  </si>
  <si>
    <t>10.1016/S0027-9684(15)31408-5</t>
  </si>
  <si>
    <t>Bell C.C.; Bhana A.; Petersen I.; McKay M.M.; Gibbons R.; Bannon W.; Amatya A.</t>
  </si>
  <si>
    <t>Bell, Carl C. (7402355111); Bhana, Arvin (6603555864); Petersen, Inge (7102215276); McKay, Mary M. (7102276394); Gibbons, Robert (34770672600); Bannon, William (8736138600); Amatya, Anup (24167876500)</t>
  </si>
  <si>
    <t>7402355111; 6603555864; 7102215276; 7102276394; 34770672600; 8736138600; 24167876500</t>
  </si>
  <si>
    <t>https://www.scopus.com/inward/record.uri?eid=2-s2.0-50049119705&amp;doi=10.1016%2fS0027-9684%2815%2931408-5&amp;partnerID=40&amp;md5=b90b94e1ff1e83935865b2278619573b</t>
  </si>
  <si>
    <t>Objectives: To test the effectiveness of the CHAMP among black South Africans in KwaZulu-Natal, South Africa. Methods: A randomized control trial was conducted in KwaDedangendlale, South Africa, among youths (ages 9-13) and their families (245 intervention families rearing 281 children and 233 control families rearing 298 children). The CHAMPSA intervention targeted HIV risk behaviors by strengthening family relationship processes as well as targeting peer influences through enhancing social problem solving and peer negotiation skis for youths. Results: Among caregivers in the control and experimental conditions, significant intervention group differences were revealed regarding HIV transmission knowledge, less stigma toward HIV-infected people, caregiver monitoring - family rules, caregiver communication comfort, caregiver communication frequency and social networks. Among youths, data revealed that control and experimental groups were significantly different for children in AIDS transmission knowledge and less stigma toward HIV-infected people. Conclusions: CHAMPSA enhances a significant number individual, family and community protective factors that can help youths avoid risky behaviors leading to HIV-positive status.</t>
  </si>
  <si>
    <t>HIV/AIDS; Prevention; South Africa</t>
  </si>
  <si>
    <t>acquired immune deficiency syndrome; adolescent; article; caregiver; child; clinical trial; community; controlled clinical trial; controlled study; experimental study; family; family relation; female; health service; human; Human immunodeficiency virus; Human immunodeficiency virus infected patient; interpersonal communication; intervention study; juvenile; knowledge; male; monitoring; population; priority journal; protection; randomized controlled trial; risk; sexual behavior; skill; social network; social problem; South Africa; stigma; virus transmission</t>
  </si>
  <si>
    <t>Different perspectives on emotional and behavioural problems in unaccompanied refugee children and adolescents</t>
  </si>
  <si>
    <t>10.1080/13557850601002296</t>
  </si>
  <si>
    <t>Derluyn I.; Broekaert E.</t>
  </si>
  <si>
    <t>Derluyn, Ilse (6508162442); Broekaert, Eric (6701791336)</t>
  </si>
  <si>
    <t>6508162442; 6701791336</t>
  </si>
  <si>
    <t>Ethnicity and Health</t>
  </si>
  <si>
    <t>https://www.scopus.com/inward/record.uri?eid=2-s2.0-33847621146&amp;doi=10.1080%2f13557850601002296&amp;partnerID=40&amp;md5=9384ad2e1627bc41c33129e59c93b696</t>
  </si>
  <si>
    <t>Objective. This study aims, firstly, to investigate the prevalence of emotional and behavioural problems in unaccompanied refugee children and adolescents living in Belgium. Secondly, this study compares the perspectives of the adolescents with those of social workers on the adolescents' emotional well-being. Design. A total of 166 unaccompanied refugee children and adolescents, living in different large- and small-scale centres, in foster care or alone, participated in the study. Of them, 142 completed self-report questionnaires on emotional and behavioural problems (HSCL-37A, SDQ-self and RATS) and traumatic experiences (SLE), and for 124 refugee youths, social workers filled in two questionnaires on emotional and behavioural problems (CBCL/6-18 and SDQ-parent). Results. Between 37 and 47% of the unaccompanied refugee youths have severe or very severe symptoms of anxiety, depression and post-traumatic stress. Girls and those having experienced many traumatic events are at even higher risk for the development of these emotional problems. Social workers also report a high prevalence of internalising problems in this population and they also report important externalising problems in unaccompanied refugee youths. Conclusion. Being unaccompanied is an important risk factor for the emotional well-being of refugee children and adolescents. Therefore, appropriate measures on reception and care should be taken in order to support these youths. © 2007 Taylor &amp; Francis.</t>
  </si>
  <si>
    <t>Different Perspectives; Emotional Well-Being; Unaccompanied Refugee Children</t>
  </si>
  <si>
    <t>Adolescent; Analysis of Variance; Belgium; Child; Child Behavior Disorders; Female; Humans; Life Change Events; Male; Mental Disorders; Prevalence; Questionnaires; Refugees; Risk Factors; Belgium; Benelux; Eurasia; Europe; Western Europe; adolescence; child; refugee; risk factor; social behavior; adolescent; anxiety; article; behavior disorder; Belgium; comparative study; controlled study; depression; emotional disorder; female; foster care; high risk population; human; male; posttraumatic stress disorder; prevalence; questionnaire; refugee; self report; social worker; wellbeing</t>
  </si>
  <si>
    <t>Ethn. Health</t>
  </si>
  <si>
    <t>Play and expressive therapies to help bereaved children: Individual, family, and group treatment</t>
  </si>
  <si>
    <t>10.1080/00377310309517694</t>
  </si>
  <si>
    <t>Webb N.B.</t>
  </si>
  <si>
    <t>Webb, Nancy Boyd (8391027600)</t>
  </si>
  <si>
    <t>Smith College Studies in Social Work</t>
  </si>
  <si>
    <t>https://www.scopus.com/inward/record.uri?eid=2-s2.0-0141918714&amp;doi=10.1080%2f00377310309517694&amp;partnerID=40&amp;md5=ed8f1b521d6dba6acedbf29efbb17699</t>
  </si>
  <si>
    <t>Different types of expressive therapies permit bereaved children to express and process their feelings through a variety of child-friendly non-verbal methods such as art, creative writing, and music. The selection of a particular method depends on considerations related to the particular needs of each child, the circumstances of the death, and the family/community narrative about it. This article demonstrates how expressive therapies may be used in individual, family, or group sessions which, through play and other modes of expression, provide children with an opportunity to communicate feelings about and reactions to their bereavement experiences in symbolic form. © 2003 Taylor &amp; Francis Group, LLC.</t>
  </si>
  <si>
    <t>Smith Coll. Stud. Soc. Work</t>
  </si>
  <si>
    <t>Community violence and PTSD in selected South African townships</t>
  </si>
  <si>
    <t>10.1177/0886260504263869</t>
  </si>
  <si>
    <t>Dinan B.A.; McCall G.J.; Gibson D.</t>
  </si>
  <si>
    <t>Dinan, B. Ann (6602094899); McCall, George J. (56212285400); Gibson, Diana (20534149200)</t>
  </si>
  <si>
    <t>6602094899; 56212285400; 20534149200</t>
  </si>
  <si>
    <t>https://www.scopus.com/inward/record.uri?eid=2-s2.0-2442530069&amp;doi=10.1177%2f0886260504263869&amp;partnerID=40&amp;md5=7a4b3a98c865110567a1766518e6eb31</t>
  </si>
  <si>
    <t>Given the high rates of crime in South Africa's townships, nonpolitical violence outside the home and its psychological impact on women were investigated within two samples, the primary a help-seeking sample and the secondary a community sample. In the help-seeking sample, two thirds of the women reported having experienced sev eral traumatic events outside the home. Those women displayed a median of 9 PTSD (post-traumatic stress disorder) symptoms, with nearly half meeting all criteria for PTSD. In the community sample, 40 women of color were interviewed at a community festival for women, and again two thirds reported having experienced several traumatic events outside the home during the previous year. These women displayed a median of 8.8 PTSD symptoms, with none meeting all criteria for PTSD. South Africa's distinctive culture of violence is discussed as context for understanding issues of community violence and PTSD among women in its minority townships.</t>
  </si>
  <si>
    <t>Community violence; PTSD; South Africa; Trauma symptoms; Victims of violent crime; Women</t>
  </si>
  <si>
    <t>Adult; Aged; Battered Women; Crime Victims; Cultural Characteristics; Female; Humans; Middle Aged; Questionnaires; Residence Characteristics; Risk Factors; Severity of Illness Index; Social Environment; South Africa; Stress Disorders, Post-Traumatic; Stress, Psychological; Urban Population; Violence; Women's Health; adult; aged; article; battered woman; cultural factor; demography; female; hospitalization; human; mental stress; middle aged; posttraumatic stress disorder; psychological aspect; questionnaire; risk factor; social environment; South Africa; statistics; urban population; victim; violence; women's health</t>
  </si>
  <si>
    <t>The traumatization of grief? A conceptual framework for understanding the trauma-bereavement interface</t>
  </si>
  <si>
    <t>Stroebe M.</t>
  </si>
  <si>
    <t>Stroebe, Margaret (6701318117)</t>
  </si>
  <si>
    <t>Israel Journal of Psychiatry and Related Sciences</t>
  </si>
  <si>
    <t>https://www.scopus.com/inward/record.uri?eid=2-s2.0-0035225779&amp;partnerID=40&amp;md5=70a44aaf419e3f6dfb26cf6c6152e43c</t>
  </si>
  <si>
    <t>Scientific opinion differs on whether pathological (or complicated, traumatic) grief is an entity distinct from post-traumatic stress disorder. Some argue that it is different, and for the creation of a new category of pathological grief for the DSM system, while others consider bereavement and associated grief reactions to fall within the category of traumatic life events, for which the existing system would offer adequate classification. Although investigators have begun to explore similarities and differences in the trauma and bereavement domains, there is still confusion and lack of consensus about definitions and basic concepts. A conceptual framework, suggested here, may help bring clarity to the area. Our analysis shows that the lack of consensus about the nature of reactions and disorders of bereavement is due to concentration on different parts of the framework. Furthermore, the lack of differentiation between traumatic and non-traumatic bereavement has caused neglect of the unique features of nontraumatic grief reactions. These components need further exploration, especially since extension of DSM classification is currently under consideration.</t>
  </si>
  <si>
    <t>Adaptation, Psychological; Bereavement; Grief; Human; Life Change Events; Models, Psychological; Psychopathology; Severity of Illness Index; Stress Disorders, Post-Traumatic; Violence; adaptive behavior; bereavement; grief; hospitalization; human; life event; mental disease; model; posttraumatic stress disorder; psychological aspect; review; violence</t>
  </si>
  <si>
    <t>Gefen Publishing House Ltd.</t>
  </si>
  <si>
    <t>Isr. J. Psychiatry Relat. Sci.</t>
  </si>
  <si>
    <t>Children and the Sphere standard on mental and social aspects of health</t>
  </si>
  <si>
    <t>10.1111/j.1467-7717.2007.00341.x</t>
  </si>
  <si>
    <t>Morris J.; Van Ommeren M.; Belfer M.; Saxena S.; Saraceno B.</t>
  </si>
  <si>
    <t>Morris, Jodi (16043180300); Van Ommeren, Mark (7004714180); Belfer, Myron (6701806671); Saxena, Shekhar (35430382900); Saraceno, Benedetto (55638325200)</t>
  </si>
  <si>
    <t>16043180300; 7004714180; 6701806671; 35430382900; 55638325200</t>
  </si>
  <si>
    <t>https://www.scopus.com/inward/record.uri?eid=2-s2.0-33947239860&amp;doi=10.1111%2fj.1467-7717.2007.00341.x&amp;partnerID=40&amp;md5=3185889f6dbdb63e59a622fd2de8ebf4</t>
  </si>
  <si>
    <t>Most of the world's children live in resource-poor countries where people are at a relatively high risk of exposure to catastrophic situations arising from conflict and natural disasters. 6 Given the potential social, psychological and psychiatric consequences of exposure to disaster, mental health and psychosocial support programmes are increasingly part of humanitarian aid. A minimum standard on mental and social aspects of health is included in the recently revised Humanitarian Charter and Minimum Standards in Disaster Response (Sphere Handbook) (Sphere Project, 2004). Most recommendations for mental health and psychosocial interventions in guidance documents are based on expert opinion rather than research. Consequently, interventions are being implemented without full understanding of their potential benefit or harm. This paper offers a child-focused review of the evidence for each of the interventions described as indicators for the Sphere standard on mental and social aspects of health. It suggests some, but limited, support for each of them. However, the evidence base needs substantial strengthening. © Overseas Development Institute, 2007.</t>
  </si>
  <si>
    <t>Children; Disaster response; Mental health; Psychosocial interventions; Review</t>
  </si>
  <si>
    <t>Child; Disaster Planning; Humans; Mental Health; Psychology; catastrophic event; child health; developing world; humanitarian aid; mental health; natural disaster; article; child; disaster planning; human; mental health; psychology</t>
  </si>
  <si>
    <t>Exposure to terrorism and Israeli youths' cigarette, alcohol, and cannabis use</t>
  </si>
  <si>
    <t>10.2105/AJPH.2006.090514</t>
  </si>
  <si>
    <t>Schiff M.; Zweig H.H.; Benbenishty R.; Hasin D.S.</t>
  </si>
  <si>
    <t>Schiff, Miriam (56209662800); Zweig, Hillah Haim (22235910300); Benbenishty, Rami (7004139075); Hasin, Deborah S. (7004592487)</t>
  </si>
  <si>
    <t>56209662800; 22235910300; 7004139075; 7004592487</t>
  </si>
  <si>
    <t>American Journal of Public Health</t>
  </si>
  <si>
    <t>https://www.scopus.com/inward/record.uri?eid=2-s2.0-34948865169&amp;doi=10.2105%2fAJPH.2006.090514&amp;partnerID=40&amp;md5=6e4e09749279e96eb996aaef7d29097c</t>
  </si>
  <si>
    <t>Objectives. We investigated the consequences of exposure to acts of terrorism among Israeli adolescents. We examined whether exposure to terrorism predicted adolescents' use of cigarettes, alcohol (including binge drinking), and cannabis after we controlled for posttraumatic stress and depressive symptoms and background variables. Methods. Anonymous self-administered questionnaires were given to a random sample of 960 10th and 11th grade students (51.6% boys, 48.4% girls) in a large city in northern Israel. Results. Close physical exposure to acts of terrorism predicted higher levels of alcohol consumption (including binge drinking among drinkers) and cannabis use. These relationships remained even after we controlled for posttraumatic stress and depressive symptoms. Conclusions. In addition to posttraumatic stress symptoms, negative consequences of terrorism exposure among adolescents included substance abuse. The similarity between our findings among Israeli adolescents and previous findings among US adults suggests cross-cultural generalizability. Given the risks for later problems from early-onset substance abuse, the consequences of terrorism exposure among adolescents merit greater research and clinical attention.</t>
  </si>
  <si>
    <t>Adolescent; Adolescent Behavior; Alcohol Drinking; Depression; Female; Humans; Israel; Linear Models; Male; Marijuana Abuse; Questionnaires; Smoking; Stress Disorders, Post-Traumatic; Terrorism; cannabis; adolescent; adult; alcohol consumption; article; cigarette smoking; controlled study; depression; female; human; Israel; major clinical study; male; posttraumatic stress disorder; psychological aspect; questionnaire; substance abuse; terrorism; cannabis addiction; child behavior; clinical trial; controlled clinical trial; drinking behavior; Israel; multicenter study; randomized controlled trial; smoking; statistical model; terrorism</t>
  </si>
  <si>
    <t>Am. J. Public Health</t>
  </si>
  <si>
    <t>Experiences of violence, post-traumatic stress, academic achievement and behavior problems of urban African-American children</t>
  </si>
  <si>
    <t>10.1007/s10560-005-0018-5</t>
  </si>
  <si>
    <t>Thompson Jr. T.; Massat C.R.</t>
  </si>
  <si>
    <t>Thompson Jr., Theodre (12789304700); Massat, Carol Rippey (6603517435)</t>
  </si>
  <si>
    <t>12789304700; 6603517435</t>
  </si>
  <si>
    <t>Child and Adolescent Social Work Journal</t>
  </si>
  <si>
    <t>https://www.scopus.com/inward/record.uri?eid=2-s2.0-33645116878&amp;doi=10.1007%2fs10560-005-0018-5&amp;partnerID=40&amp;md5=e4291f37ded6e3f7f46fd0e77a61fd70</t>
  </si>
  <si>
    <t>This study examined the frequency of family violence, community violence, and witnessing of violence for 110 African-American children. Levels of post-traumatic stress, academic achievement and behavior problems of the children were also examined. The students were sixth graders between the ages of 11 and 13 from four inner-city Chicago public schools. The level of exposure to family violence was significantly related to levels of behavior problems and negatively related to school achievement. The level of exposure to community violence was associated with levels of behavior problems and approached significance in a negative direction with school achievement. Academic achievement was not significantly related to behavior, but was significantly associated with post-traumatic stress disorder, family violence, witnessing violence and approached significance with community violence exposure. © 2005 Springer Science+Business Media, Inc.</t>
  </si>
  <si>
    <t>Academic Achievement; African-American Children; Child Behavior; Post-Traumatic; PTSD; Urban; Violence</t>
  </si>
  <si>
    <t>Child Adolesc. Soc. Work J.</t>
  </si>
  <si>
    <t>Using sports to strengthen resiliency in children: Training heart</t>
  </si>
  <si>
    <t>10.1016/s1056-4993(18)30216-5</t>
  </si>
  <si>
    <t>Bell C.C.; Suggs H.</t>
  </si>
  <si>
    <t>Bell, C.C. (7402355111); Suggs, H. (7801453167)</t>
  </si>
  <si>
    <t>7402355111; 7801453167</t>
  </si>
  <si>
    <t>https://www.scopus.com/inward/record.uri?eid=2-s2.0-0031678612&amp;doi=10.1016%2fs1056-4993%2818%2930216-5&amp;partnerID=40&amp;md5=01fe31787b508e8facfe9b19b5852263</t>
  </si>
  <si>
    <t>This article describes how sports can cultivate resiliency. Encouraging the development of heart in youth is highlighted. The concept is a simple one. By encouraging children and adolescents to go the extra mile in a sports context, youth practice calling up emotional reserves until they trust that they have a stockpile of conviction. The authors believe building heart in youth is a preventive public health strategy that can inoculate against the potentially negative effects of stress and trauma. It is hoped that heart will become an essential tool in the primary prevention of stress-related disorders in youth and a critical skill that promotes having an optimal life. In addition, the authors believe that heart can be developed after exposure to traumatic stress. Heart is critical to overcoming the sense of devastation and helplessness that develops from traumatic experiences.</t>
  </si>
  <si>
    <t>adolescent; child; child psychology; endurance; human; mental disease; personality; priority journal; review; sport; stress</t>
  </si>
  <si>
    <t>Exposure to terrorism and Israeli youths' psychological distress and alcohol use: An exploratory study</t>
  </si>
  <si>
    <t>10.1080/10550490600626200</t>
  </si>
  <si>
    <t>Schiff M.; Benbenishty R.; McKay M.; DeVoe E.; Liu X.; Hasin D.</t>
  </si>
  <si>
    <t>Schiff, Miriam (56209662800); Benbenishty, Rami (7004139075); McKay, Mary (7102276394); DeVoe, Ellen (6507925014); Liu, Xinhua (8522412200); Hasin, Deborah (7004592487)</t>
  </si>
  <si>
    <t>56209662800; 7004139075; 7102276394; 6507925014; 8522412200; 7004592487</t>
  </si>
  <si>
    <t>American Journal on Addictions</t>
  </si>
  <si>
    <t>https://www.scopus.com/inward/record.uri?eid=2-s2.0-33646499269&amp;doi=10.1080%2f10550490600626200&amp;partnerID=40&amp;md5=d6452be7c2de467c8ad5dab55d0cb88b</t>
  </si>
  <si>
    <t>This study examined the associations between physical and psychological proximity to terrorist attacks and posttraumatic symptoms (PTS), depressive symptoms, and alcohol use among Israeli youth. Self-administered questionnaires were completed under anonymous conditions by 1,150 high and junior high school students (51.3% boys and 48.7% girls) in a town in the Tel Aviv metropolitan area. Standardized, validated scales were used to measure psychological symptoms and alcohol use. High levels of exposure to terrorism were reported. Physical and psychological proximity to terrorist attacks were associated with more PTS symptoms and alcohol consumption. Physical proximity was also associated with symptoms of depression. The implications of terror-associated early drinking for later alcohol problems should be explored. Copyright © American Academy of Addiction Psychiatry.</t>
  </si>
  <si>
    <t>Adolescent; Alcohol Drinking; Child; Depression; Female; Humans; Israel; Male; Prevalence; Severity of Illness Index; Stress Disorders, Post-Traumatic; Terrorism; adolescent; alcohol consumption; article; child; depression; distress syndrome; drinking behavior; female; human; Israel; major clinical study; male; posttraumatic stress disorder; questionnaire; risk factor; terrorism; validation process</t>
  </si>
  <si>
    <t>Am. J. Addict.</t>
  </si>
  <si>
    <t>The Development and Maturation of Humanitarian Psychology</t>
  </si>
  <si>
    <t>10.1037/0003-066X.62.8.932</t>
  </si>
  <si>
    <t>Jacobs G.A.</t>
  </si>
  <si>
    <t>Jacobs, Gerard A. (7203023881)</t>
  </si>
  <si>
    <t>https://www.scopus.com/inward/record.uri?eid=2-s2.0-36249016326&amp;doi=10.1037%2f0003-066X.62.8.932&amp;partnerID=40&amp;md5=df784843f0e0f17f4f49971519f8d598</t>
  </si>
  <si>
    <t>Humanitarian psychological support as an organized field is relatively young. Pioneers in the field were involved primarily in providing psychological support to refugees and internally displaced persons in conflict and nonconflict situations. This article describes basic principles for the design of psychological support programs and interventions. The International Federation of Red Cross and Red Crescent Societies (IFRC) began a psychological support program in 1991. The IFRC chose psychological first aid as its model for implementation in developing countries. Psychological first aid fits all the principles for psychological support program design and is adapted to individual communities. The first generation of psychological support programs differed dramatically depending on the countries in which they were developed. A second generation of psychological support programs evolved in response to the earthquake/tsunami of December 26, 2004. The Inter-Agency Standing Committee international guidelines consolidated the advances of second-generation programs and provided a clear indication of the wide acceptance of the importance of psychological support. A glimpse is provided of the third generation of psychological support programs, and an admonition is made for a more empirical evaluation of the effectiveness of interventions. © 2007 American Psychological Association.</t>
  </si>
  <si>
    <t>disaster mental health; humanitarian assistance; international psychology; psychological first aid; psychological support</t>
  </si>
  <si>
    <t>Altruism; Asia; Awards and Prizes; History, 20th Century; History, 21st Century; Humans; International Cooperation; Male; Portraits as Topic; Psychology; Refugees; altruism; art; article; Asia; awards and prizes; history; human; international cooperation; male; methodology; psychological aspect; psychology; refugee</t>
  </si>
  <si>
    <t>Translating five essential elements into programs and practice</t>
  </si>
  <si>
    <t>10.1521/psyc.2007.70.4.345</t>
  </si>
  <si>
    <t>Benedek D.M.; Fullerton C.S.</t>
  </si>
  <si>
    <t>Benedek, David M. (6603906032); Fullerton, Carol S. (7006250389)</t>
  </si>
  <si>
    <t>6603906032; 7006250389</t>
  </si>
  <si>
    <t>https://www.scopus.com/inward/record.uri?eid=2-s2.0-38149142505&amp;doi=10.1521%2fpsyc.2007.70.4.345&amp;partnerID=40&amp;md5=24b0b02ceb51b61352a3d37ac0a6c136</t>
  </si>
  <si>
    <t>"Five Essential Elements of Immediate and Mid-Term Mass Trauma Intervention: Empirical Evidence" summarizes the empirical evidence for a framework for public health/behavioral health intervention in the aftermath of disaster. The authors stop short of suggesting a means by which the elements of this framework might be advanced into practice in specific disasters or incorporated into existent public health plans. Embedded in "next steps" questions are the issues of dissemination, delivery, and prioritization. Incorporation of these elements into policy and practice requires acceptance by a broad range of disaster responders, community leaders, clergy, school teachers, and parents. Delivery of these principles by various types of disaster responders will lead to work-culture sensitive training programs and practices. Finally, efforts to identify delivery priorities and effective matches between specific elements of intervention and specific types of disasters, populations, or responders will advance the effective employment of these guiding principles.</t>
  </si>
  <si>
    <t>disaster; health behavior; health care planning; health program; human; mental health care; note; posttraumatic stress disorder; public health service; validation process; world health organization</t>
  </si>
  <si>
    <t>On the brink of disaster: A model for reducing the social and psychological impact</t>
  </si>
  <si>
    <t>10.1080/01488370802085890</t>
  </si>
  <si>
    <t>Regehr C.; Roberts A.R.; Bober T.</t>
  </si>
  <si>
    <t>Regehr, Cheryl (7003880677); Roberts, Albert R. (7404499051); Bober, Ted (10044607100)</t>
  </si>
  <si>
    <t>7003880677; 7404499051; 10044607100</t>
  </si>
  <si>
    <t>Journal of Social Service Research</t>
  </si>
  <si>
    <t>https://www.scopus.com/inward/record.uri?eid=2-s2.0-65749239502&amp;doi=10.1080%2f01488370802085890&amp;partnerID=40&amp;md5=8dc3cb6332be82fd2c7809ba16478a60</t>
  </si>
  <si>
    <t>In recent years mental health professionals have become increasingly aware of their role in ameliorating the impact of disaster and have begun to develop models for systematizing interventions. As many have noted, however, these models are largely based on clinical wisdom due to the dearth of empirical data on disaster and its social and psychological consequences. This article describes one model of disaster intervention, the Triple ABCD Model, and provides evidence-based guidelines for determining possible hazards and risks to both individuals and communities. Key factors considered are intentionality, predictability, time frame, degree of threat, location, extent of disruption and destruction, and timeliness and sustainability of the outside resources. Implications for practice include the importance of considering both individual and community factors in assessing risk and resilience; the need for mental health practitioners to exercise both clinical and community building skills when responding to disaster; and the importance of training and education of mental health professionals that include emergency planning and response with a focus on supporting the public at both an individual and community level.</t>
  </si>
  <si>
    <t>Disaster; Emergency response; Evidence-based practice; Mental health; Research</t>
  </si>
  <si>
    <t>J. Soc. Serv. Res.</t>
  </si>
  <si>
    <t>The psychological impact of war and the refugee situation on South Sudanese children in refugee camps in Northern Uganda: An exploratory study</t>
  </si>
  <si>
    <t>10.1017/S002196309900390X</t>
  </si>
  <si>
    <t>Paardekooper B.; De Jong J.T.V.M.; Hermanns J.M.A.</t>
  </si>
  <si>
    <t>Paardekooper, B. (6506135116); De Jong, J.T.V.M. (7201967981); Hermanns, J.M.A. (57197656613)</t>
  </si>
  <si>
    <t>6506135116; 7201967981; 57197656613</t>
  </si>
  <si>
    <t>https://www.scopus.com/inward/record.uri?eid=2-s2.0-0032958083&amp;doi=10.1017%2fS002196309900390X&amp;partnerID=40&amp;md5=c4bdc087f8db0bc947af6269f9b55959</t>
  </si>
  <si>
    <t>This paper presents the results of an exploratory study on the psychosocial effects of the war situation and subsequent flight on South Sudanese children who were compared to a group of Ugandan children who did not have these experiences of war and flight. In addition to the independent variables such as sociodemographic variables and traumatic events and daily life stress, the dependent variable psychological consequences-according to parents and children themselves - as well as the influence of the mediating factors of social support and coping behaviour are presented. Results showed that Sudanese refugee children had experienced significantly more traumatic events and suffered more daily hassles than the Ugandese comparison group. They were less satisfied with the social support they received. At the same time, they used more coping modes. Compared to Ugandan children, the Sudanese reported significantly more PTSD-like complaints, behavioural problems, and depressive symptoms.</t>
  </si>
  <si>
    <t>Post-traumatic stress; Protective factors; Refugees; Resilience; Third-world children; Trauma</t>
  </si>
  <si>
    <t>Adaptation, Psychological; Case-Control Studies; Chi-Square Distribution; Child; Child Psychology; Factor Analysis, Statistical; Female; Humans; Life Change Events; Male; Mental Disorders; Refugees; Sampling Studies; Social Support; Sudan; Survivors; Uganda; War; article; behavior disorder; comparative study; coping behavior; daily life activity; depression; developing country; female; human; male; normal human; posttraumatic stress disorder; questionnaire; refugee; school child; social psychology; social support; statistical analysis; Sudan; Uganda; war</t>
  </si>
  <si>
    <t>Responding to violence against women: Social science contributions to legal solutions</t>
  </si>
  <si>
    <t>10.1016/j.ijlp.2007.03.007</t>
  </si>
  <si>
    <t>Portwood S.G.; Heany J.F.</t>
  </si>
  <si>
    <t>Portwood, Sharon G. (6603330521); Heany, Julia Finkel (16241210700)</t>
  </si>
  <si>
    <t>6603330521; 16241210700</t>
  </si>
  <si>
    <t>International Journal of Law and Psychiatry</t>
  </si>
  <si>
    <t>https://www.scopus.com/inward/record.uri?eid=2-s2.0-34247522276&amp;doi=10.1016%2fj.ijlp.2007.03.007&amp;partnerID=40&amp;md5=3faa217f923e110970638231449507ad</t>
  </si>
  <si>
    <t>Violence against women represents a serious problem in America. Not only does intimate partner violence represent a significant threat to women, but it also counts among its victims, children living in the violent household. By its very nature, intimate partner or domestic violence may be approached as either a legal or a social problem. However, there is a shortage of legal approaches that have been informed by sound social science research. One promising framework for developing such integrated responses to intimate partner violence is therapeutic jurisprudence, which encourages legal professionals to work closely with social scientists to develop system responses based on empirical data. Such an approach contrasts sharply with the current practice of developing law based on assumptions, which frequently reflect traditional paternalistic and sexist attitudes toward women. This paper begins by examining the current theories and scientific knowledge on domestic violence with particular emphasis on the supporting data. A theoretical framework for conceptualizing domestic violence characterized as patriarchal terrorism as distinct from common couple violence is examined and offered as a means of explaining inconsistencies in research findings. Following a review of current legal responses to domestic violence, the paper concludes by outlining alternative strategies and recommendations for future efforts that are supported by current theory and research. © 2007 Elsevier Inc. All rights reserved.</t>
  </si>
  <si>
    <t>Battered Women; Domestic Violence; Female; Humans; Social Sciences; United States; article; battered woman; domestic violence; human; jurisprudence; legal aspect; partner violence; paternalism; research; sexism; social aspect; sociologist; sociology; victim; violence; Western Hemisphere; women's rights</t>
  </si>
  <si>
    <t>Int. J. Law Psychiatry</t>
  </si>
  <si>
    <t>Exposure to violence and behavior problems during early childhood</t>
  </si>
  <si>
    <t>10.1177/088626099014012005</t>
  </si>
  <si>
    <t>Eiden R.D.</t>
  </si>
  <si>
    <t>Eiden, Rina Das (7004184996)</t>
  </si>
  <si>
    <t>https://www.scopus.com/inward/record.uri?eid=2-s2.0-0033267599&amp;doi=10.1177%2f088626099014012005&amp;partnerID=40&amp;md5=0d703dce0f60599a49bf27bbdc2751eb</t>
  </si>
  <si>
    <t>The purpose of this study was to use an ecological framework to examine the potential predictors of behavior problems among children of cocaine-using mothers. Four potential predictors of child behavior problems were examined in this study: maternal substance use, maternal psychosocial functioning, maternal and child experiences with violence, and instability or inadequacy of caregiving. Maternal and child exposure to violence were considered distal ecological variables, whereas substance use and caregiving were considered to be more proximal variables. The study investigated whether the violent experiences contributed significantly to child behavior problems even after controlling for the more proximal variables. The participants were 61 African American or Hispanic mothers (26 cocaine using and 35 control) living below the poverty limit with children between the ages of 2 to 5 years. The results are discussed in terms of implications of interventions with children of cocaine-using mothers who are at high risk for behavior problems.</t>
  </si>
  <si>
    <t>From the Schools of Public Health: On academics - Training for disaster response personnel: The development of proposed core competencies in disaster mental health</t>
  </si>
  <si>
    <t>10.1177/003335490812300418</t>
  </si>
  <si>
    <t>Everly Jr. G.S.; Beaton R.D.; Pfefferbaum B.; Parker C.L.</t>
  </si>
  <si>
    <t>Everly Jr., George S. (35606472200); Beaton, Randal D. (7006368801); Pfefferbaum, Betty (7005152806); Parker, Cindy L. (8549642700)</t>
  </si>
  <si>
    <t>35606472200; 7006368801; 7005152806; 8549642700</t>
  </si>
  <si>
    <t>Public Health Reports</t>
  </si>
  <si>
    <t>https://www.scopus.com/inward/record.uri?eid=2-s2.0-53049090438&amp;doi=10.1177%2f003335490812300418&amp;partnerID=40&amp;md5=b29c6ba7ac72b38321bd84a1cf9e2799</t>
  </si>
  <si>
    <t>Consensus; Disaster Planning; Health Personnel; Humans; Mental Health; Mental Health Services; Professional Competence; Terrorism; United States; clinical competence; clinical practice; cultural competence; curriculum; disaster; disaster planning; educational status; health care organization; health care personnel; human; job characteristics; medical expert; mental health; priority journal; program development; psychological aspect; public health; public health service; school; short survey; social psychology; terrorism; training; article; consensus; disaster planning; education; mental health service; professional competence; standard; United States</t>
  </si>
  <si>
    <t>Association of Schools of Public Health</t>
  </si>
  <si>
    <t>Public Health Rep.</t>
  </si>
  <si>
    <t>Preparing Play Therapists for Disaster Response: Principles and Practices</t>
  </si>
  <si>
    <t>10.1037/h0088915</t>
  </si>
  <si>
    <t>Baggerly J.</t>
  </si>
  <si>
    <t>Baggerly, Jennifer (55911621300)</t>
  </si>
  <si>
    <t>International Journal of Play Therapy</t>
  </si>
  <si>
    <t>https://www.scopus.com/inward/record.uri?eid=2-s2.0-70350162997&amp;doi=10.1037%2fh0088915&amp;partnerID=40&amp;md5=3722fb240a43cfbcb3da12e0acab6c83</t>
  </si>
  <si>
    <t>In the wake of numerous recent natural disasters such as the 2004 tsunami and 2005 hurricanes, play therapists have been asked to provide disaster response. However, the role of disaster response interventionists is vastly different from the typical role of play therapists. In order for play therapists to be prepared for disaster response, an explanation of disaster response principles and procedures is needed. This article will help educate play therapists about how to use their play therapy skills and knowledge in a disaster response environment. Specifically, this article will (a) explain basic principles such as following the Incident Command Structure; (b) discuss the play therapist's role in disaster response in light of the phase of disaster; and (c) recommend disaster response procedures. Examples from APT members' response to the tsunami and Hurricane Katrina are provided. © 2006 Association for Play Therapy.</t>
  </si>
  <si>
    <t>Int. J. Play Ther.</t>
  </si>
  <si>
    <t>Preschoolers' traumatic stress post-9/11: Relational and developmental perspectives</t>
  </si>
  <si>
    <t>10.1016/j.psc.2004.03.006</t>
  </si>
  <si>
    <t>Coates S.; Schechter D.</t>
  </si>
  <si>
    <t>Coates, Susan (7005130811); Schechter, Daniel (7102463273)</t>
  </si>
  <si>
    <t>7005130811; 7102463273</t>
  </si>
  <si>
    <t>https://www.scopus.com/inward/record.uri?eid=2-s2.0-4344613406&amp;doi=10.1016%2fj.psc.2004.03.006&amp;partnerID=40&amp;md5=f3cff6477ef6cd6d3141d52bb014ae4c</t>
  </si>
  <si>
    <t>Trauma in the young child is mediated and moderated by the primary caretaker's emotional reactions to the traumatizing event and to the child's emotional reactions to the event. Moreover, the child's symptoms in response to a traumatic event and the particular meaning of that event to that child will be, in large part, dependent on the child's developmental capabilities at the time of the trauma and during the subsequent working through of the traumatic experience. In the wake of a disaster, the guidelines for intervention with the child are to listen, clarify, support the child's attachment bonds, facilitate symbolic expression, and support the child's capacity to imagine repair. Simultaneously, it is essential to help parents contextualize their responses, understand their child's reaction, and facilitate communication between parents and children. In treating entrenched PTSD, controlled re-exposure to the traumatizing event should occur within the established safety of the treatment situation, and when feasible, with the parents present during these sessions. This will facilitate the development of a shared narrative about the trauma. Although desensitization and the coconstruction of a coherent narrative about the trauma are goals for the child, the restoration of the ability of the caregivers to step outside of the trauma-related dysregulation and to attempt to understand the child's emotional experience is the primary goal of intervention with the parents. Only in this way, can the healing caregiver sensitively provide for the child's needs, needs such as reestablishing a sense of safety in the world, in one's family, and in the self.</t>
  </si>
  <si>
    <t>Child, Preschool; Female; Guidelines; Humans; Stress Disorders, Post-Traumatic; Terrorism; anger; anxiety; caregiver; child development; child psychiatry; human; posttraumatic stress disorder; practice guideline; priority journal; psychosocial withdrawal; psychotrauma; review; symptomatology; war</t>
  </si>
  <si>
    <t>Why isn't creativity more important to educational psychologists? Potentials, pitfalls, and future directions in creativity research</t>
  </si>
  <si>
    <t>10.1207/s15326985ep3902_1</t>
  </si>
  <si>
    <t>Plucker J.A.; Beghetto R.A.; Dow G.T.</t>
  </si>
  <si>
    <t>Plucker, Jonathan A. (7003614680); Beghetto, Ronald A. (8537084900); Dow, Gayle T. (8142923700)</t>
  </si>
  <si>
    <t>7003614680; 8537084900; 8142923700</t>
  </si>
  <si>
    <t>Educational Psychologist</t>
  </si>
  <si>
    <t>https://www.scopus.com/inward/record.uri?eid=2-s2.0-2942670636&amp;doi=10.1207%2fs15326985ep3902_1&amp;partnerID=40&amp;md5=046c716668afd4a293066ab25cc62627</t>
  </si>
  <si>
    <t>The construct of creativity has a great deal to offer educational psychology. Creativity appears to be an important component of problem-solving and other cognitive abilities, healthy social and emotional well-being, and scholastic and adult success. Yet the study of creativity is not nearly as robust as one would expect, due in part to the preponderance of myths and stereotypes about creativity that collectively strangle most research efforts in this area. The root cause of these stereotypes is the lack of adequate precision in the definition of creativity. The body of the article is devoted to specific suggestions for conceptualizing and defining creativity to maximize its potential contributions to educational psychology.</t>
  </si>
  <si>
    <t>Educ. Psychol.</t>
  </si>
  <si>
    <t>Understanding Children with War-Zone Traumatic Stress Exposed to the World's Violent Environments</t>
  </si>
  <si>
    <t>10.1023/A:1010281818958</t>
  </si>
  <si>
    <t>https://www.scopus.com/inward/record.uri?eid=2-s2.0-0042688231&amp;doi=10.1023%2fA%3a1010281818958&amp;partnerID=40&amp;md5=c98d278189f6e935e483613dc6dbdac3</t>
  </si>
  <si>
    <t>This article discusses the common and unique configurations of stress responses of children to traumatizing experience in the world's warzones like Bosnia-Herzegovina, Croatia, Rwanda, Liberia, Mozambique, El Salvador, the Middle East, and other nations caught up in the throes of declared and undeclared wars. Children are the most vulnerable, and suffer the greatest. The new concepts of "warzone traumatic stress" (WZTrS) and "warzone traumatherapy" (WZTrT) are presented to expand the discussion of the treatment of warzone children beyond today's exclusive focus either on intrapsychic factors alone or on material-resource replenishing alone. These terms are an alternative to current approaches to treatment in which a discrete stressor has been identified as the responsible toxic agent that produced the child's symptoms. Most warzone children have experienced a multiplicity of stressors - a virtual matrix of violent war stressors. The WZTrT model recognizes that the mental, social, and cultural needs of traumatized children change over time - from the time they are exposed to raging toxic war stressors to the time when war hostilities end. Thus warzone traumatherapy attempts to address the child's needs on a continuum based upon a time-referenced intervention model. The model presented here acknowledges the child's adaptational strengths, and the multitheoretical employing of psychodynamic, cognitive, and behavioral techniques grounded in cultural/racial sensitivity and indigenous folk medicine as indispensable tools in warzone therapy for children. Additionally, the model takes into account the special features of relevant international policies of the United Nations (UN) and Non-Governmental Organizations (NGOs) geared to assist in the recovery and integration of warzone traumatized children. WZTrT embraces Western models of interventions integratively and flexibly employed with the personal, cultural, social, spiritual, and economic factors existing in the world of the traumatized child. Hopefully, the article will contribute to creating innovative ways of conceptualizing the mental, physical, social, cultural, and economic needs of warzone children in order to advance conceptual, technical, scientific, and practical aspects of child-relevant warzone interventions.</t>
  </si>
  <si>
    <t>Children; Culture; Violence; Warzone therapy; Warzone trauma</t>
  </si>
  <si>
    <t>Critical incidents for refugee counsellors: An investigation of indigenous human resources</t>
  </si>
  <si>
    <t>10.1080/09515079508258700</t>
  </si>
  <si>
    <t>Kanyangale M.D.; Malcolm M.; Maclachlan M.</t>
  </si>
  <si>
    <t>Kanyangale, Mac Donald (6507368065); Malcolm, M. (18935784300); Maclachlan, M. (7006800132)</t>
  </si>
  <si>
    <t>6507368065; 18935784300; 7006800132</t>
  </si>
  <si>
    <t>https://www.scopus.com/inward/record.uri?eid=2-s2.0-0028998407&amp;doi=10.1080%2f09515079508258700&amp;partnerID=40&amp;md5=b923dcce32edbbec22f2319ecd209336</t>
  </si>
  <si>
    <t>The mental health of refugees is increasingly being recognized as an important dimension of refugee welfare. In 1992 the Finnish Refugee Council established one of the first aid programmes to provide a therapeutic intervention to traumatized refugees. In an attempt to establish the necessary therapeutic skills to work with this client group, we investigated the experiences of 15 refugee counsellors, using the technique of Critical Incidents Analysis. All of these counsellors were themselves refugees. Key features of their work are identified and the pros and cons of employing refugees as counsellors are discussed. © 1995, Taylor &amp; Francis Group, LLC. All rights reserved.</t>
  </si>
  <si>
    <t>article; bereavement; clinical article; counseling; defense mechanism; distress syndrome; human; mental health; refugee; social interaction; social welfare; training; traumatology; war</t>
  </si>
  <si>
    <t>What children can tell us about living in danger</t>
  </si>
  <si>
    <t>10.1037/0003-066X.46.4.376</t>
  </si>
  <si>
    <t>Garbarino J.; Kostelny K.; Dubrow N.</t>
  </si>
  <si>
    <t>Garbarino, James (7006522590); Kostelny, Kathleen (6507084168); Dubrow, Nancy (6507954601)</t>
  </si>
  <si>
    <t>7006522590; 6507084168; 6507954601</t>
  </si>
  <si>
    <t>https://www.scopus.com/inward/record.uri?eid=2-s2.0-0026147971&amp;doi=10.1037%2f0003-066X.46.4.376&amp;partnerID=40&amp;md5=321a41d116cfeb43c5aef4566918e5ab</t>
  </si>
  <si>
    <t>Developmental challenges faced by children growing up in situations of chronic danger linked to community violence and communal conflict are reviewed. The concept of post-traumatic stress disorder is expanded to include situations of chronic and on-going traumatic stress associated with dangerous environments - war zones and inner city neighborhoods plagued by violence and crime. Of particular importance is the impact of chronic stress and danger on the child's world view, the child's social map, and the child's moral development. On the basis of field work in 5 war zones, the article points to the importance of adult-led "processing" of the young child's experience to his or her psychological coping and moral development. Some of the contradictions operating in such environments are explored - for example, that "fanatical" ideology may provide short-term support for adults and children but also may serve to prolong communal conflict, impede the necessary processing of experience, and increase vulnerability in the long run.</t>
  </si>
  <si>
    <t>Adaptation, Psychological; Arousal; Child; Human; Personality Development; Social Environment; Stress Disorders, Post-Traumatic; Violence; adaptive behavior; arousal; child; ego development; human; posttraumatic stress disorder; psychological aspect; review; social environment; violence</t>
  </si>
  <si>
    <t>Adolescent stress responses to a single agute stress and to continuous external stress: Terrorist attacks</t>
  </si>
  <si>
    <t>10.1080/15325020305878</t>
  </si>
  <si>
    <t>Ronen T.; Rahav G.; Appel N.</t>
  </si>
  <si>
    <t>Ronen, Tammie (7003656518); Rahav, Giora (56223045900); Appel, Naomi (7003626091)</t>
  </si>
  <si>
    <t>7003656518; 56223045900; 7003626091</t>
  </si>
  <si>
    <t>https://www.scopus.com/inward/record.uri?eid=2-s2.0-0142136736&amp;doi=10.1080%2f15325020305878&amp;partnerID=40&amp;md5=2e90fbd3e1e235c432af7ac48362ff58</t>
  </si>
  <si>
    <t>The present study relates to adolescent response to a terrorist attack in Tel Aviv. We studied two groups of Israeli Jewish adolescents who evidenced similar proportions of both emotional and geographical proximity to the event: (a) local Tel Aviv youth, for whom the attack constituted a single, isolated, acute stress, and (b) youth from a border settlement, for whom this attack constituted one in a continuous series of exposures to terrorist incidents (shootings, air-raid attacks). A significant difference emerged between the two groups regarding their increase in fears from the past to the present, As expected, following the terrorist attack, the acute stress group reported a higher increase in fears than the continuous stress group. As for proximity to the event, adolescents who personally knew a victim or were physically close to the terrorist attack (whether they belonged to the acute or the continuous group) reported more fears and symptoms than those who did not know a victim personally or were physically distant. Proximity did not affect the continuous stress group, whereas it did affect the acute stress group. As expected, significant differences emerged between the groups in trait anxiety, symptoms, and increases in fear. Participants with higher trait anxiety reported a higher level of state anxiety, more symptoms, and a higher increase in fears. Contrary to expectations, analyses revealed no significant gender differences. The outcomes support previous research suggesting that prolonged exposure results in habituation.</t>
  </si>
  <si>
    <t>A Preliminary Examination of the Relationship between Exposure to Community Violence and Academic Functioning</t>
  </si>
  <si>
    <t>10.1037/h0089015</t>
  </si>
  <si>
    <t>Overstreet S.; Braun S.</t>
  </si>
  <si>
    <t>Overstreet, Stacy (7004358723); Braun, Shawnee (7201804625)</t>
  </si>
  <si>
    <t>7004358723; 7201804625</t>
  </si>
  <si>
    <t>School Psychology Quarterly</t>
  </si>
  <si>
    <t>https://www.scopus.com/inward/record.uri?eid=2-s2.0-0033261730&amp;doi=10.1037%2fh0089015&amp;partnerID=40&amp;md5=8d3c40c9e14c3ecfcde3c515d98b0903</t>
  </si>
  <si>
    <t>This article provides a preliminary examination of the relationship between exposure to community violence and academic functioning in a group of 45 African American children (mean age = 12.8 years) living in an impoverished urban environment. In addition, the role of family achievement expectations and religion, two previously identified family compensatory' factors related to academic resilience, were evaluated as moderators of the relationship between community violence and academic functioning. Results suggested that exposure to community violence had only a weak relationship with academic functioning in general, but that relationship was intensified under certain circumstances. Significant interactions between exposure to community violence, and both family achievement orientation and religious emphasis suggest that exposure to community violence may alter the role of previously identified compensatory factors. Children who perceived very high achievement expectations and a very strong moral-religious emphasis were most at risk for poor academic functioning as exposure to community violence increased, although children from these types of families displayed the highest academic functioning at lower levels of community violence exposure.</t>
  </si>
  <si>
    <t>Sch. Psychol. Q.</t>
  </si>
  <si>
    <t>Disaster-related mental health needs of women and children</t>
  </si>
  <si>
    <t>10.1097/01.NMC.0000326079.26870.e3</t>
  </si>
  <si>
    <t>Corrarino J.E.</t>
  </si>
  <si>
    <t>Corrarino, Jane E. (6603141025)</t>
  </si>
  <si>
    <t>MCN The American Journal of Maternal/Child Nursing</t>
  </si>
  <si>
    <t>https://www.scopus.com/inward/record.uri?eid=2-s2.0-58149135162&amp;doi=10.1097%2f01.NMC.0000326079.26870.e3&amp;partnerID=40&amp;md5=d4802af438f1991dcc11ff3ce51cc950</t>
  </si>
  <si>
    <t>Since the events of September 11, 2001 and Hurricane Katrina, the world has become more acutely aware of disasters and their sequelae, and efforts have been made to improve preparedness-related skills of healthcare professionals. One area that requires more skill building concerns the ability to deal with mental health-related needs. Although the appearance of postdisaster psychological symptoms in adults varies, the incidence of psychopathology in women and children is high after disasters. Children are disproportionately affected by disasters, and their special needs have only recently begun to be understood and considered in disaster-related planning. Categories of psychological effects include distress symptoms, risk behaviors, and psychiatric disorders. These issues require ongoing care, not single interventions. This article describes how maternal child health nurses can develop and use the requisite skills to effectively assist families to optimize their mental health status and prevent sequelae after a disaster.</t>
  </si>
  <si>
    <t>Children; Emergency preparedness; Psychological; Stress; Women</t>
  </si>
  <si>
    <t>Adult; Child; Child Development; Child Health Services; Cyclones; Disaster Planning; Female; First Aid; Health Services Needs and Demand; Humans; Incidence; Maternal-Child Nursing; Mental Health Services; Nurse's Role; Professional Competence; September 11 Terrorist Attacks; Stress Disorders, Traumatic; United States; Women's Health Services; adult; child; child development; child health care; cyclone; disaster planning; education; female; first aid; health service; human; incidence; maternal care; mental health service; nurse attitude; organization and management; posttraumatic stress disorder; professional competence; psychological aspect; review; terrorism; United States</t>
  </si>
  <si>
    <t>MCN Am. J. Mater. Child. Nurs.</t>
  </si>
  <si>
    <t>Trauma-response teams: Inherent challenges and practical strategies in interdisciplinary fieldwork</t>
  </si>
  <si>
    <t>10.1037/1091-7527.24.3.357</t>
  </si>
  <si>
    <t>Mendenhall T.J.</t>
  </si>
  <si>
    <t>Mendenhall, Tai J. (6602267683)</t>
  </si>
  <si>
    <t>Families, Systems and Health</t>
  </si>
  <si>
    <t>https://www.scopus.com/inward/record.uri?eid=2-s2.0-33749871173&amp;doi=10.1037%2f1091-7527.24.3.357&amp;partnerID=40&amp;md5=ad7eeb223bee71b4ed37ecaf3c3b8f12</t>
  </si>
  <si>
    <t>Conducting fieldwork in response to natural or manmade disasters is considerably different than conducting therapy or providing medical care in everyday practice. The intensity, pace, long hours, and chaotic structure of this work are such that specialized training - regardless of one's professional background - is requisite, and vigilant attention to a variety of challenges inherent in this work is indicated. In this article, challenges in fieldwork related to professionals' scope of practice, interdisciplinary turf battles, interpersonal boundaries and dual relationships, compassion fatigue, and cultural competence are highlighted. Strategies to address these challenges are described. © 2006 APA, all rights reserved.</t>
  </si>
  <si>
    <t>Disaster preparedness; Psychological first aid; Psychotraumatology; Trauma care; Trauma teams</t>
  </si>
  <si>
    <t>article; cultural competence; disaster; disaster planning; emergency care; emergency health service; fatigue; field work; human; interdisciplinary education; job performance; medical care; professional practice; psychologic assessment; rescue personnel; scope of practice; skill; training</t>
  </si>
  <si>
    <t>Fam. Syst. Health</t>
  </si>
  <si>
    <t>Grief and school communities: The impact of social context, a comparison between australia and england</t>
  </si>
  <si>
    <t>10.1080/074811800200685</t>
  </si>
  <si>
    <t>Rowling L.</t>
  </si>
  <si>
    <t>Rowling, Louise (6601953954)</t>
  </si>
  <si>
    <t>https://www.scopus.com/inward/record.uri?eid=2-s2.0-0033957551&amp;doi=10.1080%2f074811800200685&amp;partnerID=40&amp;md5=a67d377ca2a122847cc38851d8476015</t>
  </si>
  <si>
    <t>This study investigated whether secondary schools in Australia and England had a plan to manage traumatic incidents and to identify practice and programs related to grief education and suicide intervention and prevention. Ninety-four percent of a Australian sample of 145 schools had such plans in place, compared with only 15% of an English sample of 200 schools. Differing policy contexts for grief, and the lack of teacher training and minimal education about grief in England, were discussed as possible explanations for the variation. It is concluded that a more proactive approach will only be achieved when there is system-level policy and training support, as well as school and individual teacher recognition of their potential contribution to young people's well being. © 2000, Taylor &amp; Francis Group, LLC. All rights reserved.</t>
  </si>
  <si>
    <t>Australia; England; Grief; Humans; School Health Services; Social Support; Suicide; adolescent; article; Australia; bereavement; child; coping behavior; cultural factor; female; grief; human; life event; major clinical study; male; social aspect; social interaction; suicide; United Kingdom; violence; wellbeing</t>
  </si>
  <si>
    <t>"Approach" and "Avoidance" Coping and PTSD Symptoms in Inner-City Youth</t>
  </si>
  <si>
    <t>10.1007/s12144-000-1002-z</t>
  </si>
  <si>
    <t>Dempsey M.; Overstreet S.; Moely B.</t>
  </si>
  <si>
    <t>Dempsey, Margaret (7005918535); Overstreet, Stacy (7004358723); Moely, Barbara (6602470858)</t>
  </si>
  <si>
    <t>7005918535; 7004358723; 6602470858</t>
  </si>
  <si>
    <t>https://www.scopus.com/inward/record.uri?eid=2-s2.0-0003015627&amp;doi=10.1007%2fs12144-000-1002-z&amp;partnerID=40&amp;md5=ca16c23f04c98f5ca95e1ca9181592d7</t>
  </si>
  <si>
    <t>This study examined the function of approach and avoidant coping on the relations between exposure to violence and post-traumatic stress disorder (PTSD) symptoms. The sample included seventy African-American, inner-city children (ages eleven to fourteen). Tests of moderating effects investigated the mechanism of two avoidant coping strategies, cognitive distraction and behavioral avoidance. Cognitive distraction was found to moderate the level of violence exposure such that, as violence increased, the use of cognitive distraction was related to an increased frequency of cognitive arousal. Behavioral avoidance moderated violence such that, under higher exposure to violence, the lowered use of behavioral avoidance was related to an increased frequency of behavioral arousal. Tests of moderating effects examined the function of two approach strategies, problem-solving and social support. Neither strategy showed significant effects. This study provided a first-step in the examination of coping within inner-city children.</t>
  </si>
  <si>
    <t>Mental health preparedness for natural disasters in Iran</t>
  </si>
  <si>
    <t>10.1007/s11069-007-9150-1</t>
  </si>
  <si>
    <t>Sadeghi N.; Ahmadi M.H.</t>
  </si>
  <si>
    <t>Sadeghi, Naghmeh (23470790700); Ahmadi, Mohammad H. (57223210224)</t>
  </si>
  <si>
    <t>23470790700; 57223210224</t>
  </si>
  <si>
    <t>https://www.scopus.com/inward/record.uri?eid=2-s2.0-38349191072&amp;doi=10.1007%2fs11069-007-9150-1&amp;partnerID=40&amp;md5=48a4a653787f0ca94334378746a8f894</t>
  </si>
  <si>
    <t>Appropriate emergency preparedness and response rely on social, economical, cultural, and political infrastructures, which vary widely according to the level of the development of each country. Mental health damages are among the consequences of absence of such infrastructure, which have not been studied comprehensively till to date. In most countries, planning for natural disasters and earthquakes has been mainly focused on physical and economical impacts; however, lessons learnt from recent earthquakes in Iran and other countries show that psychological impacts need to be considered more seriously. The first responder to an emergency is really the affected community, which consequently should be mentally prepared by appropriate training programs. These should include simple psychosocial interventions developed for people with average level of education in a way to be easily understandable and practicable. After the Bam earthquake, local community volunteers have been selected and trained to provide post-disaster mental health services. © Springer Science+Business Media B.V. 2007.</t>
  </si>
  <si>
    <t>Earthquake; Mental health; Mental preparedness; Natural disaster; Psychological impact</t>
  </si>
  <si>
    <t>Asia; Eurasia; Iran; Middle East; Bam earthquake 2003; coping strategy; disaster management; earthquake damage; economic impact; mental health; natural disaster; seismic hazard</t>
  </si>
  <si>
    <t>Vulnerability and mental health</t>
  </si>
  <si>
    <t>10.1080/17450120600863380</t>
  </si>
  <si>
    <t>Raphael B.; Stevens G.; Pedersen K.</t>
  </si>
  <si>
    <t>Raphael, Beverley (7101959431); Stevens, Garry (16029622400); Pedersen, Keirsten (57194893159)</t>
  </si>
  <si>
    <t>7101959431; 16029622400; 57194893159</t>
  </si>
  <si>
    <t>Vulnerable Children and Youth Studies</t>
  </si>
  <si>
    <t>https://www.scopus.com/inward/record.uri?eid=2-s2.0-36248945966&amp;doi=10.1080%2f17450120600863380&amp;partnerID=40&amp;md5=f8a5813f2edfe50eca72039080d18604</t>
  </si>
  <si>
    <t>The vulnerability of children has long been recognized in terms of their development needs and the importance of protecting their physical health. The extent, severity and impact of their mental health problems, including the particular vulnerabilities associated with such problems in both childhood and through to adult life, have been less of a public health priority. Vulnerabilities come in many forms, all of which may impact on the mental health and wellbeing of children and may do so in complex ways. These include the diversity of family structures, of cultures, of childrearing practices, the influence of developmental trajectories, experiences of illness and disability in child or parent and multiple strengths, resilience and protective factors. In understanding the patterns and sources of vulnerability, several themes need to be taken into account. Advocacy is also a central issue. Children do not have a political voice. The most vulnerable children from the most vulnerable families are rarely heard. This brings a responsibility for all, in terms of advocacy, engagement with their issues and recognition and building of their strengths and hearing their voices in all these matters. © 2006 Taylor &amp; Francis Group, LLC.</t>
  </si>
  <si>
    <t>Adversity; Children; Mental health; Resilience; Vulnerability</t>
  </si>
  <si>
    <t>Vulnerable Child. Youth Stud.</t>
  </si>
  <si>
    <t>The tower of ivory meets the house of worship: Psychological first aid training for the faith community</t>
  </si>
  <si>
    <t>McCabe O.L.; Mosley A.M.; Everly Jr. G.S.; Links J.M.; Gwon H.S.; Lating J.M.; Kaminsky M.J.</t>
  </si>
  <si>
    <t>McCabe, O. Lee (6603422598); Mosley, Adrian M. (7004001823); Everly Jr., George S. (35606472200); Links, Jonathan M. (7005093392); Gwon, Howard S. (6603262425); Lating, Jeffrey M. (6603039698); Kaminsky, Michael J. (7006157260)</t>
  </si>
  <si>
    <t>6603422598; 7004001823; 35606472200; 7005093392; 6603262425; 6603039698; 7006157260</t>
  </si>
  <si>
    <t>https://www.scopus.com/inward/record.uri?eid=2-s2.0-40949092660&amp;partnerID=40&amp;md5=b2e460e503e9e13db45a7602e931717f</t>
  </si>
  <si>
    <t>Clergy and laity have been a traditional source of support for people striving to cope with everyday tragedies, but not all faith leaders have the specialized knowledge required for the challenges of mental health ministry in the aftermath of widespread trauma and mass casualty events. On the other hand, some mental health professionals have acquired high levels of expertise in the field of disaster mental health but, because of their limited numbers, cannot be of direct help to large numbers of disaster survivors when such events are broad in scale. The authors have addressed the problem of scalability of post-disaster, crisis mental health services by establishing an academic/faith partnership for psychological first aid training. The curriculum was piloted with 500 members of the faith community in Baltimore City and other areas of Maryland. The training program is seen as a prototype of specialized first-responder training that can be built upon to enhance and extend the roles of spiritual communities in public health emergencies, and thereby augment the continuum of deployable resources available to local and state health departments. © 2008 Chevron Publishing.</t>
  </si>
  <si>
    <t>Disaster mental health; Faith and disaster, spiritual caregiver; Faith community; Psychological first aid; Public health preparedness; Religion and health; Terrorism</t>
  </si>
  <si>
    <t>Baltimore; Clergy; Community Mental Health Services; Cooperative Behavior; Crisis Intervention; Cultural Competency; Curriculum; Disaster Planning; Feasibility Studies; Humans; Interprofessional Relations; Maryland; Outcome and Process Assessment (Health Care); Pastoral Care; Patient Care Team; Psychiatry; Religion and Psychology; article; clergy; cooperation; counseling; crisis intervention; cultural competence; curriculum; disaster planning; education; feasibility study; human; mental health service; patient care; psychiatry; public relations; religion; treatment outcome; United States</t>
  </si>
  <si>
    <t>Disaster and response: Science, systems and realities</t>
  </si>
  <si>
    <t>10.1300/J198v05n03_01</t>
  </si>
  <si>
    <t>Raphael B.; Stevens G.</t>
  </si>
  <si>
    <t>Raphael, Beverley (7101959431); Stevens, Garry (16029622400)</t>
  </si>
  <si>
    <t>7101959431; 16029622400</t>
  </si>
  <si>
    <t>https://www.scopus.com/inward/record.uri?eid=2-s2.0-33847657603&amp;doi=10.1300%2fJ198v05n03_01&amp;partnerID=40&amp;md5=eef3ab05888beba33bae4de97e44096e</t>
  </si>
  <si>
    <t>The Indian Ocean Tsunami of December 2004 was one of the most significant natural disasters in modern history. The response that it drew was unprecedented at both local and international levels. While a range of specific impacts and losses may be predicted within the affected populations, there is substantial evidence that adverse impacts upon mental health may represent one of the most significant outcomes of such events. People from poorer countries are disproportionately exposed to such emergencies and may experience greater psychosocial burden in the aftermath, as well as a range of adaptations. This raises important questions regarding the current capacity of response agencies to mitigate negative impacts but also concerning the cultural context in which such mental health effects are defined. It also calls into question whether "indicated" interventions are both realistic and ecologically valid in non-Western settings. The science of Disaster Mental Health is a relatively new field, currently engaged in a number of such debates. However, there is some emerging consensus about what constitutes good public mental health practice throughout the phases of emergency response and across diverse cultural settings. Existing data and practice guidelines provide frameworks that may be adapted to allow health and recovery workers to identify and reduce mental health morbidity, support healing and harness the agency of those affected for the recovery process. © 2006 by The Haworth Press, Inc. All rights reserved.</t>
  </si>
  <si>
    <t>Asia; Disaster; Psychosocial; Public health; Tsunami</t>
  </si>
  <si>
    <t>Complicated grief: A conceptual analysis of the field</t>
  </si>
  <si>
    <t>10.2190/D1NQ-BW4W-D2HP-T7KW</t>
  </si>
  <si>
    <t>Stroebe M.; Schut H.</t>
  </si>
  <si>
    <t>Stroebe, Margaret (6701318117); Schut, Henk (7101746635)</t>
  </si>
  <si>
    <t>6701318117; 7101746635</t>
  </si>
  <si>
    <t>https://www.scopus.com/inward/record.uri?eid=2-s2.0-33645211371&amp;doi=10.2190%2fD1NQ-BW4W-D2HP-T7KW&amp;partnerID=40&amp;md5=dd376159eaff918d79abf0ea212343ad</t>
  </si>
  <si>
    <t>A great deal of research, notably by Prigerson and colleagues (e.g., Prigerson &amp; Jacobs, 2001; see Prigerson &amp; Maciejewski, this issue) and Horowitz and colleagues (e.g., Horowitz, this issue; Horowitz, Bonanno, &amp; Holen, 1993), has recently been conducted with the purpose of establishing criteria for the designation of Complicated Grief (CG) as a mental disorder for inclusion in DSM-V. Some dissenting voices have been heard from teams of researchers adopting different approaches and/or using different criteria and diagnostic categorizations. We argue the need for a conceptual framework as a starting point for understanding the different positions on this CG-DSM controversy. This analysis is used as a tool to evaluate the questions posed by the Editor of this Special Issue, Colin Murray Parkes: (1) Should Complicated Grief be regarded as a psychiatric disorder? (2) Does the syndrome described by Prigerson and colleagues meet the required scientific criteria? Discrepancies emerge between scholars in the ways that they have conceptualized and assessed complicated grief and associated disorders: Examination of the positions of researchers within the framework reveals five systematically different approaches. We argue that potential criteria and diagnostic categorization systems emerging from the different perspectives need to be considered. General implications of DSM-V (non)inclusion are summarized. © 2005, Baywood Publishing Co., Inc.</t>
  </si>
  <si>
    <t>Vulnerability to violence: A contextually-sensitive, developmental perspective on African American adolescents</t>
  </si>
  <si>
    <t>10.1111/1540-4560.t01-1-00003</t>
  </si>
  <si>
    <t>Spencer M.B.; Dupree D.; Cunningham M.; Harpalani V.; Munoz-Miller M.</t>
  </si>
  <si>
    <t>Spencer, Margaret Beale (7202030221); Dupree, Davido (6602924285); Cunningham, Michael (57194781713); Harpalani, Vinay (6505789882); Munoz-Miller, Michèle (6505498576)</t>
  </si>
  <si>
    <t>7202030221; 6602924285; 57194781713; 6505789882; 6505498576</t>
  </si>
  <si>
    <t>Journal of Social Issues</t>
  </si>
  <si>
    <t>https://www.scopus.com/inward/record.uri?eid=2-s2.0-0037653596&amp;doi=10.1111%2f1540-4560.t01-1-00003&amp;partnerID=40&amp;md5=6a3d73bdc625c783064e3bf71377a8e2</t>
  </si>
  <si>
    <t>Spencer's Phenomenological Variant of Ecological Systems Theory (PVEST) is presented as a theoretical framework to analyze potential effects of being a victim or co-victim of a violent crime. Data are presented from a sample of African American adolescents residing in a Southeastern metropolitan area. Victims (n = 20) and non-victims (n = 332) are compared on their self-reporting of clinical symptoms normally associated with violent or traumatic experience during middle childhood and early adolescence. Results suggest that observed symptomatology may not be solely attributable to actual victimization. Discussion includes possible mechanisms by which factors such as cognitive development status, physical and social context, and previous victimization of the adolescent or a family member of the adolescent can influence symptomatology.</t>
  </si>
  <si>
    <t>violence</t>
  </si>
  <si>
    <t>J. Soc. Issues</t>
  </si>
  <si>
    <t>Child traumatherapy: Its role in managing the effects of trauma, loss, damaged attachment, and dissociation in children exposed to lethal urban community violence</t>
  </si>
  <si>
    <t>10.1007/BF02306954</t>
  </si>
  <si>
    <t>https://www.scopus.com/inward/record.uri?eid=2-s2.0-27144441001&amp;doi=10.1007%2fBF02306954&amp;partnerID=40&amp;md5=f2fd2ef407adfe9eef780657013c7d07</t>
  </si>
  <si>
    <t>Violence and its effects on children should be a pressing concern for clinicians, policy makers, and public officials. Urban violence assaults the minds and bodies of our children, resulting in troublesome and complex responses that have far-reaching implications for the future of society. This article highlights chronic post-traumatic and loss response patterns associated with the horrors of violence and murder witnessed by a child, and a model of intervention referred to as child traumatherapy. Since the problems presented by many inner city children are wide-ranging, to include attachment problems and dissociation, a multisystems approach transformed in practice into an intersystem approach may be required in many cases. This approach begins with a unisystem, then moves to multisystems, and later to coordinated intersystem service structures. This may be realized through the coordinative skills of the therapist who instrumentally brokers clinical-community services, while ensuring political leveraging for the benefit of children. In essence, the model is a comprehensive one which directly engages the child self system, the family-extended family systems, the community, the political system, while employing ethnoculturally enlightened methods. The model integrates techniques in play, cognitive, behavioral, social, and psychodynamic therapies, and highlights the indispensability of the use of transference to manage tenor, horror, and resolve disturbed attachment. These and other issues will be presented in this article. © 1996 Human Sciences Press, Inc.</t>
  </si>
  <si>
    <t>First responder culture: Implications for mental health professionals providing services following a natural disaster</t>
  </si>
  <si>
    <t>10.3928/00485713-20080201-05</t>
  </si>
  <si>
    <t>Kronenberg M.; Osofsky H.J.; Many M.; Hardy M.; Osofsky J.D.; Arey J.</t>
  </si>
  <si>
    <t>Kronenberg, Mindy (7102372286); Osofsky, Howard J. (7003721437); Many, Michele (24830687200); Hardy, Melissa (51561391400); Osofsky, Joy D. (7004839323); Arey, James (23994796000)</t>
  </si>
  <si>
    <t>7102372286; 7003721437; 24830687200; 51561391400; 7004839323; 23994796000</t>
  </si>
  <si>
    <t>Psychiatric Annals</t>
  </si>
  <si>
    <t>https://www.scopus.com/inward/record.uri?eid=2-s2.0-41849146407&amp;doi=10.3928%2f00485713-20080201-05&amp;partnerID=40&amp;md5=3173ef0acd87b9f8a3153e81922caab4</t>
  </si>
  <si>
    <t>Slack Incorporated</t>
  </si>
  <si>
    <t>Psychiatr. Ann.</t>
  </si>
  <si>
    <t>The psychosocial consequences for children of mass violence, terrorism and disasters</t>
  </si>
  <si>
    <t>10.1080/09540260701349480</t>
  </si>
  <si>
    <t>https://www.scopus.com/inward/record.uri?eid=2-s2.0-34250683443&amp;doi=10.1080%2f09540260701349480&amp;partnerID=40&amp;md5=dd7c7f9e65ea8ea728bf3526b5fcd7f1</t>
  </si>
  <si>
    <t>Children and families are now in the front line of war, conflict and terrorism as a consequence of the paradigm shift in the nature of warfare and the growth of terror as a weapon. They are as vulnerable as are adults to the traumatizing effects of violence and mass violence. Furthermore, employing children as soldiers is not new, but it is continuing and young people are also perpetrators of other forms of violence. This paper summarizes a selection of the literature showing the direct and indirect psychosocial impacts on minors of their exposure to single incident (event) and recurrent or repetitive (process) violence. Additionally, children's psychosocial and physical development may be affected by their engagement with violence as victims or perpetrators. Several studies point to positive learning from certain experiences in particular communities while many others show the potential for lasting negative effects that may result in children being more vulnerable as adults. The spectrum of response is very wide. This paper focuses on resilience but also provides access to several frameworks for planning, delivering and assuring the quality of community and family-orientated and culture-sensitive responses to people's psychosocial needs in the aftermath of disasters of all kinds including those in which children and young people have been involved in mass violence. © 2007 Informa UK Ltd.</t>
  </si>
  <si>
    <t>Child soldiers; Conflict; Development; Psychological first aid; Resilience; Schools; Terrorism</t>
  </si>
  <si>
    <t>Adaptation, Psychological; Adult; Child; Child Behavior; Child Psychology; Disasters; Humans; Life Change Events; Mass Behavior; Military Personnel; Minors; Social Adjustment; Stress Disorders, Traumatic, Acute; Terrorism; Violence; War; acute stress; clinical psychology; cognition; community care; conflict; cultural sensitivity; developmental psychology; disaster; emotion; experiential learning; family attitude; human; juvenile; mental development; mental health service; mental stress; offender; physical development; posttraumatic stress disorder; priority journal; psychosocial disorder; psychotrauma; review; social psychology; soldier; terrorism; victim; violence; war</t>
  </si>
  <si>
    <t>Lessons learnt in mental health and psychosocial care in India after disasters</t>
  </si>
  <si>
    <t>10.1080/09540260601037961</t>
  </si>
  <si>
    <t>Rao K.</t>
  </si>
  <si>
    <t>Rao, Kiran (15725843200)</t>
  </si>
  <si>
    <t>https://www.scopus.com/inward/record.uri?eid=2-s2.0-33845599533&amp;doi=10.1080%2f09540260601037961&amp;partnerID=40&amp;md5=6902aaf6cba3a2e6a74afc7a0a46158d</t>
  </si>
  <si>
    <t>Different phases of intervention after any disaster bring with them specific issues that policy-makers as well as healthcare deliverers must take into account. There are some specific issues related to aid with dignity and dead-body identification that need to be taken into account. The human and material resources are important in planning and delivering mental healthcare. In India, with each successive disaster, the immediate response in the rescue and relief phase has improved and the administration is able to mobilize a large amount of resources from different sectors quickly, efficiently and in a co-ordinated manner in the immediate and short-term periods after a disaster. That psychological first aid will reduce psychiatric morbidity is now generally accepted as a key principle in interventions immediately after a disaster. In the recent events, large numbers of community-level volunteers have received short-term training and been able to provide effective psychosocial care and support. The paper presents the author's observations and provides an overview of some of the lessons learnt in mental health and psychosocial support care across the several natural and human-made disasters that have taken place in India. While significant progress has been made with respect to the rescue and relief response, there is still a lot to be achieved in the rehabilitation and rebuilding phases that follow a disaster. Disaster prevention and mitigation need global vision combined with local action. Building capacity through careful planning and training potential workers is an important step. The stakeholders must take into account local cultural and social needs. © 2006 Informa UK Ltd.</t>
  </si>
  <si>
    <t>Culture; Disaster Planning; Health Services Needs and Demand; Humans; India; Mental Disorders; Mental Health Services; Natural Disasters; Psychology; Social Work; Time Factors; cadaver identification; cultural anthropology; cultural sensitivity; disaster; first aid; health care delivery; human; human dignity; mental health; mental health care; morbidity; policy; priority journal; psychiatry; psychological aspect; psychosocial care; review; social aspect; training</t>
  </si>
  <si>
    <t>Children and adolescents exposed to community violence: A mental health perspective for school psychologists</t>
  </si>
  <si>
    <t>Mazza J.J.; Overstreet S.</t>
  </si>
  <si>
    <t>Mazza, James J. (7006372446); Overstreet, Stacy (7004358723)</t>
  </si>
  <si>
    <t>7006372446; 7004358723</t>
  </si>
  <si>
    <t>School Psychology Review</t>
  </si>
  <si>
    <t>https://www.scopus.com/inward/record.uri?eid=2-s2.0-0034417695&amp;partnerID=40&amp;md5=a89835ab2d7e7c0e48b7d0e86ae6fabc</t>
  </si>
  <si>
    <t>Exposure to community violence has become a primary concern for parents, school personnel, students, and the public, in general. With a majority of children and adolescents being exposed to community violence, the need to understand the relationship between violence exposure and youth mental health as well as the protective and vulnerability factors involved is of great importance. This article provides school psychologists with important information regarding child and adolescent mental health problems that have been shown to be related to community violence exposure. In addition, this article provides an examination of the protective and vulnerability factors that may buffer or exacerbate the detrimental effects of exposure to community violence. Implications for school psychologists who are working with youth exposed to community violence or at-risk populations are discussed.</t>
  </si>
  <si>
    <t>Sch. Psych. Rev.</t>
  </si>
  <si>
    <t>Waves amidst war: Intercultural challenges while training volunteers to respond to the psychosocial needs of Sri Lankan tsunami survivors</t>
  </si>
  <si>
    <t>10.1093/brief-treatment/mhl014</t>
  </si>
  <si>
    <t>Miller J.</t>
  </si>
  <si>
    <t>Miller, Joshua (55545223900)</t>
  </si>
  <si>
    <t>https://www.scopus.com/inward/record.uri?eid=2-s2.0-33750306314&amp;doi=10.1093%2fbrief-treatment%2fmhl014&amp;partnerID=40&amp;md5=aa0b2277f686dec40710883403bdfbf2</t>
  </si>
  <si>
    <t>This paper describes workshops offered in Sri Lanka to volunteers from 4 villages affected by the Asian tsunami to train them in basic psychosocial skills for working with survivors, 6 months after the tsunami struck. Questions about the appropriateness and viability of applying Western conceptions of disaster mental health responses to an ethnically diverse South Asian country are raised and intercultural challenges explored. The concept of the social ecology of natural disaster is presented and applied to Sri Lanka, an economically poor country recovering from a tsunami amidst ongoing lethal ethnic conflict. The efficacy of the trainings and suggestions for future interventions are considered. © 2006 Oxford University Press.</t>
  </si>
  <si>
    <t>Disaster mental health; Intercultural work; Natural disaster; Psychosocial; Social ecology; Sri Lanka; Tsunami</t>
  </si>
  <si>
    <t>Quantitative impact of mental health preparedness training for public health professionals</t>
  </si>
  <si>
    <t>10.1089/bsp.2007.0031</t>
  </si>
  <si>
    <t>Hawley S.R.; Hawley G.C.; Romain T.St.; Ablah E.</t>
  </si>
  <si>
    <t>Hawley, Suzanne R. (13406192200); Hawley, Gary C. (16067231000); Romain, Theresa St. (13406729300); Ablah, Elizabeth (8245772000)</t>
  </si>
  <si>
    <t>13406192200; 16067231000; 13406729300; 8245772000</t>
  </si>
  <si>
    <t>Biosecurity and Bioterrorism</t>
  </si>
  <si>
    <t>https://www.scopus.com/inward/record.uri?eid=2-s2.0-37249082471&amp;doi=10.1089%2fbsp.2007.0031&amp;partnerID=40&amp;md5=7dff097b06b6b1b7294166bb4662d4f7</t>
  </si>
  <si>
    <t>Coordinating and integrating mental health topics into emergency preparedness planning is a critical step for ensuring effective response to the psychological issues connected with trauma. In order to remedy the current lack of integration, potential response providers must receive effective mental health preparedness training. The current study provided mental health preparedness training to public health and allied health professionals in Kansas and assessed the impact of the training on perceived mental health preparedness knowledge. Participants included 157 potential first and secondary responders from public health and allied fields who attended one of 10 training presentations on mental health emergency preparedness. Pre- and post-presentation, participants responded to six Likert-scale questions about their perceived knowledge of topics and level of mental health preparedness. Questions addressed common psychological responses to disaster or terrorist events, stress reactions of specific populations, psychological resiliency, mental health preparedness integration, and level of agency preparedness. Post-training, participants reported statistically significant (p &lt; 0.001) increases in perceived level of knowledge on all topics. Participants were also significantly more likely (p &lt; 0.001) to report that their agency could respond to the mental health issues related to a disaster or emergency. The current study provides data about gaps in practitioner knowledge regarding mental health preparedness in Kansas. While the self-report nature of responses is a limitation, these findings serve as the first step toward producing and implementing effective mental health preparedness information and training on a wide scale. © Mary Ann Liebert, Inc. 2007.</t>
  </si>
  <si>
    <t>Adult; Allied Health Personnel; Disaster Planning; Emergency Services, Psychiatric; Female; Health Knowledge, Attitudes, Practice; Health Surveys; Humans; Kansas; Male; Mental Health; Middle Aged; Public Health Practice; adult; article; attitude to health; comparative study; disaster planning; education; emergency health service; female; health survey; human; male; mental health; middle aged; paramedical personnel; psychological aspect; public health service; United States</t>
  </si>
  <si>
    <t>Biosecurity Bioterrorism</t>
  </si>
  <si>
    <t>Principles and practical procedures for acute psychological first aid training for personnel without mental health experience</t>
  </si>
  <si>
    <t>Everly Jr. G.S.; Flynn B.W.</t>
  </si>
  <si>
    <t>Everly Jr., George S. (35606472200); Flynn, Brian W. (7102808152)</t>
  </si>
  <si>
    <t>35606472200; 7102808152</t>
  </si>
  <si>
    <t>https://www.scopus.com/inward/record.uri?eid=2-s2.0-33646466629&amp;partnerID=40&amp;md5=ee60cb49f96745d4869594a98bce24ab</t>
  </si>
  <si>
    <t>Most authorities agree that mass disasters leave in their wake a need for some form of acute mental health services. However, a review of current literature on crisis intervention and disaster mental health reveals differing points of view on the methods that should be employed (Raphael, 1986; NIMH, 2002). Nevertheless, there appears to be virtual universal endorsement, by relevant authorities, of the value of acute "psychological first aid" (American Psychiatric Association, 1954; USDHHS, 2004; Raphael, 1986; NIMH, 2002; Institute of Medicine, 2003; WHO, 2003; DoD/ VAPTSD, 2004; Ritchie, et al., 2004; Friedman, Hamblin, Foa, &amp; Charney, 2004). Psychological first aid (PFA), as an acute mental health intervention, seems uniquely applicable to public health settings, the workplace, the military, mass disaster venues, and even the demands of more well circumscribed critical incidents, e.g., dealing with the psychological aftermath of accidents, robberies, suicide, homicide, or community violence. In this document, we shall introduce the notion of psychological first aid (PFA) as one aspect of a psychological continuum of care, offer a rudimentary definition of PFA, and provide the reader with a practical framework for its implementation utilizing the individual psychological first aid (iPFA) format. The goal of this paper is to better prepare public health, public safety, and other disaster response personnel who do not possess formal clinical mental health degrees or specialized training to provide iPFA services to primary and secondary disaster victims. © 2006 Chevron Publishing.</t>
  </si>
  <si>
    <t>Crisis intervention; Disaster mental health; Peer support; Psychological first aid; Public health</t>
  </si>
  <si>
    <t>Clinical Competence; Crisis Intervention; Disasters; Emergency Services, Psychiatric; First Aid; Health Personnel; Humans; Mental Disorders; Psychology; Public Health Practice; Social Support; United States; Violence; clinical competence; crisis intervention; disaster; education; emergency health service; first aid; health care personnel; human; mental disease; methodology; psychological aspect; psychology; public health service; review; social support; standard; United States; violence</t>
  </si>
  <si>
    <t>School reactivation programs after disaster: Could teachers serve as clinical mediators?</t>
  </si>
  <si>
    <t>10.1016/S1056-4993(02)00104-9</t>
  </si>
  <si>
    <t>Wolmer L.; Laor N.; Yazgan Y.</t>
  </si>
  <si>
    <t>Wolmer, Leo (6701791258); Laor, Nathaniel (7006333867); Yazgan, Yanki (7003377042)</t>
  </si>
  <si>
    <t>6701791258; 7006333867; 7003377042</t>
  </si>
  <si>
    <t>https://www.scopus.com/inward/record.uri?eid=2-s2.0-0037389190&amp;doi=10.1016%2fS1056-4993%2802%2900104-9&amp;partnerID=40&amp;md5=0c85b3f45c092852043c50c7feba4cc1</t>
  </si>
  <si>
    <t>Mental health interventions are known to prevent the progressive worsening of symptoms in young victims of disaster and, subsequently, to prevent a decline in their academic performance and self-esteem [8,46]. The tremendous needs that emerge after a disaster and the reluctance shown by most victims to seek professional help require mental health leaders to adopt a proactive stance and implement relief programs in the child's most natural setting. The school as institution and the teachers as empowered mediators offer the appropriate conditions for implementing an effective large-scale intervention program. Well-intentioned child professionals who deal with school administrators and teachers must take into account that, as stated by Pfefferbaum et al [25], "avoidance is at the core of the posttraumatic response, and it sometimes involves avoidance of treatment." For child mental health professionals, routine collaboration across systemic boundaries may prove critical for the rapid mobilization of resources during mass traumatic emergencies. Further studies are needed to identify the protective and risk factors that predict resilience and pathology, respectively, and factors that facilitate or aggravate factors that predict improvement, resistance, and deterioration in response to treatment.</t>
  </si>
  <si>
    <t>academic achievement; child health care; disaster; disease association; emergency health service; health program; human; mental disease; mental health; posttraumatic stress disorder; priority journal; review; risk factor; school; self esteem; symptomatology</t>
  </si>
  <si>
    <t>Teacher-mediated intervention after disaster: A controlled three-year follow-up of children's functioning</t>
  </si>
  <si>
    <t>10.1111/j.1469-7610.2005.00416.x</t>
  </si>
  <si>
    <t>Wolmer L.; Laor N.; Dedeoglu C.; Siev J.; Yazgan Y.</t>
  </si>
  <si>
    <t>Wolmer, Leo (6701791258); Laor, Nathaniel (7006333867); Dedeoglu, Ceyda (12769623400); Siev, Joanna (12769253400); Yazgan, Yanki (7003377042)</t>
  </si>
  <si>
    <t>6701791258; 7006333867; 12769623400; 12769253400; 7003377042</t>
  </si>
  <si>
    <t>https://www.scopus.com/inward/record.uri?eid=2-s2.0-33644806734&amp;doi=10.1111%2fj.1469-7610.2005.00416.x&amp;partnerID=40&amp;md5=67a1b61725ad580b1bc33677d64f5752</t>
  </si>
  <si>
    <t>Background: Child survivors of a catastrophic earthquake in Turkey were evaluated three and a half years after the event, and three years after a sub-group participated in a teacher-mediated intervention developed by the authors. The goal of this follow-up study was to determine the long-term effectiveness of the original intervention. Methods: Subjects who participated in the intervention were compared with a control group of children similar in terms of demographics, risk and exposure. All children were evaluated in terms of posttraumatic, grief and dissociative symptomatology, as well as adaptive functioning (academic performance, social behavior and general conduct). Results: The severity of post-traumatic, grief and dissociative symptoms of the two groups was comparable. Teachers blind to group assignment rated participating children significantly higher than the control group in terms of adaptive functioning. Conclusions: Early post-disaster intervention addressing children and their educational milieu provides children with significant symptomatic reduction, allowing the mobilization of adaptive coping, thereby enhancing their overall functioning as observed in school. © 2005 Association for Child Psychology and Psychiatry.</t>
  </si>
  <si>
    <t>Adaptation; Children; Disaster; School intervention; Trauma</t>
  </si>
  <si>
    <t>Adaptation, Psychological; Adolescent; Case-Control Studies; Child; Demography; Faculty; Female; Follow-Up Studies; Grief; Humans; Intervention Studies; Male; Mental Health; Mental Health Services; Natural Disasters; Risk Factors; School Health Services; Single-Blind Method; Social Support; Stress Disorders, Post-Traumatic; Survivors; Treatment Outcome; Turkey; academic achievement; adaptation; adolescent; article; child behavior; child care; controlled study; coping behavior; demography; disaster; disease severity; dissociative disorder; early childhood intervention; earthquake; education; exposure; female; follow up; grief; human; major clinical study; male; mental health service; posttraumatic stress disorder; risk factor; school; school child; school health service; social behavior; social status; teacher; adaptive behavior; case control study; child; clinical trial; disaster; intervention study; mental health; posttraumatic stress disorder; school health service; single blind procedure; social support; survivor; treatment outcome; Turkey (republic); university</t>
  </si>
  <si>
    <t>The National Child Traumatic Stress Network: Collaborating to Improve the Standard of Care</t>
  </si>
  <si>
    <t>10.1037/a0012551</t>
  </si>
  <si>
    <t>Pynoos R.S.; Fairbank J.A.; Steinberg A.M.; Amaya-Jackson L.; Gerrity E.; Mount M.L.; Maze J.</t>
  </si>
  <si>
    <t>Pynoos, Robert S. (7003337141); Fairbank, John A. (7006392761); Steinberg, Alan M. (7202522592); Amaya-Jackson, Lisa (6602108566); Gerrity, Ellen (6507283286); Mount, Mary L. (52763700800); Maze, Jenifer (56273866400)</t>
  </si>
  <si>
    <t>7003337141; 7006392761; 7202522592; 6602108566; 6507283286; 52763700800; 56273866400</t>
  </si>
  <si>
    <t>https://www.scopus.com/inward/record.uri?eid=2-s2.0-51449084700&amp;doi=10.1037%2fa0012551&amp;partnerID=40&amp;md5=7e9e8aa7cf09dd6d3cb7192058ad006e</t>
  </si>
  <si>
    <t>Mental health practitioners are often called upon to provide services to children, adolescents, and families in the aftermath of traumatic experiences such as child neglect, sexual or physical abuse, family/domestic violence, sexual assault, interpersonal violence, school and community violence, serious accidental injury, catastrophic medical illness, traumatic bereavement, or mass casualty events, including natural and man-made disasters. The National Child Traumatic Stress Network (NCTSN) was established in 2001 to raise the standard of care and improve access to services for traumatized children, their families, and communities throughout the United States. This article describes the development of the NCTSN, its structure, programs, and many of the products and resources-including online lectures, training programs and videos, and searchable databases of child trauma resources-available through the NCTSN Web site (www.nctsn.org) to assist professionals in providing state-of-the-art assessment, treatment, and services to these children and their families. © 2008 American Psychological Association.</t>
  </si>
  <si>
    <t>adolescents; children; grief; National Child Traumatic Stress Network; trauma</t>
  </si>
  <si>
    <t>Youth Violence in the City: The Role of Educational Interventions</t>
  </si>
  <si>
    <t>10.1177/109019819802500206</t>
  </si>
  <si>
    <t>Greene M.B.</t>
  </si>
  <si>
    <t>Greene, Michael B. (7201705109)</t>
  </si>
  <si>
    <t>Health Education and Behavior</t>
  </si>
  <si>
    <t>https://www.scopus.com/inward/record.uri?eid=2-s2.0-0032036371&amp;doi=10.1177%2f109019819802500206&amp;partnerID=40&amp;md5=32318db1c4b04606362a03061c69e55d</t>
  </si>
  <si>
    <t>Interpersonal violence is a major cause of ill health in urban communities and a significant social and political problem. The epidemiology of interpersonal violence is summarized, highlighting the fact the youth are overrepresented as victims and perpetrators of violence. General areas of agreement and disagreement about programmatic approaches to reducing youth violence are summarized, emphasizing that the most effective programs are comprehensive and integrated and incorporate multiple strategies at multiple levels in multiple settings. Four types of educational strategies to reduce youth violence are summarized: conflict management skills training, youth-operated programs, psychoeducational strategies, and family-based educational strategies. Exemplars of each are presented, and their strengths and weaknesses are discussed. Strategies to implement effective programs are summarized, and the policy and program planning implications of what is known are discussed.</t>
  </si>
  <si>
    <t>Adolescent; Combined Modality Therapy; Female; Health Education; Humans; Male; New York City; Risk Factors; Urban Population; Violence; adolescent; female; health education; human; male; multimodality cancer therapy; review; risk factor; statistics; United States; urban population; violence</t>
  </si>
  <si>
    <t>Health Educ. Behav.</t>
  </si>
  <si>
    <t>Family contributions to risk and resilience in African American children</t>
  </si>
  <si>
    <t>10.3138/jcfs.29.1.215</t>
  </si>
  <si>
    <t>Myers H.F.; Taylor S.</t>
  </si>
  <si>
    <t>Myers, Hector F. (7102486173); Taylor, Sylvie (57036049800)</t>
  </si>
  <si>
    <t>7102486173; 57036049800</t>
  </si>
  <si>
    <t>Journal of Comparative Family Studies</t>
  </si>
  <si>
    <t>https://www.scopus.com/inward/record.uri?eid=2-s2.0-0032415027&amp;doi=10.3138%2fjcfs.29.1.215&amp;partnerID=40&amp;md5=fba175b8eaafcb2e27dba803e554eb7f</t>
  </si>
  <si>
    <t>There is substantial evidence that African American children living in urban poverty run a disproportionately higher risk for negative functional outcomes than more affluent African American and Caucasian children. Both factors external to these families, as well as parental and other family factors, have been implicated as risk factors. Two studies are reviewed that (1) identify which parental and family risk and protective factors are the best predictors of problem behaviors in these children, and (2) identify which of these risk and protective factors distinguish resilient versus vulnerable African American children. Results identify maternal psychological distress, high family stress burden, use of coercive parenting practices, and reliance on refraining and active help-seeking as associated with more problem behaviors. The families of resilient children shared many of these risk factors except to a lesser degree. Longitudinal studies on larger, more representative samples are needed to clarify and confirm these results.</t>
  </si>
  <si>
    <t>academic achievement; adolescent pregnancy; article; child; child abuse; controlled study; family life; female; human; juvenile delinquency; male; negro; normal human; preschool child; risk assessment; risk factor; school child; social adaptation; social psychology; United States; violence</t>
  </si>
  <si>
    <t>University of Calgary</t>
  </si>
  <si>
    <t>J. Comp. Fam. Stud.</t>
  </si>
  <si>
    <t>Two Shadows of the Twin Towers: Missing Safe Spaces and Foreclosed Opportunities</t>
  </si>
  <si>
    <t>10.1606/1044-3894.139</t>
  </si>
  <si>
    <t>Krauss B.J.; Franchi D.; O'Day J.; Pride J.; Lozada L.; Aledort N.; Bates D.</t>
  </si>
  <si>
    <t>Krauss, Beatrice J. (7005902992); Franchi, Dina (57225306743); O'Day, Joanne (57198120430); Pride, James (7006531426); Lozada, Larissa (6602115419); Aledort, Nina (7801563687); Bates, Dawn (37022440400)</t>
  </si>
  <si>
    <t>7005902992; 57225306743; 57198120430; 7006531426; 6602115419; 7801563687; 37022440400</t>
  </si>
  <si>
    <t>https://www.scopus.com/inward/record.uri?eid=2-s2.0-0347651400&amp;doi=10.1606%2f1044-3894.139&amp;partnerID=40&amp;md5=40a0fc471547f3643ae0424d1e0aa200</t>
  </si>
  <si>
    <t>War and disaster often strike Impoverished and stressed communities. The Lower East Side of New York City (LES) became one of those communities on September 11, 2001, when youth and parents experienced the destruction of the nearby World Trade Center. HIV-affected and HIV-infected parents discussed their own and their families' reactions. LES parents felt they had dealt with the Initial effects of the World Trade Center disaster well, but were concerned about their ability to deal with continued threat. This challenge was made more difficult as they saw the number and quality of safe places from which to view and interpret events diminish, and their opportunities to establish reserves that would help them cope erode. HIV posed additional difficulties post-disaster. Implications are drawn for emergency preparedness planning for urban families.</t>
  </si>
  <si>
    <t>Families International Inc</t>
  </si>
  <si>
    <t>Effectiveness and specificity of a classroom-based group intervention in children and adolescents exposed to war in Lebanon</t>
  </si>
  <si>
    <t>10.1002/j.2051-5545.2008.tb00170.x</t>
  </si>
  <si>
    <t>Karam E.G.; Fayyad J.; Karam A.N.; Tabet C.C.; Melhem N.; Mneimneh Z.; Dimassi H.</t>
  </si>
  <si>
    <t>Karam, Elie G. (56522752500); Fayyad, John (57208325874); Karam, Aimee Nasser (7006824243); Tabet, Caroline Cordahi (24332855300); Melhem, Nadine (6602895692); Mneimneh, Zeina (8707846900); Dimassi, Hani (24472659900)</t>
  </si>
  <si>
    <t>56522752500; 57208325874; 7006824243; 24332855300; 6602895692; 8707846900; 24472659900</t>
  </si>
  <si>
    <t>https://www.scopus.com/inward/record.uri?eid=2-s2.0-57049084639&amp;doi=10.1002%2fj.2051-5545.2008.tb00170.x&amp;partnerID=40&amp;md5=2989042a569a0118ff52c42734396e52</t>
  </si>
  <si>
    <t>The purpose of this study was to examine the effectiveness and specificity of a classroom-based psychosocial intervention after war. All students (n=2500) of six villages in Southern Lebanon designated as most heavily exposed to war received a classroom-based intervention delivered by teachers, consisting of cognitive-behavioural and stress inoculation training strategies. A random sample of treated students (n=101) and a matched control group (n=93) were assessed one month post-war and one year later. Mental disorders and psychosocial stressors were assessed using the Diagnostic Interview for Children and Adolescents - Revised with children and parents. War exposure was measured using the War Events Questionnaire. The prevalence of major depressive disorder (MDD), separation anxiety disorder (SAD) and post-traumatic stress disorder (PTSD) was examined pre-war, one month post-war (pre-intervention), and one year post-war. Specificity of treatment was determined by rating teachers' therapy diaries. The rates of disorders peaked one month post-war and decreased over one year. There was no significant effect of the intervention on the rates of MDD, SAD or PTSD. Post-war MDD, SAD and PTSD were associated with pre-war SAD and PTSD, family violence parameters, financial problems and witnessing war events. These findings have significant policy and public health implications, given current practices of delivering universal interventions immediately post-war.</t>
  </si>
  <si>
    <t>Classroom-based group intervention; Depression; Post-traumatic stress disorder; Separation anxiety; War</t>
  </si>
  <si>
    <t>adolescent; adult; article; child; cognitive therapy; controlled study; family violence; female; group therapy; health care delivery; human; Lebanon; major clinical study; major depression; male; mental disease; mental stress; posttraumatic stress disorder; prevalence; priority journal; questionnaire; random sample; separation anxiety; teacher; war</t>
  </si>
  <si>
    <t>Masson SpA</t>
  </si>
  <si>
    <t>Facing war, terrorism, and disaster: Toward a child-oriented comprehensive emergency care system</t>
  </si>
  <si>
    <t>10.1016/S1056-4993(02)00106-2</t>
  </si>
  <si>
    <t>Laor N.; Wolmer L.; Spirman S.; Wiener Z.</t>
  </si>
  <si>
    <t>Laor, Nathaniel (7006333867); Wolmer, Leo (6701791258); Spirman, Smadar (6506609592); Wiener, Ze'ev (55897914500)</t>
  </si>
  <si>
    <t>7006333867; 6701791258; 6506609592; 55897914500</t>
  </si>
  <si>
    <t>https://www.scopus.com/inward/record.uri?eid=2-s2.0-0037387417&amp;doi=10.1016%2fS1056-4993%2802%2900106-2&amp;partnerID=40&amp;md5=22f3b76671295a708ca60aa4343a9e62</t>
  </si>
  <si>
    <t>The combination of the overwhelming nature of disasters and the massive losses they engender gives rise to a complex clinical and social picture with long-term physical, psychological, and social effects on children, families, and communities. The authors suggest that to assess the damage properly, implement interventions on a large scale, keep tabs on rising needs, and restore societal function, mental health professionals must adopt an ecologic systems approach. This approach entails working within and together with related institutions (education, health, local government) and assisting other committed professionals within these institutions to mediate care. This is of utmost importance in the area of children's care because of their particular vulnerability and their special importance for families and society. For this reason, the authors suggest that emergency mental health systems be better designed and implemented while keeping children at the center of their focus. An essential component of the ecologic systems approach is improved education for mental health professionals, providing them the appropriate tools to cope with widespread disaster and the expertise to apply these tools. This approach, however, is not enough. A good outcome cannot be achieved without preparedness on the part of the other relevant institutions and the community as a whole. Greater awareness is needed among local and national authorities of the importance of metaadaptive systems and of local, national, and international networking. In the current global village that is threatened by pervasive terrorism, no community must face it alone. The challenge of a disaster to one community is a challenge to all. By working together we can lessen the devastating impact of these events, save countless lives, prevent untold suffering, and maintain hope for a better world for children.</t>
  </si>
  <si>
    <t>child health care; community care; coping behavior; disaster; ecology; emergency health service; family; government; health care system; health education; human; mental health; patient care; priority journal; psychological aspect; public health; review; social aspect; society; terrorism; war</t>
  </si>
  <si>
    <t>TITLE</t>
  </si>
  <si>
    <t>DATABASE</t>
  </si>
  <si>
    <t>Article Title</t>
  </si>
  <si>
    <t>Web of Science Record</t>
  </si>
  <si>
    <t>DOI Link</t>
  </si>
  <si>
    <t>Publication Type</t>
  </si>
  <si>
    <t>Author Full Names</t>
  </si>
  <si>
    <t>Source Title</t>
  </si>
  <si>
    <t>Language</t>
  </si>
  <si>
    <t>Keywords Plus</t>
  </si>
  <si>
    <t>Addresses</t>
  </si>
  <si>
    <t>Affiliations</t>
  </si>
  <si>
    <t>Reprint Addresses</t>
  </si>
  <si>
    <t>Email Addresses</t>
  </si>
  <si>
    <t>Researcher Ids</t>
  </si>
  <si>
    <t>ORCIDs</t>
  </si>
  <si>
    <t>Funding Orgs</t>
  </si>
  <si>
    <t>Funding Name Preferred</t>
  </si>
  <si>
    <t>Funding Text</t>
  </si>
  <si>
    <t>Cited Reference Count</t>
  </si>
  <si>
    <t>Times Cited, WoS Core</t>
  </si>
  <si>
    <t>Times Cited, All Databases</t>
  </si>
  <si>
    <t>180 Day Usage Count</t>
  </si>
  <si>
    <t>Since 2013 Usage Count</t>
  </si>
  <si>
    <t>Publisher City</t>
  </si>
  <si>
    <t>Publisher Address</t>
  </si>
  <si>
    <t>ISSN</t>
  </si>
  <si>
    <t>eISSN</t>
  </si>
  <si>
    <t>Journal Abbreviation</t>
  </si>
  <si>
    <t>Journal ISO Abbreviation</t>
  </si>
  <si>
    <t>Publication Date</t>
  </si>
  <si>
    <t>Publication Year</t>
  </si>
  <si>
    <t>Special Issue</t>
  </si>
  <si>
    <t>Start Page</t>
  </si>
  <si>
    <t>End Page</t>
  </si>
  <si>
    <t>Article Number</t>
  </si>
  <si>
    <t>Early Access Date</t>
  </si>
  <si>
    <t>Number of Pages</t>
  </si>
  <si>
    <t>WoS Categories</t>
  </si>
  <si>
    <t>Web of Science Index</t>
  </si>
  <si>
    <t>Research Areas</t>
  </si>
  <si>
    <t>IDS Number</t>
  </si>
  <si>
    <t>Pubmed Id</t>
  </si>
  <si>
    <t>Open Access Designations</t>
  </si>
  <si>
    <t>Date of Export</t>
  </si>
  <si>
    <t>UT (Unique WOS ID)</t>
  </si>
  <si>
    <t>J</t>
  </si>
  <si>
    <t>Wang, L; Norman, I; Xiao, T; Li, YM; Li, XZ; Leamy, M</t>
  </si>
  <si>
    <t>Wang, Ling; Norman, Ian; Xiao, Tao; Li, Yamin; Li, Xizhao; Leamy, Mary</t>
  </si>
  <si>
    <t>FRONTIERS IN PSYCHIATRY</t>
  </si>
  <si>
    <t>mental health promotion; healthcare workers; psychological first aid training; educational intervention; crisis; randomized controlled feasibility trial protocol</t>
  </si>
  <si>
    <t>POSTTRAUMATIC GROWTH INVENTORY; MIXED-METHODS; MODEL; PREPAREDNESS; PREVALENCE; VALIDATION; EFFICACY; VERSION; PILOT; SIZE</t>
  </si>
  <si>
    <t>Aims/Background:&amp; nbsp;The mental health challenges faced by frontline healthcare workers responding to emergencies have become a prominent public concern. Despite the consensus that Psychological First Aid (PFA) training can effectively support public mental health during emergencies through reducing acute distress and improving self-efficacy, yet it is concerning that previous flexible delivery and neglect for evaluating PFA training has resulted in unintended potential harms which may prevent further proactive uptake of this mental health prevention strategies. Establishing the feasibility of the PFA training through adapting to the local culture, tailoring to frontline healthcare context, and evaluating systematically may be helpful to inform a large trial, or ensure effective and sustained training delivery. This study aims to present a protocol for evaluating the feasibility and acceptability of a well-adapted PFA training intervention (Preparing Me) to address the implementation gap in this mental health promotion approach.&amp; nbsp;Method:&amp; nbsp;This is a two-armed feasibility randomized controlled trial (RCT) to be conducted among 80 Chinese frontline healthcare workers without prior related mental health training. Participants from the intervention group will receive an adapted PFA training program tailored to the Chinese frontline context to improve their knowledge and skills to support people in crisis. The primary objectives are to evaluate the training intervention's feasibility and the target population's acceptance of this educational intervention. The secondary objective is to obtain preliminary estimates of variability in participants' outcomes over a 3-months period. Measurements are taken pre-intervention (T0), post-intervention (T1), and at 1- and 3-months follow-up (T2-T3). A process evaluation using qualitative research with a subgroup of trainees, their clinical managers as well as trainers will be conducted to gain a comprehensive understanding of the intervention's acceptability and feasibility.&amp; nbsp;Discussion:&amp; nbsp;This present study protocol will help to establish whether this adapted PFA training intervention is feasible and accepted by the frontline healthcare workers, in preparation for a later effectiveness trial. It is anticipated that the resulted information would be an impetus to maximize usability and acceptance of this low-intensity PFA skillset by a wider population, thus supporting the mental health of frontline healthcare workers in dealing with crises for future emergencies.</t>
  </si>
  <si>
    <t>[Wang, Ling; Li, Yamin; Li, Xizhao] Cent South Univ, Xiangya Hosp 2, Clin Nursing Teaching &amp; Res Sect, Changsha, Peoples R China; [Wang, Ling; Norman, Ian; Leamy, Mary] Kings Coll London, Florence Nightingale Fac Nursing Midwifery &amp; Pall, London, England; [Wang, Ling; Xiao, Tao] Cent South Univ, Xiangya Hosp 2, Dept Orthopaed, Changsha, Peoples R China</t>
  </si>
  <si>
    <t>Central South University; RLUK- Research Libraries UK; University of London; King's College London; Central South University</t>
  </si>
  <si>
    <t>Wang, L (corresponding author), Cent South Univ, Xiangya Hosp 2, Clin Nursing Teaching &amp; Res Sect, Changsha, Peoples R China.;Wang, L (corresponding author), Kings Coll London, Florence Nightingale Fac Nursing Midwifery &amp; Pall, London, England.;Wang, L (corresponding author), Cent South Univ, Xiangya Hosp 2, Dept Orthopaed, Changsha, Peoples R China.</t>
  </si>
  <si>
    <t>wangling5333@csu.edu.cn</t>
  </si>
  <si>
    <t/>
  </si>
  <si>
    <t>Wang, Ling/0000-0002-0059-2232</t>
  </si>
  <si>
    <t>Health Commission of Hunan Province [20190365]; innovative education project of Central South University [2018CXKZ06]</t>
  </si>
  <si>
    <t>Health Commission of Hunan Province; innovative education project of Central South University</t>
  </si>
  <si>
    <t>It is supported by the health research project from Health Commission of Hunan Province (20190365) and the innovative education project of Central South University (2018CXKZ06).</t>
  </si>
  <si>
    <t>FRONTIERS MEDIA SA</t>
  </si>
  <si>
    <t>LAUSANNE</t>
  </si>
  <si>
    <t>AVENUE DU TRIBUNAL FEDERAL 34, LAUSANNE, CH-1015, SWITZERLAND</t>
  </si>
  <si>
    <t>FRONT PSYCHIATRY</t>
  </si>
  <si>
    <t>JAN 27</t>
  </si>
  <si>
    <t>Science Citation Index Expanded (SCI-EXPANDED); Social Science Citation Index (SSCI)</t>
  </si>
  <si>
    <t>YW8FL</t>
  </si>
  <si>
    <t>gold, Green Published</t>
  </si>
  <si>
    <t>2023-06-05</t>
  </si>
  <si>
    <t>WOS:000753648500001</t>
  </si>
  <si>
    <t>Gilbert, R; Abel, MR; Vernberg, EM; Jacobs, AK</t>
  </si>
  <si>
    <t>Gilbert, Renee; Abel, Madelaine R.; Vernberg, Eric M.; Jacobs, Anne K.</t>
  </si>
  <si>
    <t>CURRENT PSYCHIATRY REPORTS</t>
  </si>
  <si>
    <t>Psychological first aid; Children; Youth; Families; Disasters; Trauma</t>
  </si>
  <si>
    <t>DISASTER MENTAL-HEALTH; CONDUCT PROBLEMS; INTERVENTION; DEPRESSION; ANXIETY; TRAJECTORIES; RECOVERY; SYMPTOMS; CONTEXT; YOUTH</t>
  </si>
  <si>
    <t>Purpose of Review Psychological first aid (PFA) has been widely disseminated and promoted as an intervention to support short-term coping and long-term functioning after disasters. Despite its popularity, earlier reviews cite a startling lack of empirical outcome studies. The current review explores recent studies of PFA, especially pertaining to its use with children. Recent Findings Initial studies of PFA show that it is well received by youth, families, and providers as well as being linked to decreases in depressive and posttraumatic stress symptoms. improved self-efficacy, increased knowledge about disaster preparedness and recovery, and enhanced feelings of safety and connection. The flexibility of the modular style of PFA and cultural adaptations emerged as significant themes. Summary Although the studies reviewed cast a favorable light on PFA, more research is needed regarding its use and outcomes. I his review describes the challenges to conducting these studies as well as suggestions for paths forward.</t>
  </si>
  <si>
    <t>[Gilbert, Renee; Abel, Madelaine R.; Vernberg, Eric M.] Univ Kansas, Clin Child Psychol Program, Lawrence, KS 66045 USA</t>
  </si>
  <si>
    <t>University of Kansas</t>
  </si>
  <si>
    <t>Gilbert, R (corresponding author), Univ Kansas, Clin Child Psychol Program, Lawrence, KS 66045 USA.</t>
  </si>
  <si>
    <t>Gilbert, Renee/0000-0002-2536-2759; Abel, Madelaine/0000-0001-8632-6543</t>
  </si>
  <si>
    <t>SPRINGER</t>
  </si>
  <si>
    <t>NEW YORK</t>
  </si>
  <si>
    <t>ONE NEW YORK PLAZA, SUITE 4600, NEW YORK, NY, UNITED STATES</t>
  </si>
  <si>
    <t>1523-3812</t>
  </si>
  <si>
    <t>1535-1645</t>
  </si>
  <si>
    <t>CURR PSYCHIAT REP</t>
  </si>
  <si>
    <t>SEP</t>
  </si>
  <si>
    <t>TH9PC</t>
  </si>
  <si>
    <t>WOS:000672414000001</t>
  </si>
  <si>
    <t>Sim, T; Wang, AN</t>
  </si>
  <si>
    <t>Sim, Timothy; Wang, Anni</t>
  </si>
  <si>
    <t>JOURNAL OF NURSING SCHOLARSHIP</t>
  </si>
  <si>
    <t>Purpose Contextualization of psychological first aid (PFA) in different cultural, political, and socioeconomic contexts and in different population groups is essential. This review analyzes the efforts that have been made to contextualize PFA in different parts of the world for different disasters and emergencies. Design Integrative literature review. Methods The major databases that were searched for related literature published until August 2019 included JBI, MEDLINE, Embase, the Cumulative Index to Nursing and Allied Health Literature (CINAHL), BIOSIS, ISI Web of Knowledge, Scopus, EBSCOhost, and PsycINFO. A total of 17 studies published in peer-reviewed journals were included. The review adhered to the Preferred Reporting Items for Systematic Reviews and Meta-Analyses (PRISMA) model, and the 6W3H tool was applied to synthesize the results. Findings PFA has been adapted to various disasters and populations in different countries and regions. The organizations that administer PFA range from community level to national level. Professional or outside helpers who enter disaster-affected locations include psychologists, fire fighters, social workers, and nurses. Inside helpers, who live and work in the disaster-affected areas, include HR staff, teachers, and peer emergency personnel. Only a few studies have reported the exact number of first responders who administered PFA. Some studies revised PFA as group based, and a few reported the classification of groups of victims. Notably, all adaptations adhered to the basic principles of PFA, and the time at which PFA was administered ranged from a few days to months after an incident. PFA was conducted on site in all studies. The selection of the location depended on the type of disaster and local situation with due consideration of safety. Only a few studies specified the rationale for revising the PFA. None of these 17 studies reported the cost, cost-benefit, or cost-effectiveness of PFA. Conclusions Population-focused, context-specific, and group-based PFA is emerging worldwide. Nurses are actively playing a role in providing PFA. Research gaps exist in differentiating between the roles played by outside and inside responders, considering vulnerable age groups other than children, incorporating the major PFA concepts such as resilience, and evaluating the cost-effectiveness of PFA. Clinical Relevance It is imperative that nurses and other emergency staff consider the intersection of age, gender, cultural, political, social economic, and spiritual contexts when developing a context appropriate PFA.</t>
  </si>
  <si>
    <t>[Sim, Timothy] Singapore Univ Social Sci, SR Nathan Sch Human Dev, Singapore, Singapore; [Wang, Anni] Fudan Univ, Sch Nursing, 305 Fengling Rd, Shanghai 200032, Peoples R China</t>
  </si>
  <si>
    <t>Singapore University of Social Sciences (SUSS); Fudan University</t>
  </si>
  <si>
    <t>Wang, AN (corresponding author), Fudan Univ, Sch Nursing, 305 Fengling Rd, Shanghai 200032, Peoples R China.</t>
  </si>
  <si>
    <t>wanganni1990@163.com</t>
  </si>
  <si>
    <t>Anni, Wang/AAH-5183-2019</t>
  </si>
  <si>
    <t>Anni, Wang/0000-0003-3109-7514</t>
  </si>
  <si>
    <t>WILEY</t>
  </si>
  <si>
    <t>HOBOKEN</t>
  </si>
  <si>
    <t>111 RIVER ST, HOBOKEN 07030-5774, NJ USA</t>
  </si>
  <si>
    <t>J NURS SCHOLARSHIP</t>
  </si>
  <si>
    <t>MAR</t>
  </si>
  <si>
    <t>JAN 2021</t>
  </si>
  <si>
    <t>Nursing</t>
  </si>
  <si>
    <t>QQ1JI</t>
  </si>
  <si>
    <t>Bronze</t>
  </si>
  <si>
    <t>WOS:000609391000001</t>
  </si>
  <si>
    <t>Psychological First Aid Intervention after Exposure to a Traumatic Event at Work among Emergency Medical Services Workers</t>
  </si>
  <si>
    <t>10.1093/annweh/wxac013</t>
  </si>
  <si>
    <t>Tessier, M; Lamothe, J; Geoffrion, S</t>
  </si>
  <si>
    <t>Tessier, Marine; Lamothe, Josianne; Geoffrion, Steve</t>
  </si>
  <si>
    <t>ANNALS OF WORK EXPOSURES AND HEALTH</t>
  </si>
  <si>
    <t>dispatchers; early post-trauma intervention; EMS workers; first responders; high-risk organization; paramedics; peer support; prehospital providers; Psychological First Aid</t>
  </si>
  <si>
    <t>POSTTRAUMATIC-STRESS-DISORDER; MENTAL-HEALTH-CARE; INTERCODER RELIABILITY; SOCIAL SUPPORT; IMPLEMENTATION; GUIDELINES; RESPONDERS; FRAMEWORK; DISTRESS</t>
  </si>
  <si>
    <t>Psychological First Aid (PFA) is a promising early intervention for managing mental health symptoms and providing psychosocial support after exposure to a traumatic event (TE) among high-risk organizations such as Emergency Medical Service (EMS). However, recipients' experience with PFA remains understudied. This study aimed to explore the perception of EMS workers (n = 13) who received PFA administered by a peer helper using a qualitative inductive approach. Findings from a thematic analysis indicated that the PFA intervention addresses EMS workers' immediate needs in congruence with Hobfoll's five essential principles to enhance coping and recovery after a TE. Specific components of the intervention, such as its time-sensitive nature and the closeness with peers, were especially appreciated by EMS workers. The PFA intervention appeared to have a beneficial impact on recipients, regarding the reduction of stigma, the increase of help-seeking behaviors, and the decrease of organizational difficulties. In conclusion, the PFA intervention offered by peer helpers is appreciated by recipients and is a beneficial first step toward supporting EMS workers in the aftermath of workplace trauma. These qualitative findings contribute to the current literature by informing further research about PFA intervention in other high-risk organizations and quantitative studies aiming to test PFA's efficacy in such settings.</t>
  </si>
  <si>
    <t>[Tessier, Marine] Univ Montreal, Dept Psychol, 2900 Bd Edouard Montpetit, Montreal, PQ H3C 3J7, Canada; [Tessier, Marine; Lamothe, Josianne; Geoffrion, Steve] Univ Inst Mental Hlth Montreal, Trauma Studies Ctr, 7401 Rue Hochelaga, Montreal, PQ H1N 3M5, Canada; [Lamothe, Josianne] Univ Montreal, Sch Criminol, 2900 Bd Edouard Montpetit, Montreal, PQ H3C 3J7, Canada; [Geoffrion, Steve] Univ Montreal, Sch Psychoeduc, 2900 Bd Edouard Montpetit, Montreal, PQ H3C 3J7, Canada</t>
  </si>
  <si>
    <t>Universite de Montreal; Universite de Montreal; Universite de Montreal; Universite de Montreal</t>
  </si>
  <si>
    <t>Tessier, M (corresponding author), Univ Montreal, Dept Psychol, 2900 Bd Edouard Montpetit, Montreal, PQ H3C 3J7, Canada.;Tessier, M (corresponding author), Univ Inst Mental Hlth Montreal, Trauma Studies Ctr, 7401 Rue Hochelaga, Montreal, PQ H1N 3M5, Canada.</t>
  </si>
  <si>
    <t>marine.tessier@umontreal.ca</t>
  </si>
  <si>
    <t>Geoffrion, Steve/0000-0001-6514-2980; Tessier, Marine/0000-0002-0589-9719; Lamothe, Josianne/0000-0003-0201-5559</t>
  </si>
  <si>
    <t>Canadian Institutes of Health Research, Catalyst Grant: Post-Traumatic Stress Injuries among Public Safety Personnel/Subvention [PPS-162535]; Fonds de Recherche du Quebec - Societe et Culture (FRQSC) [B2Z-299287]; Fonds de recherche du Quebec-Institut Robert-Sauve en Sante et Securite au Travail [268274]; Canadian Institutes of Health Research</t>
  </si>
  <si>
    <t>Canadian Institutes of Health Research, Catalyst Grant: Post-Traumatic Stress Injuries among Public Safety Personnel/Subvention(Canadian Institutes of Health Research (CIHR)); Fonds de Recherche du Quebec - Societe et Culture (FRQSC); Fonds de recherche du Quebec-Institut Robert-Sauve en Sante et Securite au Travail; Canadian Institutes of Health Research(Canadian Institutes of Health Research (CIHR))</t>
  </si>
  <si>
    <t>This research was funded by the Canadian Institutes of Health Research, Catalyst Grant: Post-Traumatic Stress Injuries among Public Safety Personnel/Subvention, grant number: PPS-162535. The first author received a scholarship from the Fonds de Recherche du Quebec - Societe et Culture (FRQSC), grant number: B2Z-299287. This study was also funded by a career grant awarded to the last author by the Fonds de recherche du Quebec-Institut Robert-Sauve en Sante et Securite au Travail, grant number: 268274. The APC was funded by Canadian Institutes of Health Research.</t>
  </si>
  <si>
    <t>OXFORD UNIV PRESS</t>
  </si>
  <si>
    <t>OXFORD</t>
  </si>
  <si>
    <t>GREAT CLARENDON ST, OXFORD OX2 6DP, ENGLAND</t>
  </si>
  <si>
    <t>2398-7308</t>
  </si>
  <si>
    <t>2398-7316</t>
  </si>
  <si>
    <t>ANN WORK EXPOS HEAL</t>
  </si>
  <si>
    <t>Ann. Work Expos. Health</t>
  </si>
  <si>
    <t>AUG 7</t>
  </si>
  <si>
    <t>FEB 2022</t>
  </si>
  <si>
    <t>Public, Environmental &amp; Occupational Health</t>
  </si>
  <si>
    <t>Science Citation Index Expanded (SCI-EXPANDED)</t>
  </si>
  <si>
    <t>3O4YT</t>
  </si>
  <si>
    <t>WOS:000761585200001</t>
  </si>
  <si>
    <t>Adherence to Psychological First Aid after Exposure to a Traumatic Event at Work among EMS Workers: A Qualitative Study</t>
  </si>
  <si>
    <t>INTERNATIONAL JOURNAL OF ENVIRONMENTAL RESEARCH AND PUBLIC HEALTH</t>
  </si>
  <si>
    <t>emergency medical services workers; early post-trauma intervention; first responders; psychological first aid; peer support; implementation; adherence; sustainability</t>
  </si>
  <si>
    <t>POSTTRAUMATIC-STRESS-DISORDER; INTERCODER RELIABILITY; IMPLEMENTATION; GUIDELINES; SYMPTOMS</t>
  </si>
  <si>
    <t>Managing post-traumatic stress reactions in the first few days after exposure to a potentially traumatic event in the course of one's work remains a challenge for first responder organizations such as Emergency Medical Services (EMS). Psychological First Aid (PFA) is an evidence-informed approach to reducing initial distress and promoting short- and long-term coping strategies among staff in the aftermath of exposure. PFA provided by peer helpers is considered a promising solution for first responder organizations. Unfortunately, first responders may encounter stigma and barriers to mental health care. Therefore, a deeper investigation is needed regarding adherence over time to implemented PFA intervention. The purpose of this study is to qualitatively explore factors that influence adherence to PFA intervention of recipients and peer helpers. EMS workers (n = 11), working as PFA peer helpers for one year, participated in semi-structured interviews. Data were analyzed using thematic analysis; intercoder reliability (kappa = 0.91) was also used. Researchers identified four themes and 11 subthemes influencing adherence to PFA intervention: (1) individual perceptions and attitudes of peer helpers and recipients about pfa intervention; (2) perceived impacts on peer helpers and recipients; (3) organizational support to pfa intervention; and (4) congruence with the occupational culture. Study findings herein suggest that it is conceivable to act on various factors to improve adherence to PFA intervention among peer helpers and recipients within EMS organization. This could lead to enhanced understanding of the challenges involved in sustaining a peer led PFA program for first responders.</t>
  </si>
  <si>
    <t>[Tessier, Marine] Univ Montreal, Dept Psychol, Montreal, PQ H3T 1J4, Canada; [Tessier, Marine; Lamothe, Josianne; Geoffrion, Steve] Univ Inst Mental Hlth Montreal, Trauma Studies Ctr, Montreal, PQ H1L 2K4, Canada; [Lamothe, Josianne] Univ Montreal, Sch Criminol, Montreal, PQ H3T 1J4, Canada; [Geoffrion, Steve] Univ Montreal, Sch Psychoedu, Montreal, PQ H3T 1J4, Canada</t>
  </si>
  <si>
    <t>Tessier, M (corresponding author), Univ Montreal, Dept Psychol, Montreal, PQ H3T 1J4, Canada.;Tessier, M (corresponding author), Univ Inst Mental Hlth Montreal, Trauma Studies Ctr, Montreal, PQ H1L 2K4, Canada.</t>
  </si>
  <si>
    <t>josianne.lamothe@mail.mcgill.ca</t>
  </si>
  <si>
    <t>Tessier, Marine/0000-0002-0589-9719</t>
  </si>
  <si>
    <t>Canadian Institutes of Health Research, Catalyst Grant: Post-Traumatic Stress Injuries among Public Safety Personnel/Subvention [PPS-162535]; Fonds de Recherche du Quebec-Societe et Culture (FRQSC) [B2Z-299287]; Fonds de recherche du Quebec-Institut Robert-Sauve en Sante et Securite au Travail [268274]; Canadian Institutes of Health Research</t>
  </si>
  <si>
    <t>Canadian Institutes of Health Research, Catalyst Grant: Post-Traumatic Stress Injuries among Public Safety Personnel/Subvention(Canadian Institutes of Health Research (CIHR)); Fonds de Recherche du Quebec-Societe et Culture (FRQSC); Fonds de recherche du Quebec-Institut Robert-Sauve en Sante et Securite au Travail; Canadian Institutes of Health Research(Canadian Institutes of Health Research (CIHR))</t>
  </si>
  <si>
    <t>This research was funded by the Canadian Institutes of Health Research, Catalyst Grant: Post-Traumatic Stress Injuries among Public Safety Personnel/Subvention, grant number: PPS-162535. The first author received a scholarship from the Fonds de Recherche du Quebec-Societe et Culture (FRQSC), grant number: B2Z-299287. This study was also funded by a career grant awarded to the last author by the Fonds de recherche du Quebec-Institut Robert-Sauve en Sante et Securite au Travail, grant number: 268274. The APC was funded by Canadian Institutes of Health Research.</t>
  </si>
  <si>
    <t>BASEL</t>
  </si>
  <si>
    <t>ST ALBAN-ANLAGE 66, CH-4052 BASEL, SWITZERLAND</t>
  </si>
  <si>
    <t>1660-4601</t>
  </si>
  <si>
    <t>INT J ENV RES PUB HE</t>
  </si>
  <si>
    <t>NOV</t>
  </si>
  <si>
    <t>Environmental Sciences; Public, Environmental &amp; Occupational Health</t>
  </si>
  <si>
    <t>Environmental Sciences &amp; Ecology; Public, Environmental &amp; Occupational Health</t>
  </si>
  <si>
    <t>XJ7CC</t>
  </si>
  <si>
    <t>WOS:000726940100001</t>
  </si>
  <si>
    <t>Breaking down barriers to help-seeking: preparing first responders' families for psychological first aid</t>
  </si>
  <si>
    <t>O'Toole, M; Mulhall, C; Eppich, W</t>
  </si>
  <si>
    <t>O'Toole, Michelle; Mulhall, Claire; Eppich, Walter</t>
  </si>
  <si>
    <t>EUROPEAN JOURNAL OF PSYCHOTRAUMATOLOGY</t>
  </si>
  <si>
    <t>First responders; social support; early interventions; psychoeducation; help-seeking; stigma; psychological first aid</t>
  </si>
  <si>
    <t>MENTAL-HEALTH; SIMULATED PATIENTS; EDUCATION; STRESS; OUTCOMES; SUPPORT; COMBAT; WORK</t>
  </si>
  <si>
    <t>Background First responders regularly encounter both operational stressors and potentially traumatic events, increasing their risk of mental health issues (Declercq et al., 2011). Due to unique cultural complexities, they turn mostly to peers for early psychosocial support (Isaac &amp; Buchanan, 2021). However, peer support and/or mental health assistance may not always be available or easy to access and first responders' mental health suffers. Objective We need more accessible routes to crisis intervention to ensure first responder resilience and wellbeing, so they may continue to function in the service of public safety. Family members and close friends may be ideally placed to provide this immediate care. This article outlines the protective role of social support as an early intervention strategy to mitigate the effects of first responder trauma, exploring the potential opportunity for family members and friends to play an increasingly supportive role in their loved one's wellbeing. This paper serves as a call to action for practical educational interventions that will prepare family members for these critical conversations. Conclusion We see potential in combining early intervention theory, psychoeducation, and a strengths-based gender specific positive psychology approach. Further study should investigate how best to help first responders break down barriers to support, by bolstering their existing social supports and ultimately reducing the stigma associated with experiencing traumatic stress.</t>
  </si>
  <si>
    <t>[O'Toole, Michelle; Mulhall, Claire; Eppich, Walter] RCSI Univ Med &amp; Hlth Sci, RCSI SIM Ctr Simulat Educ &amp; Res, St Stephens Green, Dublin, Ireland</t>
  </si>
  <si>
    <t>O'Toole, M (corresponding author), RCSI Univ Med &amp; Hlth Sci, RCSI SIM Ctr Simulat Educ &amp; Res, St Stephens Green, Dublin, Ireland.</t>
  </si>
  <si>
    <t>michellelotoole@rcsi.com</t>
  </si>
  <si>
    <t>Eppich, Walter/0000-0002-4127-2825; O'Toole, Michelle/0000-0001-9193-5933; Mulhall, Claire M./0000-0002-6155-0829</t>
  </si>
  <si>
    <t>Movember [P-000231]</t>
  </si>
  <si>
    <t>Movember</t>
  </si>
  <si>
    <t>This work was supported by Movember under Grant number P-000231.</t>
  </si>
  <si>
    <t>TAYLOR &amp; FRANCIS LTD</t>
  </si>
  <si>
    <t>ABINGDON</t>
  </si>
  <si>
    <t>2-4 PARK SQUARE, MILTON PARK, ABINGDON OR14 4RN, OXON, ENGLAND</t>
  </si>
  <si>
    <t>2000-8198</t>
  </si>
  <si>
    <t>EUR J PSYCHOTRAUMATO</t>
  </si>
  <si>
    <t>Eur. J. Psychotraumatol.</t>
  </si>
  <si>
    <t>DEC 31</t>
  </si>
  <si>
    <t>Psychology, Clinical; Psychiatry</t>
  </si>
  <si>
    <t>Social Science Citation Index (SSCI)</t>
  </si>
  <si>
    <t>Psychology; Psychiatry</t>
  </si>
  <si>
    <t>1D1NH</t>
  </si>
  <si>
    <t>Green Published, gold</t>
  </si>
  <si>
    <t>WOS:000793574200001</t>
  </si>
  <si>
    <t>Kantaris, X; Radcliffe, M; Acott, K; Hughes, P; Chambers, M</t>
  </si>
  <si>
    <t>Kantaris, Xenya; Radcliffe, Michelle; Acott, Kevin; Hughes, Peter; Chambers, Mary</t>
  </si>
  <si>
    <t>JOURNAL OF PSYCHIATRIC AND MENTAL HEALTH NURSING</t>
  </si>
  <si>
    <t>ENGAGEMENT</t>
  </si>
  <si>
    <t>What is known on the subject Healthcare assistants are untrained and unregistered frontline staff but are expected to be proactive in preventing and responding to 'untoward' incidents quickly and efficiently when working within adult acute inpatient psychiatric settings. Healthcare assistants should be trained to provide enhanced care to service users residing in acute psychiatric settings. To date, a training programme in Psychological First Aid has not been expended in such a setting with nonregistered staff. What the paper adds to existing knowledge The study demonstrates that training healthcare assistants in Psychological First Aid is useful in improving their confidence in caring for service users, therapeutic engagement with service users and ward culture in general. What are the implications for practice A training programme in Psychological First Aid for healthcare assistants to enhance ward culture can be implemented in different practice environments. Psychological First Aid is harmonious with nursing values and provides healthcare assistants with a relevant, useful and easily understood toolkit to apply in acute psychiatric settings. Introduction Healthcare assistants working within adult acute inpatient psychiatric settings are untrained and unregistered, however, they can contribute to quality service if they receive some training. Psychological First Aid training has never been expended in these settings, so this study intends to fill this gap in the existing evidence with this category of healthcare personnel. Aim The aim of this study was to introduce and evaluate first aid training for healthcare assistants. Method A pre/post design was adopted to gather data using questionnaires and interviews. The groups of participants included 16 healthcare assistants trained in Psychological First Aid, a sample of service users and four ward managers. Results Post-training, (a) healthcare assistants and service users ranked the therapeutic milieu of the ward more favourably, (b) the self-efficacy of the healthcare assistants increased, and the number of 'untoward' incidents decreased, and (c) health care assistants' confidence in their skills was high. The ward manager interviews post-training revealed four themes: (a) staff utilization of new skills and renewed enthusiasm, (b) calmer atmosphere on the ward and staff togetherness, (c) confidence and reflection on practice and (d) therapeutic engagement. Discussion Training healthcare assistants is useful in improving staff confidence, therapeutic engagement with service users and ward culture in general. Implications for practice Techniques and skills learnt are relevant and useful to healthcare assistants and provide an easily understood toolkit that is harmonious with nursing values. If executed correctly, the training can enhance practice and care outcomes and the overall service user experience.</t>
  </si>
  <si>
    <t>[Kantaris, Xenya; Chambers, Mary] Univ Kingston, Ctr Publ Engagement, Fac Hlth Social Care &amp; Educ, London, England; [Kantaris, Xenya] St Georges Univ London, London, England; [Chambers, Mary] Univ Kingston, Ctr Publ Engagement, Fac Hlth Social Care &amp; Educ, Mental Hlth Nursing, London, England; [Chambers, Mary] St Georges Univ London, Mental Hlth Nursing, London, England; [Chambers, Mary] St Georges Univ London, Ctr Publ Engagement, London, England; [Radcliffe, Michelle; Acott, Kevin] Univ Kingston, Fac Hlth Social Care &amp; Educ, Mental Hlth Nursing, London, England; [Radcliffe, Michelle; Acott, Kevin] St Georges Univ London, Mental Hlth Nursing, London, England; [Hughes, Peter] South West London &amp; St Georges Mental Hlth NHS Tr, Springfield Hosp, London, England</t>
  </si>
  <si>
    <t>Kingston University; St Georges University London; Kingston University; St Georges University London; St Georges University London; Kingston University; St Georges University London; St Georges University London</t>
  </si>
  <si>
    <t>Kantaris, X (corresponding author), Univ Kingston, Ctr Publ Engagement, Fac Hlth Social Care &amp; Educ, London, England.;Kantaris, X (corresponding author), St Georges Univ London, London, England.</t>
  </si>
  <si>
    <t>xckantaris@outlook.com</t>
  </si>
  <si>
    <t>Kantaris, Xenya/0000-0001-9391-4626; Chambers, Mary/0000-0002-7311-9390</t>
  </si>
  <si>
    <t>Faculty of Health, Social Care and Education (FHSCE), Kingston University and St. George's University of London; Burdette Trust for Nursing</t>
  </si>
  <si>
    <t>We thank the nursing staff who supported the study and facilitated the data collection at the study site. Thanks also to the nursing staff and service users who participated in the study and generously gave their time. The authors would also like to acknowledge Eva Cegielska-Michalek who helped prepare the training slides and who supported the PFA trainer in his delivery of the training. This research has been funded by the Faculty of Health, Social Care and Education (FHSCE), Kingston University and St. George's University of London and The Burdette Trust for Nursing.</t>
  </si>
  <si>
    <t>J PSYCHIATR MENT HLT</t>
  </si>
  <si>
    <t>J. Psychiatr. Ment. Health Nurs.</t>
  </si>
  <si>
    <t>DEC</t>
  </si>
  <si>
    <t>APR 2020</t>
  </si>
  <si>
    <t>Nursing; Psychiatry</t>
  </si>
  <si>
    <t>OP2LB</t>
  </si>
  <si>
    <t>hybrid, Green Accepted</t>
  </si>
  <si>
    <t>WOS:000526163400001</t>
  </si>
  <si>
    <t>Hechanova, RM; Ramos, PAP; Waelde, L</t>
  </si>
  <si>
    <t>Hechanova, Regina M.; Ramos, Pia Anna P.; Waelde, Lynn</t>
  </si>
  <si>
    <t>DISASTER PREVENTION AND MANAGEMENT</t>
  </si>
  <si>
    <t>Philippines; Aftercare; Disasters; Emergency response; Natural hazard; Typhoon Haiyan</t>
  </si>
  <si>
    <t>MENTAL-HEALTH; INTERVENTION; PERCEPTIONS; MEDITATION; SELF</t>
  </si>
  <si>
    <t>Purpose - The purpose of this paper is to develop and evaluate a culturally sensitive and mindfulness informed psychological first aid (PFA) intervention for use with disaster workers in the Philippines intended to increase disaster knowledge and disaster coping self-efficacy. Design/methodology/approach - The study used a non-experimental, pre-test, post-test design. Measures of disaster knowledge and disaster coping self-efficacy were measured before and after the PFA intervention. Findings - Paired sample t-tests revealed significant pre/post-increases in knowledge about disaster reactions and disaster coping self-efficacy. Workshop evaluations indicated that the following proportions of participants rated these workshop components as the most useful: mindfulness, information about disaster reactions, small group sharing, information about coping, and the open space activity. Research limitations/implications - As in many disaster studies, it was not possible to include a randomized control group in the design. Another limitation was that only pre-and post-intervention data were collected. Future research should include longer-term follow-ups with participants to assess whether the benefits of the intervention are maintained over time. Future research may wish to address the limitations of the study including the lack of a control group and obtaining follow-up data to enable more robust conclusions. Practical implications - These results indicate how the use of a group-based intervention may be helpful especially in a collectivist culture. At the same time, acknowledging cultural values such as spirituality is an important component to providing psychosocial support for survivors. Mindfulness was found useful both as an initial calming activity as well as a means for helping survivors manage their stress reactions. Finally, the utilization of an open space activity can also be a helpful problem-solving mechanism when done in intact groups, as it enhances not just self-efficacy but also community efficacy among survivors. Originality/value - The study contributes to the dearth of knowledge on the use of PFA when used in a group, collective, and developing country setting.</t>
  </si>
  <si>
    <t>[Hechanova, Regina M.; Ramos, Pia Anna P.] Ateneo Manila Univ, Dept Psychol, Quezon City, Philippines; [Waelde, Lynn] Palo Alto Univ, Pacific Grad Sch Psychol, Palo Alto, CA USA</t>
  </si>
  <si>
    <t>Ateneo de Manila University</t>
  </si>
  <si>
    <t>Hechanova, RM (corresponding author), Ateneo Manila Univ, Dept Psychol, Quezon City, Philippines.</t>
  </si>
  <si>
    <t>rhechanova@ateneo.edu</t>
  </si>
  <si>
    <t>Hechanova, Ma. Regina M./D-7426-2012</t>
  </si>
  <si>
    <t>Waelde, Lynn/0000-0003-1331-1759</t>
  </si>
  <si>
    <t>Local Government Academy</t>
  </si>
  <si>
    <t>The authors wish to acknowledge the Local Government Academy and its Directors, Ms Marivic Secondencillo for sponsoring the intervention that was described in this paper. The authors also wish to acknowledge Bernice Landoy and Neil Kintanar for their assistance with data collection.</t>
  </si>
  <si>
    <t>EMERALD GROUP PUBLISHING LTD</t>
  </si>
  <si>
    <t>BINGLEY</t>
  </si>
  <si>
    <t>HOWARD HOUSE, WAGON LANE, BINGLEY BD16 1WA, W YORKSHIRE, ENGLAND</t>
  </si>
  <si>
    <t>0965-3562</t>
  </si>
  <si>
    <t>1758-6100</t>
  </si>
  <si>
    <t>DISASTER PREV MANAG</t>
  </si>
  <si>
    <t>Disaster Prev. Manag.</t>
  </si>
  <si>
    <t>Environmental Studies; Public, Environmental &amp; Occupational Health; Management</t>
  </si>
  <si>
    <t>Environmental Sciences &amp; Ecology; Public, Environmental &amp; Occupational Health; Business &amp; Economics</t>
  </si>
  <si>
    <t>DD0XN</t>
  </si>
  <si>
    <t>WOS:000369644700006</t>
  </si>
  <si>
    <t>The multiple traumas of Hurricane Katrina as witnessed by a psychoanalytic first responder</t>
  </si>
  <si>
    <t>10.1057/pcs.2012.47</t>
  </si>
  <si>
    <t>Wagner, LB</t>
  </si>
  <si>
    <t>Wagner, Laurel Bass</t>
  </si>
  <si>
    <t>PSYCHOANALYSIS CULTURE &amp; SOCIETY</t>
  </si>
  <si>
    <t>Hurricane Katrina; disaster relief; trauma; psychological first aid</t>
  </si>
  <si>
    <t>The most disadvantaged New Orleans residents were stranded in the city when the levees broke in the wake of Hurricane Katrina. The author, a psychoanalytic clinician, encountered some of these victims as a first responder in the Red Cross shelters in Dallas, TX. Psychological first aid in such situations involves shoring up defenses and promoting resilience. Clinical and organizational vignettes demonstrate a psychoanalytic approach to psychological first aid and disaster response. Three trauma theories (Bowlby's attachment theory, Hobfoll's conservation of resources theory and Strozier's ground zero theory) are used to understand the trauma experienced by those in Dallas shelters.</t>
  </si>
  <si>
    <t>[Wagner, Laurel Bass] Univ Texas Southwestern Med Ctr Dallas, Dept Psychiat, Div Psychol, Dallas, TX 75230 USA</t>
  </si>
  <si>
    <t>University of Texas System; University of Texas Southwestern Medical Center Dallas</t>
  </si>
  <si>
    <t>Wagner, LB (corresponding author), Univ Texas Southwestern Med Ctr Dallas, Dept Psychiat, Div Psychol, Dallas, TX 75230 USA.</t>
  </si>
  <si>
    <t>lbwagner@tx.rr.com</t>
  </si>
  <si>
    <t>PALGRAVE MACMILLAN LTD</t>
  </si>
  <si>
    <t>BASINGSTOKE</t>
  </si>
  <si>
    <t>BRUNEL RD BLDG, HOUNDMILLS, BASINGSTOKE RG21 6XS, HANTS, ENGLAND</t>
  </si>
  <si>
    <t>1088-0763</t>
  </si>
  <si>
    <t>1543-3390</t>
  </si>
  <si>
    <t>PSYCHOANAL CULT SOC</t>
  </si>
  <si>
    <t>Psychoanal. Cult. Soc.</t>
  </si>
  <si>
    <t>Social Sciences, Interdisciplinary</t>
  </si>
  <si>
    <t>Emerging Sources Citation Index (ESCI)</t>
  </si>
  <si>
    <t>Social Sciences - Other Topics</t>
  </si>
  <si>
    <t>VD7TA</t>
  </si>
  <si>
    <t>WOS:000437606200004</t>
  </si>
  <si>
    <t>Jackson, KM</t>
  </si>
  <si>
    <t>Jackson, Kathy Merlock</t>
  </si>
  <si>
    <t>JOURNAL OF AMERICAN CULTURE</t>
  </si>
  <si>
    <t>[Jackson, Kathy Merlock] Virginia Wesleyan Coll, Commun, Virginia Beach, VA 23455 USA</t>
  </si>
  <si>
    <t>Jackson, KM (corresponding author), Virginia Wesleyan Coll, Commun, Virginia Beach, VA 23455 USA.</t>
  </si>
  <si>
    <t>1542-7331</t>
  </si>
  <si>
    <t>1542-734X</t>
  </si>
  <si>
    <t>J AM CULTURE</t>
  </si>
  <si>
    <t>Humanities, Multidisciplinary</t>
  </si>
  <si>
    <t>Arts &amp; Humanities - Other Topics</t>
  </si>
  <si>
    <t>V5V0F</t>
  </si>
  <si>
    <t>WOS:000219964000002</t>
  </si>
  <si>
    <t>Psychological first aid through the 'SIX Cs model' - an intervention with migrants on the move</t>
  </si>
  <si>
    <t>Levy, E; Farchi, M; Gidron, Y; Shahar, E</t>
  </si>
  <si>
    <t>Levy, Einav; Farchi, Moshe; Gidron, Yori; Shahar, Eitan</t>
  </si>
  <si>
    <t>INTERVENTION-INTERNATIONAL JOURNAL OF MENTAL HEALTH PSYCHOSOCIAL WORK AND COUNSELLING IN AREAS OF ARMED CONFLICT</t>
  </si>
  <si>
    <t>intervention; migration; psychosocial; refugees; stress; SIX Cs model</t>
  </si>
  <si>
    <t>POSTTRAUMATIC-STRESS-DISORDER; TRAFFIC ACCIDENT VICTIMS; MENTAL-HEALTH; SELF-EFFICACY; FOLLOW-UP; DEPRESSION; REFUGEES; TRAUMA; POPULATIONS; PERCEPTIONS</t>
  </si>
  <si>
    <t>Thousands of migrants passed through the Balkans whilst migrating from the Middle East to Europe between 2015 and 2016. Humanitarian actions were conducted throughout this route as agencies and governments provided support. The Camp of Presevo, on the Southern border of Serbia, was established by the local authorities as a registration camp to monitor the migration and deliver aid. Part of this aid was psychosocial. Past studies show a relatively high prevalence of stress symptoms among forced migrants, presumably due to exposure to war-related atrocities and experience of forced migration. NATAN, an Israeli non-governmental organisation, is a volunteer-based organisation that delivered psychosocial support to the migrants using the 'SIX Cs model'. This model focuses on cognitive and behavioural components and is based on the neuropsychology of resilience. It has advantages that were relevant to the context of the camp, namely culturally adaptive, easy to administer, short and adjustable to varied contexts. Moreover, the model gives tools, which could be used later by the migrants in the absence of a therapist. This report describes the SIX Cs model and the implementation of its intervention in the Presevo camp.</t>
  </si>
  <si>
    <t>[Levy, Einav] Free Univ Brussels VUB, Dept Pharmacol &amp; Pharmacokinet, Laarbeeklaan 103, B-1090 Brussels, Belgium; [Levy, Einav; Farchi, Moshe; Gidron, Yori] Israeli Sch Humanitarian Act, Tel Aviv, Israel; [Levy, Einav; Farchi, Moshe] Tel Hai Coll, Qiryat Shemona, Israel; [Farchi, Moshe] NATAN NGO, Tel Aviv, Israel; [Gidron, Yori] Lille3 Univ, SCALab, Lille, France; [Shahar, Eitan] Ben Gurion Univ Negev, Dept Social Work, Beer Sheva, Israel</t>
  </si>
  <si>
    <t>Tel Hai Academy College; Universite de Lille - ISITE; Universite de Lille; Ben Gurion University</t>
  </si>
  <si>
    <t>Levy, E (corresponding author), Free Univ Brussels VUB, Dept Pharmacol &amp; Pharmacokinet, Laarbeeklaan 103, B-1090 Brussels, Belgium.</t>
  </si>
  <si>
    <t>levygaea@gmail.com</t>
  </si>
  <si>
    <t>WOLTERS KLUWER MEDKNOW PUBLICATIONS</t>
  </si>
  <si>
    <t>MUMBAI</t>
  </si>
  <si>
    <t>WOLTERS KLUWER INDIA PVT LTD , A-202, 2ND FLR, QUBE, C T S  NO 1498A-2 VILLAGE MAROL, ANDHERI EAST, MUMBAI, 400059, INDIA</t>
  </si>
  <si>
    <t>INTERVENTION</t>
  </si>
  <si>
    <t>JAN-JUN</t>
  </si>
  <si>
    <t>LU9CE</t>
  </si>
  <si>
    <t>gold</t>
  </si>
  <si>
    <t>WOS:000538043900010</t>
  </si>
  <si>
    <t>Sahni, S; Kumari, S; Pachaury, P</t>
  </si>
  <si>
    <t>Sahni, Shalini; Kumari, Shyama; Pachaury, Prachi</t>
  </si>
  <si>
    <t>FIIB BUSINESS REVIEW</t>
  </si>
  <si>
    <t>Big Five; emotional resilience; Coronavirus Disease 2019 COVID-19; pandemic; psychological first aid (PFA)</t>
  </si>
  <si>
    <t>EATING-DISORDERS; SELF-ESTEEM; PROTOTYPES; TRAITS; HEALTH; UNDERCONTROLLERS; OVERCONTROLLERS; REPLICABILITY; EXTROVERSION; COMORBIDITY</t>
  </si>
  <si>
    <t>The outbreak of novel coronavirus, which is declared as a 'Global Pandemic' by the World Health Organization (WHO), has affected around 210 countries and India is not an exception. It is an unprecedented 'public health emergency' and therefore, it is important that individuals should not fall into a prolonged depression or any other unhealthy psychological condition. Being concerned about the population at risk, the current study thus investigates how Big Five personality model can help in building emotional resilience during pandemic conditions. The current study thus investigates a sample of 254 adults at Delhi, selected through purposive sampling. Cluster analysis and stepwise regression analysis were conducted to establish the relationship and identify the significant personality traits required for building emotional resilience. The cluster analysis showed three main personality types (resilient, overcontrollers, and emotionally dysregulated) and further stepwise regression showed that individuals high on conscientiousness, openness and neuroticism were found to be associated with more change in emotional resilience. The findings thus achieved are a step towards psychological health of the individuals at risk. Additionally, the results of the study may be added to the psychological first aid (PFA) guide as reference point. Bearing in mind the potential for future research, it is recommended that longitudinal studies should be conducted, and the relationship should also be examined in the presence of other variables such as culture, life stressors and gender.</t>
  </si>
  <si>
    <t>[Sahni, Shalini; Kumari, Shyama] Banarsidas Chandiwala Inst Profess Studies, Delhi, India; [Sahni, Shalini] Amity Univ, Noida, Uttar Pradesh, India; [Pachaury, Prachi] Gurukul Kangri Vishwavidyalaya, Haridwar, Uttar Pradesh, India</t>
  </si>
  <si>
    <t>Amity University Noida; Gurukul Kangri Vishwavidyalaya</t>
  </si>
  <si>
    <t>Sahni, S (corresponding author), Amity Univ, Banarsidas Chandiwala Inst Profess Studies, Noida, India.</t>
  </si>
  <si>
    <t>shalinisah75@gmail.com; labh.shyama@gmail.com; prachipachaury561@gmail.com</t>
  </si>
  <si>
    <t>sahni, Shalini/0000-0002-9096-6524</t>
  </si>
  <si>
    <t>SAGE PUBLICATIONS INDIA  PVT LTD</t>
  </si>
  <si>
    <t>NEW DELHI</t>
  </si>
  <si>
    <t>B-1-I-1 MOHAN CO-OPERATIVE INDUSTRIAL AREA, MATHURA RD, POST BAG NO 7, NEW DELHI 110 044, INDIA</t>
  </si>
  <si>
    <t>2319-7145</t>
  </si>
  <si>
    <t>2455-2658</t>
  </si>
  <si>
    <t>FIIB BUS REV</t>
  </si>
  <si>
    <t>FIIB Bus. Rev.</t>
  </si>
  <si>
    <t>Business; Management</t>
  </si>
  <si>
    <t>Business &amp; Economics</t>
  </si>
  <si>
    <t>WL7AM</t>
  </si>
  <si>
    <t>WOS:000710554000006</t>
  </si>
  <si>
    <t>Civil, NM; Hoskins, JD</t>
  </si>
  <si>
    <t>Civil, Nina M.; Hoskins, Jeffrey D.</t>
  </si>
  <si>
    <t>ANAESTHESIA AND INTENSIVE CARE</t>
  </si>
  <si>
    <t>Critical incident stress management; psychological first aid; peer support; welfare; interprofessional team; operating theatres; anaesthesia</t>
  </si>
  <si>
    <t>STRESS; TRAUMA</t>
  </si>
  <si>
    <t>The psychological impact (second victim effect) of in-theatre critical incidents is increasingly recognised. Different styles of psychological support programme have recently been published, including some utilising 'near in time' peer support. Most of these programmes either target their support to individuals, or focus on one vocational group rather than the multidisciplinary team. However, the in-theatre team consists of different craft groups who nonetheless function as a single team and are therefore 'peers'. This paper sets out the design and implementation of a critical incident peer response programme at Waikato Hospital, New Zealand, which provides peer-led group psychological first aid to full theatre teams. The programme is administered by trained representatives from multiple in-theatre craft groups including nurses, midwives, anaesthetic technicians, recovery room nurses, surgeons and anaesthetists. It emphasises team education and peer support, and has a wholly welfare focus. The programme has voluntary participation but mandatory activation triggers so that individuals do not need to seek support actively at a time when they may not recognise the need to do so. The programme is becoming embedded in the Waikato Hospital theatre culture so that participating in psychological support is normalised following a critical event. This framework is shared in the hope that it will assist other hospitals to develop welfare interventions to support full theatre teams.</t>
  </si>
  <si>
    <t>[Civil, Nina M.; Hoskins, Jeffrey D.] Waikato Hosp, Dept Anaesthesia &amp; Pain Med, Hamilton 3204, New Zealand</t>
  </si>
  <si>
    <t>Waikato Hospital</t>
  </si>
  <si>
    <t>Civil, NM (corresponding author), Waikato Hosp, Dept Anaesthesia &amp; Pain Med, Hamilton 3204, New Zealand.</t>
  </si>
  <si>
    <t>ninacivil@gmail.com</t>
  </si>
  <si>
    <t>SAGE PUBLICATIONS LTD</t>
  </si>
  <si>
    <t>LONDON</t>
  </si>
  <si>
    <t>1 OLIVERS YARD, 55 CITY ROAD, LONDON EC1Y 1SP, ENGLAND</t>
  </si>
  <si>
    <t>0310-057X</t>
  </si>
  <si>
    <t>1448-0271</t>
  </si>
  <si>
    <t>ANAESTH INTENS CARE</t>
  </si>
  <si>
    <t>0310057X221079342</t>
  </si>
  <si>
    <t>JUN 2022</t>
  </si>
  <si>
    <t>Anesthesiology; Critical Care Medicine</t>
  </si>
  <si>
    <t>Anesthesiology; General &amp; Internal Medicine</t>
  </si>
  <si>
    <t>5M6LE</t>
  </si>
  <si>
    <t>WOS:000811515300001</t>
  </si>
  <si>
    <t>Williams, R</t>
  </si>
  <si>
    <t>Williams, Richard</t>
  </si>
  <si>
    <t>INTERNATIONAL REVIEW OF PSYCHIATRY</t>
  </si>
  <si>
    <t>resilience; conflict; terrorism; child soldiers; development; schools; psychological first aid</t>
  </si>
  <si>
    <t>POSTTRAUMATIC-STRESS-DISORDER; TRAUMA EXPOSURE; YOUNG-PEOPLE; WAR; SYMPTOMS; ADOLESCENTS; IMPACT; RESILIENCE; SURVIVORS; TSUNAMI</t>
  </si>
  <si>
    <t>Children and families are now in the front line of war, conflict and terrorism as a consequence of the paradigm shift in the nature of warfare and the growth of terror as a weapon. They are as vulnerable as are adults to the traumatizing effects of violence and mass violence. Furthermore, employing children as soldiers is not new, but it is continuing and young people are also perpetrators of other forms of violence. This paper summarizes a selection of the literature showing the direct and indirect psychosocial impacts on minors of their exposure to single incident (event) and recurrent or repetitive (process) violence. Additionally, children's psychosocial and physical development may be affected by their engagement with violence as victims or perpetrators. Several studies point to positive learning from certain experiences in particular communities while many others show the potential for lasting negative effects that may result in children being more vulnerable as adults. The spectrum of response is very wide. This paper focuses on resilience but also provides access to several frameworks for planning, delivering and assuring the quality of community and family-orientated and culture-sensitive responses to people's psychosocial needs in the aftermath of disasters of all kinds including those in which children and young people have been involved in mass violence.</t>
  </si>
  <si>
    <t>St Cadocs Hosp, Newport NP18 3XQ, Gwent, Wales; Gwent Healthcare NHS Trust, Ty Bryn, Wales; Univ Cent Lancashire, Preston PR1 2HE, Lancs, England; Univ Glamorgan, Pontypridd CF37 1DL, M Glam, Wales</t>
  </si>
  <si>
    <t>University of Central Lancashire; University of South Wales</t>
  </si>
  <si>
    <t>Williams, R (corresponding author), St Cadocs Hosp, Lodge Rd, Newport NP18 3XQ, Gwent, Wales.</t>
  </si>
  <si>
    <t>rjwwilli@glam.ac.uk</t>
  </si>
  <si>
    <t>INT REV PSYCHIATR</t>
  </si>
  <si>
    <t>Int. Rev. Psych.</t>
  </si>
  <si>
    <t>189FU</t>
  </si>
  <si>
    <t>WOS:000247975600010</t>
  </si>
  <si>
    <t>Developing a responsive model of staff care beyond individual stress management: a case study</t>
  </si>
  <si>
    <t>10.1097/WTF.0b013e328351bc4b</t>
  </si>
  <si>
    <t>Francis, FT; Galappatti, A; van der Veer, G</t>
  </si>
  <si>
    <t>Francis, Felician Thayalaraj; Galappatti, Ananda; van der Veer, Guus</t>
  </si>
  <si>
    <t>donor related stress; management induced stress; psychological first aid; staff care; stress management training</t>
  </si>
  <si>
    <t>This field report offers some examples of donor related, and management induced, stress among local humanitarian staff in northern Sri Lanka. These examples were identified during staff care interventions held with a dozen nongovernmental organisations in the region. In this report, the authors discuss approaches to staff care. They conclude that individual, stress management focussed training does not adequately answer the needs of staff members (partially) burdened by unnecessary, work related stress. Concrete action may be based on staff members making and carrying out their own action plans for improving staff care, through using mechanisms of social support that are common within their own cultural environment.</t>
  </si>
  <si>
    <t>felician@goodpracticegroup.org</t>
  </si>
  <si>
    <t>LIPPINCOTT WILLIAMS &amp; WILKINS</t>
  </si>
  <si>
    <t>PHILADELPHIA</t>
  </si>
  <si>
    <t>TWO COMMERCE SQ, 2001 MARKET ST, PHILADELPHIA, PA 19103 USA</t>
  </si>
  <si>
    <t>V3M2T</t>
  </si>
  <si>
    <t>WOS:000218384600008</t>
  </si>
  <si>
    <t>Hsieh, KY; Kao, WT; Li, DJ; Lu, WC; Tsai, KY; Chen, WJ; Chou, LS; Huang, JJ; Hsu, ST; Chou, FHC</t>
  </si>
  <si>
    <t>Hsieh, Kuan-Ying; Kao, Wei-Tsung; Li, Dian-Jeng; Lu, Wan-Chun; Tsai, Kuan-Yi; Chen, Wei-Jen; Chou, Li-Shiu; Huang, Joh-Jong; Hsu, Su-Ting; Chou, Frank Huang-Chih</t>
  </si>
  <si>
    <t>INTERNATIONAL JOURNAL OF SOCIAL PSYCHIATRY</t>
  </si>
  <si>
    <t>Coronavirus disease 2019 (COVID-19); severe acute respiratory syndrome (SARS); biological disaster; mental health; religion; culture</t>
  </si>
  <si>
    <t>ACUTE-RESPIRATORY-SYNDROME; POSTTRAUMATIC-STRESS-DISORDER; PSYCHOLOGICAL IMPACT; HONG-KONG; PSYCHOSOCIAL IMPACT; RISK-FACTORS; OUTBREAK; CARE; EPIDEMIC; SURVIVORS</t>
  </si>
  <si>
    <t>Background: The outbreak of coronavirus disease 2019 (COVID-19), like severe acute respiratory syndrome (SARS), provokes fear, anxiety and depression in the public, which further affects mental health issues. Taiwan has used their experience of the SARS epidemic for the management of foreseeable problems in COVID-19 endemic. Aim/Objective: This review summarizes issues concerning mental health problems related to infectious diseases from current literatures. Results: In suspected cases under quarantine, confirmed cases in isolation and their families, health care professionals, and the general population and related effective strategies to reduce these mental health issues, such as helping to identify stressors and normalizing their impact at all levels of response as well as public information and communication messages by electronic devices. The importance of community resilience was also addressed. Psychological first aid, psychological debriefing, mental health intervention and psychoeducation were also discussed. Issues concerning cultures and religions are also emphasized in the management plans. Conclusion: Biological disaster like SARS and COVID-19 not only has strong impact on mental health in those being infected and their family, friends, and coworkers, but also affect wellbeing in general public. There are evidenced that clear and timely psychoeducation, psychological first aid and psychological debriefing could amileorate negative impact of disaster, thus might also be helpful amid COVID-19 pandemic.</t>
  </si>
  <si>
    <t>[Hsieh, Kuan-Ying; Kao, Wei-Tsung; Li, Dian-Jeng; Lu, Wan-Chun; Tsai, Kuan-Yi; Chen, Wei-Jen; Chou, Li-Shiu; Hsu, Su-Ting; Chou, Frank Huang-Chih] Kaohsiung Municipal Kai Syuan Psychiat Hosp, 130,Kai Syuan 2nd Rd, Kaohsiung, Taiwan; [Hsieh, Kuan-Ying; Li, Dian-Jeng] Kaohsiung Med Univ, Grad Inst Med, Coll Med, Kaohsiung, Taiwan; [Kao, Wei-Tsung] Cheng Shiu Univ, Dept Sports Hlth &amp; Leisure, Kaohsiung, Taiwan; [Kao, Wei-Tsung] Cheng Shiu Univ, Grad Inst Sports Hlth &amp; Leisure, Kaohsiung, Taiwan; [Chen, Wei-Jen; Hsu, Su-Ting] Natl Kaohsiung Normal Univ, Grad Inst Counseling Psychol &amp; Rehabil Counseling, Kaohsiung, Taiwan; [Huang, Joh-Jong] Kaohsiung Med Univ Hosp, Dept Family Med, Kaohsiung, Taiwan</t>
  </si>
  <si>
    <t>Kaohsiung Medical University; Cheng Shiu University; Cheng Shiu University; National Kaohsiung Normal University; Kaohsiung Medical University; Kaohsiung Medical University Hospital</t>
  </si>
  <si>
    <t>Hsu, ST; Chou, FHC (corresponding author), Kaohsiung Municipal Kai Syuan Psychiat Hosp, 130,Kai Syuan 2nd Rd, Kaohsiung, Taiwan.</t>
  </si>
  <si>
    <t>hsu.suting@gmail.com; f50911.tw@yahoo.com.tw</t>
  </si>
  <si>
    <t>Li, Dian‐Jeng/T-7571-2019; , Polly/AAX-2742-2020; Li, Dian-Jeng/AEJ-1100-2022</t>
  </si>
  <si>
    <t>Li, Dian‐Jeng/0000-0002-6036-045X; Li, Dian-Jeng/0000-0002-6036-045X; Chou, Frankc/0000-0001-7802-3489</t>
  </si>
  <si>
    <t>INT J SOC PSYCHIATR</t>
  </si>
  <si>
    <t>Int. J. Soc. Psychiatr.</t>
  </si>
  <si>
    <t>AUG</t>
  </si>
  <si>
    <t>JUL 2020</t>
  </si>
  <si>
    <t>TL3AP</t>
  </si>
  <si>
    <t>WOS:000553838200001</t>
  </si>
  <si>
    <t>A Randomized Controlled Trial of a Brief Intervention for Delayed Psychological Effects in Snakebite Victims</t>
  </si>
  <si>
    <t>Wijesinghe, CA; Williams, SS; Kasturiratne, A; Dolawaththa, N; Wimalaratne, P; Wijewickrema, B; Jayamanne, SF; Isbister, GK; Dawson, AH; Lalloo, DG; de Silva, HJ</t>
  </si>
  <si>
    <t>Wijesinghe, Chamara A.; Williams, Shehan S.; Kasturiratne, Anuradhani; Dolawaththa, Nishantha; Wimalaratne, Piyal; Wijewickrema, Buddhika; Jayamanne, Shaluka F.; Isbister, Geoffrey K.; Dawson, Andrew H.; Lalloo, David G.; de Silva, H. Janaka</t>
  </si>
  <si>
    <t>PLOS NEGLECTED TROPICAL DISEASES</t>
  </si>
  <si>
    <t>MENTAL-HEALTH; DEPRESSION</t>
  </si>
  <si>
    <t>Background Snakebite results in delayed psychological morbidity and negative psycho-social impact. However, psychological support is rarely provided to victims. Aim To assess the effectiveness of a brief intervention which can be provided by non-specialist doctors aimed at reducing psychological morbidity following snakebite envenoming. Method In a single blind, randomized controlled trial, snakebite victims with systemic envenoming [n = 225, 168 males, mean age 42.1 (SD 12.4) years] were randomized into three arms. One arm received no intervention (n = 68, Group A), the second received psychological first aid and psychoeducation (dispelling prevalent cultural beliefs related to snakebite which promote development of a sick role) at discharge from hospital (n = 65, Group B), while the third received psychological first aid and psychoeducation at discharge and a second intervention one month later based on cognitive behavioural principles (n = 69, Group C). All patients were assessed six months after hospital discharge for the presence of psychological symptoms and level of functioning using standardized tools. Results At six months, there was a decreasing trend in the proportion of patients who were positive for psychiatric symptoms of depression and anxiety from Group A through Group B to Group C (Chi square test for trend = 7.901, p = 0.005). This was mainly due to a decreasing trend for symptoms of anxiety (chi-square for trend = 11.256, p = 0.001). There was also decreasing trend in the overall prevalence of disability from Group A through Group B to Group C (chi square for trend = 7.551, p = 0.006), predominantly in relation to disability in family life (p = 0.006) and social life (p = 0.005). However, there was no difference in the proportion of patients diagnosed with depression between the three groups (chi square for trend = 0.391, p = 0.532), and the intervention also had no effect on post-traumatic stress disorder. Conclusions A brief psychological intervention, which included psychological first aid and psychoeducation plus cognitive behavioural therapy that can be provided by non-specialist doctors appeared to reduce psychiatric symptoms and disability after snakebite envenoming, but not depression or post-traumatic stress disorder.</t>
  </si>
  <si>
    <t>[Wijesinghe, Chamara A.; Williams, Shehan S.; Kasturiratne, Anuradhani; Wijewickrema, Buddhika; Jayamanne, Shaluka F.; de Silva, H. Janaka] Univ Kelaniya, Fac Med, Ragama, Sri Lanka; [Dolawaththa, Nishantha; Wimalaratne, Piyal] Dist Gen Hosp, Polonnaruwa, Sri Lanka; [Isbister, Geoffrey K.; Dawson, Andrew H.] South Asian Clin Toxicol Res Collaborat, Peradeniya, Sri Lanka; [Isbister, Geoffrey K.] Univ Newcastle, Clin Toxicol Res Grp, Newcastle, NSW 2300, Australia; [Dawson, Andrew H.] Univ New S Wales, Prince Wales Clin Sch, Sydney, NSW, Australia; [Lalloo, David G.] Univ Liverpool, Liverpool Sch Trop Med, Liverpool L3 5QA, Merseyside, England</t>
  </si>
  <si>
    <t>University Kelaniya; University of Newcastle; University of New South Wales Sydney; Liverpool School of Tropical Medicine; N8 Research Partnership; University of Liverpool</t>
  </si>
  <si>
    <t>Wijesinghe, CA (corresponding author), Univ Kelaniya, Fac Med, Ragama, Sri Lanka.</t>
  </si>
  <si>
    <t>hjdes@sltnet.lk</t>
  </si>
  <si>
    <t>Williams, Shehan/ABE-2984-2020; Dawson, Andrew H/U-8041-2019; Isbister, Geoffrey K/G-8052-2015</t>
  </si>
  <si>
    <t>Williams, Shehan/0000-0001-7764-5550; Dawson, Andrew H/0000-0002-8047-397X; Isbister, Geoffrey K/0000-0003-1519-7419; Kasturiratne, Anuradhani/0000-0001-5260-2394; Lalloo, David/0000-0001-7680-2200</t>
  </si>
  <si>
    <t>South Asian Clinical Toxicology Research Collaboration (SACTRC); Wellcome Trust; National Health and Medical Research Council, Australia</t>
  </si>
  <si>
    <t>South Asian Clinical Toxicology Research Collaboration (SACTRC); Wellcome Trust(Wellcome TrustEuropean Commission); National Health and Medical Research Council, Australia(National Health and Medical Research Council (NHMRC) of Australia)</t>
  </si>
  <si>
    <t>The study was supported by the South Asian Clinical Toxicology Research Collaboration (SACTRC) (http://www.sactrc.org/). SACTRC is mainly funded by Wellcome Trust and National Health and Medical Research Council, Australia. Funding was received by CAW. The funders had no role in study design, data collection and analysis, decision to publish, or preparation of the manuscript.</t>
  </si>
  <si>
    <t>PUBLIC LIBRARY SCIENCE</t>
  </si>
  <si>
    <t>SAN FRANCISCO</t>
  </si>
  <si>
    <t>1160 BATTERY STREET, STE 100, SAN FRANCISCO, CA 94111 USA</t>
  </si>
  <si>
    <t>1935-2735</t>
  </si>
  <si>
    <t>PLOS NEGLECT TROP D</t>
  </si>
  <si>
    <t>Plos Neglect. Trop. Dis.</t>
  </si>
  <si>
    <t>e0003989</t>
  </si>
  <si>
    <t>Infectious Diseases; Parasitology; Tropical Medicine</t>
  </si>
  <si>
    <t>CQ6IO</t>
  </si>
  <si>
    <t>Green Published, gold, Green Accepted</t>
  </si>
  <si>
    <t>WOS:000360708200052</t>
  </si>
  <si>
    <t>Early Intervention for Trauma: Where Are We and Where Do We Need to Go? A Commentary</t>
  </si>
  <si>
    <t>Litz, BT</t>
  </si>
  <si>
    <t>Litz, Brett T.</t>
  </si>
  <si>
    <t>JOURNAL OF TRAUMATIC STRESS</t>
  </si>
  <si>
    <t>Article; Proceedings Paper</t>
  </si>
  <si>
    <t>POSTTRAUMATIC-STRESS-DISORDER; MANAGEMENT</t>
  </si>
  <si>
    <t>In this commentary, the author underscores the importance of early intervention for trauma and describes the challenges that lie ahead for researchers, decision makers, and care providers. The author also provides a review of where things stand, briefly reviews psychological first aid strategies, and underscores where we need to go from here. Although the field has advanced considerably in the last decade or so, and there are compelling trials underway, there is much work that needs to be done, especially in terms of effectiveness and the task of integrating early intervention into various work cultures, such as the military.</t>
  </si>
  <si>
    <t>[Litz, Brett T.] Boston Univ, Sch Med, Boston, MA 02118 USA; [Litz, Brett T.] Massachusetts Vet Epidemiol Res &amp; Informat Ctr, Natl Ctr PTSD, VA Boston Healthcare Syst, Boston, MA 02130 USA</t>
  </si>
  <si>
    <t>Boston University; US Department of Veterans Affairs; Veterans Health Administration (VHA); Harvard University; VA Boston Healthcare System</t>
  </si>
  <si>
    <t>Litz, BT (corresponding author), NCPTSD 116B4, 150 S Huntington Ave, Boston, MA 02130 USA.</t>
  </si>
  <si>
    <t>brett.litz@va.gov</t>
  </si>
  <si>
    <t>Litz, Brett/0000-0002-0479-8887</t>
  </si>
  <si>
    <t>J TRAUMA STRESS</t>
  </si>
  <si>
    <t>J. Trauma Stress</t>
  </si>
  <si>
    <t>Social Science Citation Index (SSCI); Conference Proceedings Citation Index - Social Science &amp;amp; Humanities (CPCI-SSH)</t>
  </si>
  <si>
    <t>391ZD</t>
  </si>
  <si>
    <t>WOS:000262271800002</t>
  </si>
  <si>
    <t>CRISIS COUNSELING: AN OVERVIEW</t>
  </si>
  <si>
    <t>Sandoval, J; Scott, AN; Padilla, I</t>
  </si>
  <si>
    <t>Sandoval, Jonathan; Scott, Amy Nicole; Padilla, Irene</t>
  </si>
  <si>
    <t>PSYCHOLOGY IN THE SCHOOLS</t>
  </si>
  <si>
    <t>POSTTRAUMATIC-STRESS-DISORDER; SELF-CONCEPT; CHILDREN; INTERVENTION; SYMPTOMS; DISASTER; VIOLENCE; TRAUMA; IMPACT</t>
  </si>
  <si>
    <t>Psychologists working in schools are often the first contacts for children experiencing a potentially traumatizing event or change in status. This article reviews basic concepts in crisis counseling and describes the components of psychological first aid. This form of counseling Must be developmentally and culturally appropriate as well as individualized. Effective intervention can prevent post-traumatic stress syndrome and facilitate normal mourning processes associated with any losses experienced. These prevention activities are also discussed. Some children may need resources beyond those that the school can provide, and appropriate referrals can link children and adults to a variety of treatments such as psychotherapy and medication, also briefly outlined. (C) 2009 Wiley Periodicals. Inc.</t>
  </si>
  <si>
    <t>[Sandoval, Jonathan; Scott, Amy Nicole; Padilla, Irene] Univ Pacific, Stockton, CA 95211 USA</t>
  </si>
  <si>
    <t>University of the Pacific</t>
  </si>
  <si>
    <t>Sandoval, J (corresponding author), Benerd Sch Educ, Dept Educ, 3601 Pacific Ave, Stockton, CA 95211 USA.</t>
  </si>
  <si>
    <t>jsandoval@pacific.edu</t>
  </si>
  <si>
    <t>PSYCHOL SCHOOLS</t>
  </si>
  <si>
    <t>Psychol. Schools</t>
  </si>
  <si>
    <t>Psychology, Educational</t>
  </si>
  <si>
    <t>Psychology</t>
  </si>
  <si>
    <t>411FD</t>
  </si>
  <si>
    <t>WOS:000263633200008</t>
  </si>
  <si>
    <t>A Case Study of Psychosocial Support: Programs in Response to the 2004 Asia Tsunami</t>
  </si>
  <si>
    <t>10.1375/jtp.1.1.6</t>
  </si>
  <si>
    <t>Diaz, JOP</t>
  </si>
  <si>
    <t>Diaz, Joseph O. Prewitt</t>
  </si>
  <si>
    <t>JOURNAL OF TROPICAL PSYCHOLOGY</t>
  </si>
  <si>
    <t>psychosocial support; tsunami; disasters; community-based interventions</t>
  </si>
  <si>
    <t>This case study presents and discusses the psychosocial support program (PSP) that was conducted in the Republic of Maldives following the 2004 Indian Ocean tsunami disaster. The PSP intervention included providing psychological first-aid training to counsellors and teachers, modifying a teacher's manual and training teachers to share its contents with peers, and conducting a training workshop so that professionals could take over the implementation of the PSP. This article also examines the five strategies involved in general PSPs, which include: using a community- based approach; ensuring that interventions are contextually, culturally, and linguistically appropriate; empowerment; community participation; and active involvement. This review found that PSPs were effective during the emergency and reconstruction phases of disasters. It also underscores the importance of community involvement, and ensuring that PSPs are contextually and culturally appropriate.</t>
  </si>
  <si>
    <t>[Diaz, Joseph O. Prewitt] Univ Puerto Rico, San Juan, PR 00936 USA</t>
  </si>
  <si>
    <t>University of Puerto Rico</t>
  </si>
  <si>
    <t>Diaz, JOP (corresponding author), Univ Puerto Rico, Sch Law, POB 23349, San Juan, PR 00936 USA.</t>
  </si>
  <si>
    <t>jprewittdiaz@gmail.com</t>
  </si>
  <si>
    <t>CAMBRIDGE UNIV PRESS</t>
  </si>
  <si>
    <t>CAMBRIDGE</t>
  </si>
  <si>
    <t>EDINBURGH BLDG, SHAFTESBURY RD, CB2 8RU CAMBRIDGE, ENGLAND</t>
  </si>
  <si>
    <t>1838-9902</t>
  </si>
  <si>
    <t>J TROP PSYCHOL</t>
  </si>
  <si>
    <t>J. Trop. Psychol.</t>
  </si>
  <si>
    <t>Tropical Medicine</t>
  </si>
  <si>
    <t>V10DB</t>
  </si>
  <si>
    <t>WOS:000214190200003</t>
  </si>
  <si>
    <t>Applying the Lessons of SARS to Pandemic Influenza An Evidence-based Approach to Mitigating the Stress Experienced by Healthcare Workers</t>
  </si>
  <si>
    <t>10.1007/BF03403782</t>
  </si>
  <si>
    <t>Maunder, RG; Leszcz, M; Savage, D; Adam, MA; Peladeau, N; Romano, D; Rose, M; Schulman, RB</t>
  </si>
  <si>
    <t>Maunder, Robert G.; Leszcz, Molyn; Savage, Diane; Adam, Mary Anne; Peladeau, Nathalie; Romano, Donna; Rose, Marci; Schulman, Rabbi Bernard</t>
  </si>
  <si>
    <t>CANADIAN JOURNAL OF PUBLIC HEALTH-REVUE CANADIENNE DE SANTE PUBLIQUE</t>
  </si>
  <si>
    <t>Editorial Material</t>
  </si>
  <si>
    <t>Health personnel; communicable diseases; stress; psychological; organizational culture; disaster planning</t>
  </si>
  <si>
    <t>ACUTE RESPIRATORY SYNDROME; PSYCHOLOGICAL IMPACT; HOSPITAL WORKERS; OUTBREAK; MORTALITY; SINGAPORE; TORONTO</t>
  </si>
  <si>
    <t>We describe an evidence-based approach to enhancing the resilience of healthcare workers in preparation for an influenza pandemic, based on evidence about the stress associated with working in healthcare during the SARS outbreak. SARS was associated with significant long-term stress in healthcare workers, but not with increased mental illness. Reducing pandemic-related stress may best be accomplished through interventions designed to enhance resilience in psychologically healthy people. Applicable models to improve adaptation in individuals include Folkman and Greer's framework for stress appraisal and coping along with psychological first aid. Resilience is supported at an organizational level by effective training and support, development of material and relational reserves, effective leadership, the effects of the characteristics of magnet hospitals, and a culture of organizational justice. Evidence supports the goal of developing and maintaining an organizational culture of resilience in order to reduce the expected stress of an influenza pandemic on healthcare workers. This recommendation goes well beyond the provision of adequate training and counseling. Although the severity of a pandemic is unpredictable, this effort is not likely to be wasted because it will also support the health of both patients an normal times.</t>
  </si>
  <si>
    <t>[Maunder, Robert G.; Leszcz, Molyn; Peladeau, Nathalie; Romano, Donna; Rose, Marci] Univ Toronto, Dept Psychiat, Mt Sinai Hosp, Fac Med, Toronto, ON M5G 1X5, Canada; [Savage, Diane] Mt Sinai Hosp, Dept Social Work, Toronto, ON, Canada; [Adam, Mary Anne] Mt Sinai Hosp, Dept Occupat Hlth &amp; Safety, Toronto, ON, Canada; [Schulman, Rabbi Bernard] Mt Sinai Hosp, Director Chaplaincy Serv, Toronto, ON, Canada</t>
  </si>
  <si>
    <t>University of Toronto; Sinai Health System Toronto; Lunenfeld Tanenbaum Research Institute; University of Toronto; Sinai Health System Toronto; Lunenfeld Tanenbaum Research Institute; University of Toronto; Sinai Health System Toronto; University of Toronto; Sinai Health System Toronto</t>
  </si>
  <si>
    <t>Maunder, RG (corresponding author), Univ Toronto, Dept Psychiat, Mt Sinai Hosp, Fac Med, 600 Univ Ave,Room 915, Toronto, ON M5G 1X5, Canada.</t>
  </si>
  <si>
    <t>rmaunder@mtsinai.on.ca</t>
  </si>
  <si>
    <t>Maunder, Robert/B-1687-2008; Leszcz, Molyn/N-9043-2016</t>
  </si>
  <si>
    <t xml:space="preserve">Maunder, Robert/0000-0001-9309-3899; </t>
  </si>
  <si>
    <t>CIHR [67807-1] Funding Source: Medline</t>
  </si>
  <si>
    <t>CIHR(Canadian Institutes of Health Research (CIHR))</t>
  </si>
  <si>
    <t>CANADIAN PUBLIC HEALTH ASSOC</t>
  </si>
  <si>
    <t>OTTAWA</t>
  </si>
  <si>
    <t>1565 CARLING AVE, SUITE 400, OTTAWA, ONTARIO K1Z 8R1, CANADA</t>
  </si>
  <si>
    <t>0008-4263</t>
  </si>
  <si>
    <t>CAN J PUBLIC HEALTH</t>
  </si>
  <si>
    <t>Can. J. Public Health-Rev. Can. Sante Publ.</t>
  </si>
  <si>
    <t>NOV-DEC</t>
  </si>
  <si>
    <t>388GG</t>
  </si>
  <si>
    <t>Green Published, Green Accepted</t>
  </si>
  <si>
    <t>WOS:000262007700012</t>
  </si>
  <si>
    <t>Goncalves, J; Moreira, MM; Pinheiro, WR; de Amorim, LM; Lima, CKT; da Silva, CGL; Neto, MLR</t>
  </si>
  <si>
    <t>Goncalves Junior, Jucier; Moreira, Marcial Moreno; Pinheiro, Woneska Rodrigues; de Amorim, Liromaria Maria; Tavares Lima, Carlos Kennedy; Gleidiston Lima da Silva, Claudio; Rolim Neto, Modesto Leite</t>
  </si>
  <si>
    <t>PSYCHIATRY RESEARCH</t>
  </si>
  <si>
    <t>Coronavirus Infection; Mental Health; Indigenous population</t>
  </si>
  <si>
    <t>Background: : In Latin America there are about 45 million indigenous people in 826 communities that represent 8.3% of the population. An estimated 798,365 Aboriginal and Torres Strait Islander were in Australia, 5,2 million indigenous people living in America and 2,13 million in Canada. Racial/ethnic disparities in mental health service use have increased especially in the context of the new coronavirus pandemic. Thus, we aimed to describe the mental health situation of the indigenous population in the context of the COVID-19 pandemic Method: : The studies were identified in well-known international journals found in three electronic databases: PubMed, Scopus, and MEDLINE. The data were cross-checked with information from the main international newspapers. Results: : According to the literature, due to the COVID-19 pandemic there is a lack of specialized mental health services and professionals, a restricted access to quality information and a lack of access to inputs, causing negative feelings and it can exacerbate pre-existing mental problems (eg: depression, suicidal ideation, smoking and binge drink). The cultural differences are a risk factor to worsen the mental health of this already vulnerable population. Conclusion: : providing psychological first aid is an essential care component for indigenous populations that have been victims COVID-19 pandemic.</t>
  </si>
  <si>
    <t>[Goncalves Junior, Jucier] Santa Casa Misericordia Fortaleza, Dept Internal Med, Fortaleza, Ceara, Brazil; [Moreira, Marcial Moreno; Gleidiston Lima da Silva, Claudio; Rolim Neto, Modesto Leite] Univ Fed Cariri UFCA, Sch Med, Barbalha, Ceara, Brazil; [Moreira, Marcial Moreno; Gleidiston Lima da Silva, Claudio; Rolim Neto, Modesto Leite] Sch Med Juazeiro do Norte FMJ Estacio, Juazeiro Do Norte, Ceara, Brazil; [Pinheiro, Woneska Rodrigues; de Amorim, Liromaria Maria] Reg Univ Cariri URCA, Crato, Ceara, Brazil; [Tavares Lima, Carlos Kennedy] Sch Med ABC, Postgrad Program Hlth Sci, Santo Andre, SP, Brazil</t>
  </si>
  <si>
    <t>Universidade Federal do Cariri; Universidade Regional do Cariri; Faculdade de Medicina do ABC</t>
  </si>
  <si>
    <t>Neto, MLR (corresponding author), Univ Fed Cariri UFCA, Sch Med, Barbalha, Ceara, Brazil.;Neto, MLR (corresponding author), Sch Med Juazeiro do Norte FMJ Estacio, Juazeiro Do Norte, Ceara, Brazil.</t>
  </si>
  <si>
    <t>modesto.neto@ufca.edu.br</t>
  </si>
  <si>
    <t>Lima da Silva, Cláudio Gleidiston/AAE-1819-2022; Neto, Modesto Leite MLRN Rolim/D-5574-2015; Neto, Modesto/AAN-2981-2020</t>
  </si>
  <si>
    <t xml:space="preserve">Neto, Modesto Leite MLRN Rolim/0000-0003-3622-4447; </t>
  </si>
  <si>
    <t>ELSEVIER IRELAND LTD</t>
  </si>
  <si>
    <t>CLARE</t>
  </si>
  <si>
    <t>ELSEVIER HOUSE, BROOKVALE PLAZA, EAST PARK SHANNON, CO, CLARE, 00000, IRELAND</t>
  </si>
  <si>
    <t>PSYCHIAT RES</t>
  </si>
  <si>
    <t>JUL</t>
  </si>
  <si>
    <t>MY4XV</t>
  </si>
  <si>
    <t>Bronze, Green Published</t>
  </si>
  <si>
    <t>WOS:000558423200033</t>
  </si>
  <si>
    <t>Bhugra, D</t>
  </si>
  <si>
    <t>PROFESSIONALISM; CONTRACT; SOCIETY; INDIA</t>
  </si>
  <si>
    <t>Mental ill health is a universal phenomenon: that is, it is seen across all cultures and societies, even though the presentation may be culture-specific and affected by cultural norms and more. Governments have a moral and ethical duty to develop mental health services which are accessible, appropriate, and non-discriminatory. Equity in funding mental health services is critical. As globally services and their quality vary dramatically, one should be proposing and agreeing on minimum standards of care. In this paper the basic components and minimum standards of care are described. It is imperative that services are non-discriminatory. It is important that governments work with psychiatrists, other mental health professionals, and individuals with mental illness, their families, and carers to plan, develop, and deliver services with adequate funding. Employers and psychological first aid must also be remembered. Services must be geographically accessible. In this endeavour primary care services have a major role to play. Training and clinical decision-making must be part of the change in service delivery. It is imperative that every effort is made to keep the population mentally as well as physically healthy, and people who develop mental illness must have access to evidence-based treatment at the earliest possible opportunity.</t>
  </si>
  <si>
    <t>[Bhugra, Dinesh] World Psychiat Assoc, Geneva, Switzerland</t>
  </si>
  <si>
    <t>Bhugra, D (corresponding author), World Psychiat Assoc, Geneva, Switzerland.</t>
  </si>
  <si>
    <t>dinesh.bhugra@kcl.ac.uk</t>
  </si>
  <si>
    <t>World Psychiatric Association (WPA)</t>
  </si>
  <si>
    <t>World Psychiatric Association (WPA) funded the global survey on discrimination against people with mental illness. This article is based on the findings of that survey.</t>
  </si>
  <si>
    <t>DU9CD</t>
  </si>
  <si>
    <t>WOS:000382512900003</t>
  </si>
  <si>
    <t>Peer support in anaesthesia: Development and implementation of a peer-support programme within the Royal Brisbane and Women's Hospital Department of Anaesthesia and Perioperative Medicine</t>
  </si>
  <si>
    <t>Slykerman, G; Wiemers, MJ; Wyssusek, KH</t>
  </si>
  <si>
    <t>Slykerman, Gemma; Wiemers, Melissa J.; Wyssusek, Kerstin H.</t>
  </si>
  <si>
    <t>Peer support; wellbeing; burnout; mental health; anaesthetist; second victim</t>
  </si>
  <si>
    <t>HEALTH; WELFARE; BURNOUT; STRESS</t>
  </si>
  <si>
    <t>Recent years have seen a shift in culture surrounding psychological wellbeing in doctors. As suicide continues to devastate medical families, friends and colleagues across the country, and significant rates of mental health issues persist, a greater focus on doctors' psychological health has emerged. This, coupled with mounting evidence in favour of peer support, has driven the Royal Brisbane and Women's Hospital Department of Anaesthesia and Perioperative Medicine to implement a unique peer support programme, which has been tailored to the needs of the perioperative environment. The programme provides a peer-driven, confidential, psychological safety net for all Royal Brisbane and Women's Hospital anaesthetic staff. It focuses on collegial support in times of stress, as well as promoting a workplace culture of understanding for staff suffering psychological strain. The benefit of a formalised programme of this kind is that while staff have the option to obtain support at any time from a responder of their choosing, they do not need to seek it out actively in the event of a critical incident when it is automatically provided to them. Consultant anaesthetists trained in psychological first aid act as responders, offering support as well as resources and psychologist referral as required. It is our hope that its success will prompt other anaesthetic departments to continue the trend towards positive health strategies for doctors and implement similar programmes.</t>
  </si>
  <si>
    <t>[Slykerman, Gemma; Wyssusek, Kerstin H.] Royal Brisbane &amp; Womens Hosp, Dept Anaesthesia &amp; Perioperat Med, Brisbane, Qld, Australia; [Slykerman, Gemma; Wyssusek, Kerstin H.] Univ Queensland, Fac Med, Brisbane, Qld, Australia; [Wiemers, Melissa J.] Queensland Childrens Hosp, Brisbane, Qld, Australia</t>
  </si>
  <si>
    <t>Royal Brisbane &amp; Women's Hospital; University of Queensland</t>
  </si>
  <si>
    <t>Slykerman, G (corresponding author), Royal Brisbane &amp; Womens Hosp, Dept Anaesthesia &amp; Perioperat Med, Butterfield St, Herston, Qld 4029, Australia.</t>
  </si>
  <si>
    <t>gem_slykerman@hotmail.com</t>
  </si>
  <si>
    <t>Wyssusek, Kerstin/A-8290-2012</t>
  </si>
  <si>
    <t>Wyssusek, Kerstin/0000-0003-1709-4958; Slykerman, Gemma/0000-0002-4097-7217</t>
  </si>
  <si>
    <t>JV7HN</t>
  </si>
  <si>
    <t>WOS:000502532000003</t>
  </si>
  <si>
    <t>Cenat, JM; Mukunzi, JN; Noorishad, PG; Rousseau, C; Derivois, D; Bukaka, J</t>
  </si>
  <si>
    <t>Cenat, Jude Mary; Mukunzi, Joana N.; Noorishad, Pari-Gole; Rousseau, Cecile; Derivois, Daniel; Bukaka, Jacqueline</t>
  </si>
  <si>
    <t>JOURNAL OF PSYCHOSOMATIC RESEARCH</t>
  </si>
  <si>
    <t>Ebola virus disease; Mental health; Intervention programs; Outbreak</t>
  </si>
  <si>
    <t>SIERRA-LEONE; SURVIVORS; EPIDEMIC; SEQUELAE; CARE</t>
  </si>
  <si>
    <t>Objectives: The Ebola virus disease (EVD) is associated with major mental health consequences (e.g., depression, anxiety, PTSD). Studies have shown a need for relevant and effective programs to address mental health consequences associated to EVD. This systematic review aimed to describe programs implemented following EVD outbreaks and to evaluate their effectiveness and relevance in order to provide evidence-based data to improve mental health services. Methods: We first searched EMBASE, PubMed, PsycINFO, PILOTS, Cochrane Library and MEDLINE for a systematic review on EVD and on MHPSS programs. Then, we searched the grey literature. The search generated 2827 publications. Eleven studies were retained according to the PRISMA statement. Results: This systematic review revealed that most programs were implemented by international organizations in collaboration with local partners. Many of them were implemented following WHO mhGAP and Psychological First Aid guidelines. Programs were implemented in hospitals, Ebola treatment centres, communities among different categories of individuals exposed to EVD (survivors, health workers and volunteers, other frontline workers, children, adults, etc.). Only two of the identified programs which integrated cultural factors were empirically evaluated. Results from the evaluations showed mental health improvement for both children and adults. Conclusions: This study provides the first systematic review on MHPSS programs among communities affected by EVD. This study shows the need to increase efforts to systematically document and evaluate the implemented programs. Results also provide preliminary evidence about the value of culturally sensitive MHPSS programs and of the implication of local mental health professionals.</t>
  </si>
  <si>
    <t>[Cenat, Jude Mary; Mukunzi, Joana N.; Noorishad, Pari-Gole] Univ Ottawa, Sch Psychol, 136 Jean Jacques Lussier,4017 Vanier Hall, Ottawa, ON K1N 6N5, Canada; [Rousseau, Cecile] McGill Univ, Div Social &amp; Transcultural Psychiat, Montreal, PQ, Canada; [Derivois, Daniel] Univ Bourgogne Franche Comte, Lab Psychol Psy DREPI EA 7458, Dijon, France; [Bukaka, Jacqueline] Univ Kinshasa, Dept Psychol, Kinshasa, DEM REP CONGO</t>
  </si>
  <si>
    <t>University of Ottawa; McGill University; Universite de Bourgogne; Universite de Kinshasa</t>
  </si>
  <si>
    <t>Cenat, JM (corresponding author), Univ Ottawa, Sch Psychol, 136 Jean Jacques Lussier,4017 Vanier Hall, Ottawa, ON K1N 6N5, Canada.</t>
  </si>
  <si>
    <t>jcenat@uottawa.ca</t>
  </si>
  <si>
    <t>International Development Research Center [108968]</t>
  </si>
  <si>
    <t>International Development Research Center(International Development Research Centre - IDRC)</t>
  </si>
  <si>
    <t>International Development Research Center (Grant #108968).</t>
  </si>
  <si>
    <t>PERGAMON-ELSEVIER SCIENCE LTD</t>
  </si>
  <si>
    <t>THE BOULEVARD, LANGFORD LANE, KIDLINGTON, OXFORD OX5 1GB, ENGLAND</t>
  </si>
  <si>
    <t>J PSYCHOSOM RES</t>
  </si>
  <si>
    <t>J. Psychosomat. Res.</t>
  </si>
  <si>
    <t>APR</t>
  </si>
  <si>
    <t>KT6UO</t>
  </si>
  <si>
    <t>WOS:000519149900002</t>
  </si>
  <si>
    <t>Mental health services for infectious disease outbreaks including COVID-19: a rapid systematic review</t>
  </si>
  <si>
    <t>Yue, JL; Yan, W; Sun, YK; Yuan, K; Su, SZ; Han, Y; Ravindran, AV; Kosten, T; Everall, I; Davey, CG; Bullmore, E; Kawakami, N; Barbui, C; Thornicroft, G; Lund, C; Lin, X; Liu, L; Shi, L; Shi, J; Ran, MS; Bao, YP; Lu, L</t>
  </si>
  <si>
    <t>Yue, Jing-Li; Yan, Wei; Sun, Yan-Kun; Yuan, Kai; Su, Si-Zhen; Han, Ying; Ravindran, Arun V.; Kosten, Thomas; Everall, Ian; Davey, Christopher G.; Bullmore, Edward; Kawakami, Norito; Barbui, Corrado; Thornicroft, Graham; Lund, Crick; Lin, Xiao; Liu, Lin; Shi, Le; Shi, Jie; Ran, Mao-Sheng; Bao, Yan-Ping; Lu, Lin</t>
  </si>
  <si>
    <t>PSYCHOLOGICAL MEDICINE</t>
  </si>
  <si>
    <t>MIDDLE-INCOME COUNTRIES; PSYCHOSOCIAL INTERVENTIONS; PSYCHOLOGICAL INTERVENTION; CARE WORKERS; CHINA; EBOLA; RESILIENCE; EPIDEMIC; ANXIETY; METAANALYSIS</t>
  </si>
  <si>
    <t>The upsurge in the number of people affected by the COVID-19 is likely to lead to increased rates of emotional trauma and mental illnesses. This article systematically reviewed the available data on the benefits of interventions to reduce adverse mental health sequelae of infectious disease outbreaks, and to offer guidance for mental health service responses to infectious disease pandemic. PubMed, Web of Science, Embase, PsycINFO, WHO Global Research Database on infectious disease, and the preprint server medRxiv were searched. Of 4278 reports identified, 32 were included in this review. Most articles of psychological interventions were implemented to address the impact of COVID-19 pandemic, followed by Ebola, SARS, and MERS for multiple vulnerable populations. Increasing mental health literacy of the public is vital to prevent the mental health crisis under the COVID-19 pandemic. Group-based cognitive behavioral therapy, psychological first aid, community-based psychosocial arts program, and other culturally adapted interventions were reported as being effective against the mental health impacts of COVID-19, Ebola, and SARS. Culturally-adapted, cost-effective, and accessible strategies integrated into the public health emergency response and established medical systems at the local and national levels are likely to be an effective option to enhance mental health response capacity for the current and for future infectious disease outbreaks. Tele-mental healthcare services were key central components of stepped care for both infectious disease outbreak management and routine support; however, the usefulness and limitations of remote health delivery should also be recognized.</t>
  </si>
  <si>
    <t>[Yue, Jing-Li; Yan, Wei; Sun, Yan-Kun; Yuan, Kai; Su, Si-Zhen; Liu, Lin; Shi, Le; Lu, Lin] Peking Univ, Inst Mental Hlth, Natl Clin Res Ctr Mental Disorders, NHC Key Lab Mental Hlth,Hosp 6, Beijing, Peoples R China; [Han, Ying; Shi, Jie; Bao, Yan-Ping] Peking Univ, Natl Inst Drug Dependence, Beijing, Peoples R China; [Ravindran, Arun V.] Univ Toronto, Dept Psychiat, Toronto, ON, Canada; [Kosten, Thomas] Baylor Coll Med, Div Alcohol &amp; Addict Psychiat, Houston, TX 77030 USA; [Everall, Ian] Kings Coll London, Inst Psychiat Psychol &amp; Neurosci, London, England; [Davey, Christopher G.] Univ Melbourne, Dept Psychiat, Melbourne, Vic, Australia; [Bullmore, Edward] Univ Cambridge, Dept Psychiat, Cambridge, England; [Bullmore, Edward] Cambridgeshire &amp; Peterborough NHS Fdn Trust, Dept Res &amp; Dev, Cambridge, England; [Kawakami, Norito] Univ Tokyo, Grad Sch Med, Dept Mental Hlth, Tokyo, Japan; [Barbui, Corrado] Univ Verona, WHO Collaborating Ctr Res &amp; Training Mental Hlth, Dept Neurosci Biomed &amp; Movement Sci, Sect Psychiat, Verona, Italy; [Barbui, Corrado] Univ Verona, Cochrane Global Mental Hlth, Verona, Italy; [Thornicroft, Graham] Kings Coll London, Ctr Global Mental Hlth, London, England; [Thornicroft, Graham] Kings Coll London, Inst Psychiat Psychol &amp; Neurosci, Ctr Implementat Sci, London, England; [Lund, Crick] Kings Coll London, Inst Psychiat Psychol &amp; Neurosci, Ctr Global Mental Hlth, London, England; [Lund, Crick] Univ Cape Town, Dept Psychiat &amp; Mental Hlth, Alan J Flisher Ctr Publ Mental Hlth, Cape Town, South Africa; [Lin, Xiao; Lu, Lin] Peking Univ, Peking Tsinghua Ctr Life Sci, Beijing, Peoples R China; [Lin, Xiao; Lu, Lin] Peking Univ, PKU IDG McGovern Inst Brain Res, Beijing, Peoples R China; [Ran, Mao-Sheng] Univ Hong Kong, Dept Social Work &amp; Social Adm, Hong Kong, Peoples R China</t>
  </si>
  <si>
    <t>Peking University; Peking University; University of Toronto; Baylor College of Medicine; University of London; King's College London; University of Melbourne; University of Cambridge; University of Tokyo; University of Verona; University of Verona; University of London; King's College London; University of London; King's College London; University of London; King's College London; University of Cape Town; Peking University; Peking University; University of Hong Kong</t>
  </si>
  <si>
    <t>Lu, L (corresponding author), Peking Univ, Inst Mental Hlth, Natl Clin Res Ctr Mental Disorders, NHC Key Lab Mental Hlth,Hosp 6, Beijing, Peoples R China.;Bao, YP (corresponding author), Peking Univ, Natl Inst Drug Dependence, Beijing, Peoples R China.;Lu, L (corresponding author), Peking Univ, Peking Tsinghua Ctr Life Sci, Beijing, Peoples R China.;Lu, L (corresponding author), Peking Univ, PKU IDG McGovern Inst Brain Res, Beijing, Peoples R China.;Ran, MS (corresponding author), Univ Hong Kong, Dept Social Work &amp; Social Adm, Hong Kong, Peoples R China.</t>
  </si>
  <si>
    <t>msran@hku.hk; baoyp@bjmu.edu.cn; linlu@bjmu.edu.cn</t>
  </si>
  <si>
    <t>SHI, JIE/GXG-3394-2022; Thornicroft, Graham/B-4027-2010; Ravindran, Arun/ABI-5677-2020; Liu, Lin/ACT-0529-2022; Kosten, Thomas/AAI-5998-2021; Lund, Crick/F-4405-2011; Ran, Maosheng/B-9847-2017</t>
  </si>
  <si>
    <t>Thornicroft, Graham/0000-0003-0662-0879; Ran, Maosheng/0000-0001-7343-3729; Everall, Ian/0000-0003-3957-3861; Lund, Crick/0000-0002-5159-8220</t>
  </si>
  <si>
    <t>National Natural Science Foundation of China [81761128036, 81821092, 31900805]; Special Research Fund of PKUHSC for Prevention and Control of COVID-19 [BMU2020HKYZX008]; National Key Research and Development Program of China [2019YFA0706200]; National Institute for Health Research (NIHR) Applied Research Collaboration South London at King's College London NHS Foundation Trust; NIHR Asset Global Health Unit award; National Institute of Mental Health of the National Institutes of Health [R01MH100470]; UK Medical Research Council [MR/S001255/1, MR/R023697/1]; MRC [MR/R023697/1] Funding Source: UKRI</t>
  </si>
  <si>
    <t>National Natural Science Foundation of China(National Natural Science Foundation of China (NSFC)); Special Research Fund of PKUHSC for Prevention and Control of COVID-19; National Key Research and Development Program of China; National Institute for Health Research (NIHR) Applied Research Collaboration South London at King's College London NHS Foundation Trust; NIHR Asset Global Health Unit award; National Institute of Mental Health of the National Institutes of Health(United States Department of Health &amp; Human ServicesNational Institutes of Health (NIH) - USANIH National Institute of Mental Health (NIMH)); UK Medical Research Council(UK Research &amp; Innovation (UKRI)Medical Research Council UK (MRC)); MRC(UK Research &amp; Innovation (UKRI)Medical Research Council UK (MRC))</t>
  </si>
  <si>
    <t>This work was partially supported by grants from the National Natural Science Foundation of China (no. 81761128036, 81821092 and 31900805), the Special Research Fund of PKUHSC for Prevention and Control of COVID-19 (no. BMU2020HKYZX008) and the National Key Research and Development Program of China (no. 2019YFA0706200). GT is supported by the National Institute for Health Research (NIHR) Applied Research Collaboration South London at King's College London NHS Foundation Trust, and by the NIHR Asset Global Health Unit award. The views expressed are those of the authors and not necessarily those of the NHS, the NIHR or the Department of Health and Social Care. GT also receives support from the National Institute of Mental Health of the National Institutes of Health under award number R01MH100470 (Cobalt study). GT is supported by the UK Medical Research Council in relation the Emilia (MR/S001255/1) and Indigo Partnership (MR/R023697/1) awards.</t>
  </si>
  <si>
    <t>32 AVENUE OF THE AMERICAS, NEW YORK, NY 10013-2473 USA</t>
  </si>
  <si>
    <t>PSYCHOL MED</t>
  </si>
  <si>
    <t>PII S0033291720003888</t>
  </si>
  <si>
    <t>Psychology, Clinical; Psychiatry; Psychology</t>
  </si>
  <si>
    <t>PE5NO</t>
  </si>
  <si>
    <t>Green Published, hybrid</t>
  </si>
  <si>
    <t>WOS:000598412500003</t>
  </si>
  <si>
    <t>Rao, K</t>
  </si>
  <si>
    <t>TSUNAMI; SUPPORT; WOMEN</t>
  </si>
  <si>
    <t>Different phases of intervention after any disaster bring with them specific issues that policy-makers as well as healthcare deliverers must take into account. There are some specific issues related to aid with dignity and dead-body identification that need to be taken into account. The human and material resources are important in planning and delivering mental healthcare. In India, with each successive disaster, the immediate response in the rescue and relief phase has improved and the administration is able to mobilize a large amount of resources from different sectors quickly, efficiently and in a co-ordinated manner in the immediate and short-term periods after a disaster. That psychological first aid will reduce psychiatric morbidity is now generally accepted as a key principle in interventions immediately after a disaster. In the recent events, large numbers of community-level volunteers have received short-term training and been able to provide effective psychosocial care and support. The paper presents the author's observations and provides an overview of some of the lessons learnt in mental health and psychosocial support care across the several natural and human-made disasters that have taken place in India. While significant progress has been made with respect to the rescue and relief response, there is still a lot to be achieved in the rehabilitation and rebuilding phases that follow a disaster. Disaster prevention and mitigation need global vision combined with local action. Building capacity through careful planning and training potential workers is an important step. The stakeholders must take into account local cultural and social needs.</t>
  </si>
  <si>
    <t>Natl Inst Mental Hlth &amp; Neurosci, NIMHANS, Dept Mental Hlth &amp; Social Psychol, Bangalore 560029, Karnataka, India</t>
  </si>
  <si>
    <t>National Institute of Mental Health &amp; Neurosciences - India</t>
  </si>
  <si>
    <t>Rao, K (corresponding author), Natl Inst Mental Hlth &amp; Neurosci, NIMHANS, Dept Mental Hlth &amp; Social Psychol, Hosur Rd, Bangalore 560029, Karnataka, India.</t>
  </si>
  <si>
    <t>kiranrao.nimhans@gmail.com</t>
  </si>
  <si>
    <t>115WG</t>
  </si>
  <si>
    <t>WOS:000242763900009</t>
  </si>
  <si>
    <t>Schools' Flood Emergency Preparedness in Khyber Pakhtunkhwa Province, Pakistan</t>
  </si>
  <si>
    <t>Shah, AA; Ye, JZ; Pan, L; Ullah, R; Shah, SIA; Fahad, S; Naz, S</t>
  </si>
  <si>
    <t>Shah, Ashfaq Ahmad; Ye, Jingzhong; Pan, Lu; Ullah, Raza; Shah, Syed Irshad Ali; Fahad, Shah; Naz, Shaista</t>
  </si>
  <si>
    <t>INTERNATIONAL JOURNAL OF DISASTER RISK SCIENCE</t>
  </si>
  <si>
    <t>SAFETY CLIMATE; CHILDREN; DISABILITIES</t>
  </si>
  <si>
    <t>Pakistan is highly exposed to climate-induced disasters, especially floods. Flooding history shows that educational establishments have been disproportionately hard-hit by flooding events. In Pakistan, school safety and preparedness is still a choice, rather than a mandatory requirement for all schools. But schools in Pakistan do have a responsibility to keep safe the students in their care, especially during and after the catastrophic events. This implies the need to maintain the environment in and around school property, so as to minimize the impacts of floods and to have the mechanisms in place to maximize a school's resilience. This study examined the emergency preparedness activities of 20 schools in four districts of Khyber Pakhtunkhwa Province that had recently been severely affected by floods. Through face to face interviews and a structured questionnaire (n = 100) we collected data on the four pillars of emergency preparedness: emergency planning, preparation measures, safe school facilities, and hazard education and training. The study revealed that the majority of the sample schools had experienced more than one natural hazard-induced disaster, predominantly flooding, yet despite this had not undertaken adequate emergency preparedness activities. There are particular gaps with regard to plans for students with disabilities, the continuity of school operations after a disaster, the presence of maps to identify evacuation routes, the availability of emergency equipment and resources, disaster preparedness guidelines, and psychological first aid and crisis counseling. The strengths, weaknesses, opportunities, and threats analysis that our researchers carried out indicates that, although schools in the survey have taken many steps towards flood preparedness, many weaknesses still exist and there remain significant opportunities to strengthen the preparedness level of many schools. The goal of this study is to inform policy decisions that improve school safety in Pakistan and to suggest the priority areas for future school disaster preparedness and management efforts.</t>
  </si>
  <si>
    <t>[Shah, Ashfaq Ahmad; Ye, Jingzhong; Pan, Lu] China Agr Univ, Coll Humanities &amp; Dev Studies COHD, Beijing 100083, Peoples R China; [Ullah, Raza] Univ Agr Faisalabad, Inst Agr &amp; Resource Econ, Faisalabad 38000, Pakistan; [Shah, Syed Irshad Ali] Zhejiang Univ, Dept Agr Econ &amp; Management, Hangzhou 310058, Zhejiang, Peoples R China; [Fahad, Shah] Northwest A&amp;F Univ, Coll Econ &amp; Management, Yangling 712100, Shaanxi, Peoples R China; [Naz, Shaista] Univ Agr Peshawar AUP, IDS, Peshawar 25000, Khyber Pakhtunk, Pakistan</t>
  </si>
  <si>
    <t>China Agricultural University; University of Agriculture Faisalabad; Zhejiang University; Northwest A&amp;F University - China</t>
  </si>
  <si>
    <t>Ye, JZ (corresponding author), China Agr Univ, Coll Humanities &amp; Dev Studies COHD, Beijing 100083, Peoples R China.</t>
  </si>
  <si>
    <t>yejz@cau.edu.cn</t>
  </si>
  <si>
    <t>Shah, Ashfaq Ahmad/AAT-7073-2021; Shah, Ashfaq Ahmad/J-2476-2019; Ullah, Raza/AAF-1319-2020; Fahad, Shah/GZM-2604-2022; Fahad, Shah/K-4922-2019</t>
  </si>
  <si>
    <t>Shah, Ashfaq Ahmad/0000-0001-9142-2441; Ullah, Raza/0000-0003-3036-1926; Fahad, Shah/0000-0002-7080-3031</t>
  </si>
  <si>
    <t>Chinese Scholarship Council (CSC)</t>
  </si>
  <si>
    <t>Chinese Scholarship Council (CSC)(China Scholarship Council)</t>
  </si>
  <si>
    <t>This study was part of Ph.D. research at the College of Humanities and Development Studies (COHD), China Agricultural University, Beijing, China. The research project was made possible by the sponsorship of the Chinese Scholarship Council (CSC). We are extremely thankful to the College of Humanities and Development (COHD) Studies, as well as the Directorate of Elementary and Secondary Education (E&amp;SE) Khyber Pakhtunkhwa and school representatives, for their effective support and coordination in organizing and conducting successful interviews. Further, we would like to thank our survey team members in conducting interviews during August and September 2017. We are very thankful to Nicholas Parrott for his contribution to the proofreading and editing of this manuscript.</t>
  </si>
  <si>
    <t>2095-0055</t>
  </si>
  <si>
    <t>2192-6395</t>
  </si>
  <si>
    <t>INT J DISAST RISK SC</t>
  </si>
  <si>
    <t>Geosciences, Multidisciplinary; Meteorology &amp; Atmospheric Sciences; Water Resources</t>
  </si>
  <si>
    <t>Geology; Meteorology &amp; Atmospheric Sciences; Water Resources</t>
  </si>
  <si>
    <t>GJ9JN</t>
  </si>
  <si>
    <t>WOS:000435717300004</t>
  </si>
  <si>
    <t>'You're Not Alone for China': The First Song in Times of COVID-19 to Keep the Faith in a World Crying in Silence</t>
  </si>
  <si>
    <t>Gimenez-Llort, L</t>
  </si>
  <si>
    <t>Gimenez-Llort, Lydia</t>
  </si>
  <si>
    <t>BEHAVIORAL SCIENCES</t>
  </si>
  <si>
    <t>COVID-19; grief; bereavement; collective mourning; socio-ecologic model; songwriting analysis; group music therapy; resilient interventions</t>
  </si>
  <si>
    <t>DUAL PROCESS MODEL; BEREAVEMENT; BEFRIEND; WRITTEN; MUSIC; TEND</t>
  </si>
  <si>
    <t>Collective mourning is an expression of societal maturity, cohesion, and respect. The world is in grief, but in early January 2020, before nobody could even imagine that SARS-CoV-2 would turn into the COVID-19 pandemic, a music video version of a pop ballad about love and isolation was spread across a Chinese social network. The song 'You Are Not Alone' was adapted as a cover by young foreigners living in China to express their support to bereaved families and frontline workers and encourage the people of China, their second home. At that time, the rest of the world looked to distant China but could hardly expect to face the same adversity months later. The authors reported that the music video was a spontaneous artistic expression copying such traumatic events and the mourning process. The present work analyses how the music was blended with lyrics and images describing the outbreak in Wuhan to reach their goal. The original song and this shortened version for China were compared regarding musical and lyric structures and main characteristics. Additionally, an analysis of the two videos was done regarding cinemetric variables and non-verbal communication that emphasized the power of songs to express deep sorrow and sympathy but also to give hope. Psychological first aid, the five stages of the mourning process by Kubler-Ross, the dual-process model by Stroebe and Schut, and Taylor's tend-to-befriend provided a better understanding of the translation from interpersonal to societal mourning. Finally, other memorable songs that society spontaneously chose to be performed alone or together to cope with sudden and dramatic situations, mitigate physical distancing, and alleviate human suffering are discussed. Music, lyrics, and artistic performance are playing a key role in building social and emotional ties during this pandemic, hampering individual and social pain and sorrow despite cultural barriers.</t>
  </si>
  <si>
    <t>[Gimenez-Llort, Lydia] Univ Autonoma Barcelona, Sch Med, Dept Psychiat &amp; Forens Med, Med Psychol Unit, Barcelona 08193, Spain; [Gimenez-Llort, Lydia] Univ Autonoma Barcelona, Inst Neurociencies, Barcelona 08193, Spain</t>
  </si>
  <si>
    <t>Autonomous University of Barcelona; Autonomous University of Barcelona</t>
  </si>
  <si>
    <t>Gimenez-Llort, L (corresponding author), Univ Autonoma Barcelona, Sch Med, Dept Psychiat &amp; Forens Med, Med Psychol Unit, Barcelona 08193, Spain.;Gimenez-Llort, L (corresponding author), Univ Autonoma Barcelona, Inst Neurociencies, Barcelona 08193, Spain.</t>
  </si>
  <si>
    <t>lidia.gimenez@uab.cat</t>
  </si>
  <si>
    <t>Gimenez-Llort, Lydia/0000-0002-4091-489X</t>
  </si>
  <si>
    <t>2076-328X</t>
  </si>
  <si>
    <t>BEHAV SCI-BASEL</t>
  </si>
  <si>
    <t>Behav. Sci.</t>
  </si>
  <si>
    <t>Psychology, Multidisciplinary</t>
  </si>
  <si>
    <t>0Q7YM</t>
  </si>
  <si>
    <t>WOS:000785129200001</t>
  </si>
  <si>
    <t>Feinstein, D</t>
  </si>
  <si>
    <t>Feinstein, David</t>
  </si>
  <si>
    <t>FRONTIERS IN PSYCHOLOGY</t>
  </si>
  <si>
    <t>EMOTIONAL FREEDOM TECHNIQUES; MENTAL-HEALTH; EXPOSURE; PTSD; INTERVENTIONS; PSYCHOTHERAPY; METAANALYSIS; VETERANS; THERAPY; SYSTEMS</t>
  </si>
  <si>
    <t>Energy psychology, as most widely practiced, integrates the manual stimulation of acupuncture points with imaginal exposure, cognitive restructuring, and other evidence-based psychotherapeutic procedures. Efficacy for energy psychology protocols has been established in more than 120 clinical trials, with meta-analyses showing strong effect sizes for PTSD, anxiety, and depression. The approach has been applied in the wake of natural and human-made disasters in more than 30 countries. Four tiers of energy psychology interventions following the establishment of safety, trust, and rapport are described, including (1) immediate relief/stabilization, (2) reducing limbic arousal to trauma-based triggers, (3) overcoming complex psychological difficulties, and (4) promoting optimal functioning. The first tier is most pertinent in psychological first aid immediately following a disaster, with the subsequent tiers progressively being introduced over time with complex stress reactions and chronic disorders. Advantages of adding the stimulation of acupuncture points to a conventional exposure approach are identified, and challenges around cultural sensitivities and unintended effects are discussed. After establishing a framework for introducing energy psychology in disaster relief efforts, reports from a sampling of settings are presented, based on interviews with this paper's author. These include accounts of relief work with survivors of mass shootings, genocide, ethnic warfare, earthquakes, hurricanes, tornadoes, floods, wildfires, and the COVID-19 pandemic. Hundreds of other reports from the field show a pattern of strong outcomes following the use of energy psychology in the days or weeks after a disaster and in the subsequent treatment of trauma-based psychological problems. Many of these accounts corroborate one another in terms of rapid relief and long-term benefits. Finally, examples of more efficient delivery methods utilizing large groups, lay counselors, digital technology, and cultivating community resilience are presented.</t>
  </si>
  <si>
    <t>david@innersource.net</t>
  </si>
  <si>
    <t>1664-1078</t>
  </si>
  <si>
    <t>FRONT PSYCHOL</t>
  </si>
  <si>
    <t>APR 25</t>
  </si>
  <si>
    <t>1D1AD</t>
  </si>
  <si>
    <t>WOS:000793539900001</t>
  </si>
  <si>
    <t>Dua Ti Dawa Ti: understanding psychological distress in the ten districts of the Kashmir Valley and community mental health service needs</t>
  </si>
  <si>
    <t>Housen, T; Ara, S; Shah, A; Shah, S; Lenglet, A; Pintaldi, G</t>
  </si>
  <si>
    <t>Housen, Tambri; Ara, Shabnum; Shah, Akmal; Shah, Showkat; Lenglet, Annick; Pintaldi, Giovanni</t>
  </si>
  <si>
    <t>CONFLICT AND HEALTH</t>
  </si>
  <si>
    <t>Psychological distress; Mental health; Health service needs; Community perspective; Access; Exploratory methodologies; Qualitative; Kashmir</t>
  </si>
  <si>
    <t>INTERVENTION; CONFLICT; PROGRAM; STRESS; WOMEN</t>
  </si>
  <si>
    <t>Background An extensive body of research exists looking at the level of psychological distress in populations affected by political conflict. Recommended response to psychological distress in humanitarian crises is still based on frameworks for interventions developed in western/European contexts including psychological first aid, counselling and group therapy. While there is growing, but limited, evidence that culturally modified interventions can lead to reduction in symptoms of psychological distress in conflict affected populations, there is a need to understand mental health help-seeking behaviour and mental health service needs from the perspective of affected communities. Methods This study employed a qualitative exploratory research design based on principles of grounded theory. A combination of convenience and snowball sampling was used to recruit 186 adults from the general population to 20 focus group discussions; 95 men, median age 40 years, interquartile range (IQR): 27-48 years and 91 women, median age 40 years IQR: 32-50 years. Trained Kashmiri facilitators used a semi-structured interview guide to ascertain community perceptions on mental illness, help-seeking and service needs from the perspective of communities in the Kashmir Valley. Content analysis of transcripts resulted in the identification of seven overarching themes. Results Common locally recognized symptoms of psychological distress were synonymous with symptoms listed in the Hopkins Symptoms Checklist (HSCL-25) and the Harvard Trauma Questionnaire (HTQ). Protracted political insecurity was highlighted as a major perceived cause of psychological distress in communities. Mental health help-seeking included traditional/spiritual healers in combination with practitioners of western medicine, with access highlighted as the main barrier. Divergent views were expressed on the effectiveness of treatment received. Participants' expressed the need for investment in mental health literacy to improve the community's capacity to recognize and support those suffering from psychological distress. Conclusions Our findings demonstrate the universality of symptoms of psychological distress whilst simultaneously highlighting the importance of recognizing the cultural, spiritual and contextual framework within which psychological distress is understood and manifest. Co-constructed models of community based mental health services are needed.</t>
  </si>
  <si>
    <t>[Housen, Tambri] Australian Natl Univ, Natl Ctr Epidemiol &amp; Populat Hlth, Canberra, ACT 2600, Australia; [Ara, Shabnum; Shah, Showkat] Univ Kashmir, Dept Psychol, Srinagar 190006, Jammu &amp; Kashmir, India; [Shah, Akmal] RINPAS, Kanke Rd, Ranchi 834006, Bihar, India; [Lenglet, Annick] Radbound Univ, Med Ctr, Geert Grootepl Zuid 10, NL-6525 GA Nijmegen, Netherlands; [Lenglet, Annick; Pintaldi, Giovanni] Med Sans Frontieres, Plantage Middenlaan 14, NL-1018 DD Amsterdam, Netherlands</t>
  </si>
  <si>
    <t>Australian National University; University of Kashmir; Ranchi Institute of Neuro-Psychiatry &amp; Allied Sciences (RINPAS); Radboud University Nijmegen; Doctors Without Borders</t>
  </si>
  <si>
    <t>Housen, T (corresponding author), Australian Natl Univ, Natl Ctr Epidemiol &amp; Populat Hlth, Canberra, ACT 2600, Australia.</t>
  </si>
  <si>
    <t>Tambrihousen@mac.com</t>
  </si>
  <si>
    <t>Lenglet, Annick/U-8949-2017</t>
  </si>
  <si>
    <t>Lenglet, Annick/0000-0003-2013-8405; Housen, Tambri/0000-0002-4569-7601</t>
  </si>
  <si>
    <t>Medecins Sans Frontieres/Doctors Without Borders, India</t>
  </si>
  <si>
    <t>This research was funded by Medecins Sans Frontieres/Doctors Without Borders, India.</t>
  </si>
  <si>
    <t>BMC</t>
  </si>
  <si>
    <t>CAMPUS, 4 CRINAN ST, LONDON N1 9XW, ENGLAND</t>
  </si>
  <si>
    <t>1752-1505</t>
  </si>
  <si>
    <t>CONFL HEALTH</t>
  </si>
  <si>
    <t>DEC 12</t>
  </si>
  <si>
    <t>JV9WS</t>
  </si>
  <si>
    <t>WOS:000502710800002</t>
  </si>
  <si>
    <t>War-Psychological Skills for Coping with Traumatic Events: Helping Ukraine</t>
  </si>
  <si>
    <t>10.18662/brain/14.1/408</t>
  </si>
  <si>
    <t>Rybinska, Y; Antonivska, M; Serbova, O; Mykolaenko, M; Frolova, O; Kolpakchy, O</t>
  </si>
  <si>
    <t>Rybinska, Yuliia; Antonivska, Maryna; Serbova, Olha; Mykolaenko, Maryna; Frolova, Olha; Kolpakchy, Olena</t>
  </si>
  <si>
    <t>BRAIN-BROAD RESEARCH IN ARTIFICIAL INTELLIGENCE AND NEUROSCIENCE</t>
  </si>
  <si>
    <t>Psychometric measurements; tests; determination of the level and dynamics of development; markers and components</t>
  </si>
  <si>
    <t>The beginning of a full-scale invasion of Russian troops into Ukraine became a traumatic event of a powerful force for all the population of Ukraine. In the face of cruel military aggression, the need to develop a comprehensive approach to maintaining, preserving and restoring the psychological health of different segments of the population is becoming increasingly urgent. Day after day is increasing the need for competent and timely psychological intervention in the preparation of people for numerous trials. The problem of increasing the social and adaptive capabilities of a person, which involves the development of psychologically sound and empirically proven interventions that would restore the psychological health of the victims due to prolonged traumatization and has interfered with further complications. This paper examines and shows how war has changed people's life, routine and psychological first aid. The article emphasizes that the solution to problems with psycho-trauma lies not only in the development of the social protection system in Ukraine, a network of institutions that take care of mental health issues, and the training of specialists in methods of diagnosis and psycho-correction but also in work in society to change entrenched stereotypes. People need to know more about psychological trauma, post-traumatic syndrome, and ways to provide first aid because, unfortunately, psycho-trauma is a part of life, especially nowadays. The research deeply highlights the social and emotional effects of psycho trauma and aims to develop a comprehensive approach to preserving and restoring the psychological health of the individual who has suffered from prolonged hostilities and their consequences. To achieve this goal, it is necessary to solve the following tasks: to develop theoretical and methodological foundations of technologies for the restoration of psychological health of personality; to investigate the technologies of social and psychological rehabilitation of participants of hostilities, internally displaced persons, and the population of Ukraine, which was affected as a result of military aggression of the Russian Federation; identify ways of mobilizing personality resources that ensure the effectiveness of social and psychological rehabilitation.</t>
  </si>
  <si>
    <t>[Rybinska, Yuliia; Antonivska, Maryna; Mykolaenko, Maryna] Kyiv Natl Univ Culture &amp; Arts, Foreign Philol Dept, Kiev, Ukraine; [Serbova, Olha] Natl Tech Univ Ukraine, Ihor Sikorskyi Kyiv Polytech Institute?, Dept Psychol &amp; Pedag, Kiev, Ukraine; [Frolova, Olha; Kolpakchy, Olena] Berdiansk State Pedag Univ, Dept Psychol, Berdiansk, Ukraine</t>
  </si>
  <si>
    <t>Kyiv National University of Culture &amp; Arts; Ministry of Education &amp; Science of Ukraine; Igor Sikorsky Kyiv Polytechnic Institute; Ministry of Education &amp; Science of Ukraine; Berdyansk State Pedagogical University</t>
  </si>
  <si>
    <t>Rybinska, Y (corresponding author), Kyiv Natl Univ Culture &amp; Arts, Foreign Philol Dept, Kiev, Ukraine.</t>
  </si>
  <si>
    <t>julialeo1619@gmail.com; antonivska_maryna@ukr.net; serbova_olha@ukr.net; maryna-mykolaenko@ukr.net; art_divosvit@ukr.net; kolpakchy.lena@gmail.com</t>
  </si>
  <si>
    <t>EDUSOFT PUBLISHING</t>
  </si>
  <si>
    <t>BACAU</t>
  </si>
  <si>
    <t>9 MAI STR 82, BACAU, 600065, ROMANIA</t>
  </si>
  <si>
    <t>2067-3957</t>
  </si>
  <si>
    <t>BRAIN-BROAD RES ARTI</t>
  </si>
  <si>
    <t>BRAIN-Broad Res. Artif. Intellect. Neurosci.</t>
  </si>
  <si>
    <t>Neurosciences</t>
  </si>
  <si>
    <t>Neurosciences &amp; Neurology</t>
  </si>
  <si>
    <t>D3HO6</t>
  </si>
  <si>
    <t>WOS:000967670200006</t>
  </si>
  <si>
    <t>Web of Science</t>
  </si>
  <si>
    <t xml:space="preserve">Psychological first aid-informed guidelines for mental health professionals working with central American unaccompanied minors in transitional settings. </t>
  </si>
  <si>
    <t xml:space="preserve">Development of mental health first-aid guidelines for depression: A Delphi expert consensus study in Argentina and Chile. </t>
  </si>
  <si>
    <t xml:space="preserve">Cultural adaptation of the teen mental health first aid (tmhfa) program from australia to the usa. </t>
  </si>
  <si>
    <t xml:space="preserve">Youth mental health first aid training with diverse educators. </t>
  </si>
  <si>
    <t xml:space="preserve">Cultural adaptation of the mental health first aid guidelines for depression in Brazil: A Delphi expert consensus study. </t>
  </si>
  <si>
    <t xml:space="preserve">Cultural adaptation of the guidelines for offering mental health first aid to a person after a potentially traumatic event: A delphi expert consensus study in Brazil. </t>
  </si>
  <si>
    <t xml:space="preserve">Evaluating a Psychological First Aid training intervention (preparing me) to support the mental health and wellbeing of Chinese healthcare workers during healthcare emergencies: Protocol for a randomized controlled feasibility trial. </t>
  </si>
  <si>
    <t xml:space="preserve">Breaking down barriers to help-seeking: Preparing first responders' families for psychological first aid. </t>
  </si>
  <si>
    <t xml:space="preserve">Cultural adaptation of the mental health first aid guidelines for assisting a person at risk of suicide in Brazil: A Delphi expert consensus study. </t>
  </si>
  <si>
    <t xml:space="preserve">Development and cultural adaptation of psychological first aid for covid-19 frontline workers in american indian/alaska native communities. </t>
  </si>
  <si>
    <t xml:space="preserve">Cultural adaptation of the mental health first aid guidelines for Brazilians with problem drinking: A Delphi expert consensus study. </t>
  </si>
  <si>
    <t xml:space="preserve">Development of mental health first aid guidelines for problem drinking: A Delphi expert consensus study in Argentina and Chile. </t>
  </si>
  <si>
    <t xml:space="preserve">Culturally adapting youth mental health first aid training for Asian Americans. </t>
  </si>
  <si>
    <t xml:space="preserve">Mental health in biological disasters: From SARS to COVID-19. </t>
  </si>
  <si>
    <t xml:space="preserve">Contextualization of psychological first aid: An integrative literature review. </t>
  </si>
  <si>
    <t xml:space="preserve">Development of Chinese mental health first aid guidelines for assisting a person affected by a traumatic event: A Delphi expert consensus study. </t>
  </si>
  <si>
    <t xml:space="preserve">Cultural adaptation of mental health first aid guidelines for depression for Sri Lanka: A Delphi expert consensus study. </t>
  </si>
  <si>
    <t xml:space="preserve">Cultural adaptation of the mental health first aid guidelines for assisting a person at risk of suicide for Sri Lanka: A Delphi expert consensus study. </t>
  </si>
  <si>
    <t xml:space="preserve">A systematic review of mental health programs among populations affected by the Ebola virus disease. </t>
  </si>
  <si>
    <t xml:space="preserve">Mental health services for infectious disease outbreaks including COVID-19: A rapid systematic review. </t>
  </si>
  <si>
    <t xml:space="preserve">Cultural adaptation of the mental health first aid guidelines for assisting a person at risk of suicide to China: A Delphi expert consensus study. </t>
  </si>
  <si>
    <t xml:space="preserve">Effectiveness of Mental Health First Aid for Chinese-speaking international students in Melbourne. </t>
  </si>
  <si>
    <t xml:space="preserve">Training healthcare assistants working in adult acute inpatient wards in Psychological First Aid: An implementation and evaluation study. </t>
  </si>
  <si>
    <t xml:space="preserve">Prevalence and predictors of depression, anxiety, and stress among youth at the time of COVID-19: An online cross-sectional multicountry study. </t>
  </si>
  <si>
    <t xml:space="preserve">Mental health first aid and exciting opportunities for peer-support networks within universities with prospects of influencing public health and treatment. </t>
  </si>
  <si>
    <t xml:space="preserve">Cultural adaptation of the mental health first aid guidelines for depression used in English-speaking countries for China: A Delphi expert consensus study. </t>
  </si>
  <si>
    <t xml:space="preserve">Development of Chinese mental health first aid guidelines for psychosis: A Delphi expert consensus study. </t>
  </si>
  <si>
    <t xml:space="preserve">The mental health of those whose rights have been taken away: An essay on the mental health of indigenous peoples in the face of the 2019 Coronavirus (2019-nCoV) outbreak. </t>
  </si>
  <si>
    <t xml:space="preserve">Talking about suicide: An uncontrolled trial of the effects of an Aboriginal and Torres Strait Islander mental health first aid program on knowledge, attitudes and intended and actual assisting actions. </t>
  </si>
  <si>
    <t xml:space="preserve">The essential role of cultural safety in developing culturally-relevant prevention programming in First Nations communities: Lessons learned from a national evaluation of Mental Health First Aid First Nations. </t>
  </si>
  <si>
    <t xml:space="preserve">A feasibility trial of Mental Health First Aid First Nations: Acceptability, cultural adaptation, and preliminary outcomes. </t>
  </si>
  <si>
    <t xml:space="preserve">Re-development of mental health first aid guidelines for supporting Aboriginal and Torres Strait islanders who are experiencing suicidal thoughts and behaviour. </t>
  </si>
  <si>
    <t xml:space="preserve">Re-development of mental health first aid guidelines for supporting Aboriginal and Torres Strait Islanders who are engaging in non-suicidal self-injury. </t>
  </si>
  <si>
    <t xml:space="preserve">Evaluating the effectiveness of Mental Health First Aid program for Chinese People in Hong Kong. </t>
  </si>
  <si>
    <t xml:space="preserve">Important considerations when providing mental health first aid to Iraqi refugees in Australia: A Delphi study. </t>
  </si>
  <si>
    <t xml:space="preserve">The refugee crisis in Greece: Training border security, police, volunteers and aid workers in psychological first aid. </t>
  </si>
  <si>
    <t xml:space="preserve">Mental health for nations. </t>
  </si>
  <si>
    <t xml:space="preserve">Adapting evidence-based interventions to accommodate cultural differences: Where does this leave effectiveness? </t>
  </si>
  <si>
    <t xml:space="preserve">Providing culturally appropriate mental health first aid to an Aboriginal or Torres Strait Islander adolescent: Development of expert consensus guidelines. </t>
  </si>
  <si>
    <t xml:space="preserve">Evaluation of mental health first aid training in a diverse community setting. </t>
  </si>
  <si>
    <t xml:space="preserve">The Great East Japan Earthquake, Tsunami, and Fukushima Daiichi Nuclear Power Plant accident: A triple disaster affecting the mental health of the country. </t>
  </si>
  <si>
    <t xml:space="preserve">Editorial. </t>
  </si>
  <si>
    <t xml:space="preserve">Young people's mental health first aid intentions and beliefs prospectively predict their actions: Findings from an Australian National Survey of youth. </t>
  </si>
  <si>
    <t xml:space="preserve">Introducing Embedded Indigenous Psychological Support Teams: A suggested addition to psychological first aid in an international context. </t>
  </si>
  <si>
    <t xml:space="preserve">Mental Health First Aid guidelines for helping a suicidal person: A Delphi consensus study in Japan. </t>
  </si>
  <si>
    <t xml:space="preserve">Where there is no evidence: Use of expert consensus methods to fill the evidence gap in low-income countries and cultural minorities. </t>
  </si>
  <si>
    <t xml:space="preserve">Mental health first aid training for the Chinese community in Melbourne, Australia: Effects on knowledge about and attitudes toward people with mental illness. </t>
  </si>
  <si>
    <t xml:space="preserve">Mental health first aid guidelines for helping a suicidal person: A Delphi consensus study in India. </t>
  </si>
  <si>
    <t xml:space="preserve">Development of mental health first aid guidelines for Aboriginal and Torres Strait Islander people experiencing problems with substance use: A Delphi study. </t>
  </si>
  <si>
    <t xml:space="preserve">Review of Intervention and resilience after mass trauma. </t>
  </si>
  <si>
    <t xml:space="preserve">Mental health first aid for Indigenous Australians: Using Delphi consensus studies to develop guidelines for culturally appropriate responses to mental health problems. </t>
  </si>
  <si>
    <t xml:space="preserve">Evaluation of Mental Health First Aid training with members of the Vietnamese community in Melbourne, Australia. </t>
  </si>
  <si>
    <t xml:space="preserve">A mental health first aid training program for Australian Aboriginal and Torres Strait Islander peoples: Description and initial evaluation. </t>
  </si>
  <si>
    <t xml:space="preserve">China-Australia training on psychosocial crisis intervention: Response to the earthquake disaster in Sichuan. </t>
  </si>
  <si>
    <t xml:space="preserve">Crisis counseling: An overview. </t>
  </si>
  <si>
    <t xml:space="preserve">Expulsion of Burundian refugees from Tanzania: Experiences with the use of the IASC Guidelines on Mental Health and Psychosocial Support in Emergency Settings. </t>
  </si>
  <si>
    <t xml:space="preserve">Early intervention for trauma: Where are we and where do we need to go? A commentary. </t>
  </si>
  <si>
    <t xml:space="preserve">Lessons learnt in mental health and psychosocial care in India after disasters. </t>
  </si>
  <si>
    <t xml:space="preserve">Trauma-response teams: Inherent challenges and practical strategies in interdisciplinary fieldwork. </t>
  </si>
  <si>
    <t>10.1027/2157-3891/a000074</t>
  </si>
  <si>
    <t>10.1186/s12888-023-04661-8</t>
  </si>
  <si>
    <t>10.1007/s12310-023-09576-z</t>
  </si>
  <si>
    <t>10.1037/ser0000767</t>
  </si>
  <si>
    <t>10.1186/s12888-023-04566-6</t>
  </si>
  <si>
    <t>10.1186/s12888-022-04042-7</t>
  </si>
  <si>
    <t>10.1186/s12888-022-03709-5</t>
  </si>
  <si>
    <t>10.1037/ser0000574</t>
  </si>
  <si>
    <t>10.1186/s12888-021-03598-0</t>
  </si>
  <si>
    <t>10.1186/s12888-021-03486-7</t>
  </si>
  <si>
    <t>10.1186/s12888-020-02858-9</t>
  </si>
  <si>
    <t>10.1177/1049731519890398</t>
  </si>
  <si>
    <t>10.1007/s10389-019-01057-5</t>
  </si>
  <si>
    <t>10.1186/s12888-020-02736-4</t>
  </si>
  <si>
    <t>10.1186/s12888-020-02840-5</t>
  </si>
  <si>
    <t>10.1371/journal.pone.0244091</t>
  </si>
  <si>
    <t>10.1016/j.evalprogplan.2018.10.016</t>
  </si>
  <si>
    <t>10.18863/pgy.456301</t>
  </si>
  <si>
    <t>10.1002/ajcp.12241</t>
  </si>
  <si>
    <t>10.1186/s12888-018-1809-5</t>
  </si>
  <si>
    <t>10.1186/s12888-017-1465-1</t>
  </si>
  <si>
    <t>10.1177/1049731515585149</t>
  </si>
  <si>
    <t>10.1186/s13033-016-0087-1</t>
  </si>
  <si>
    <t>10.1097/WTF.0000000000000104</t>
  </si>
  <si>
    <t>10.3109/01612840.2014.901452</t>
  </si>
  <si>
    <t>10.1186/1752-4458-8-6</t>
  </si>
  <si>
    <t>10.1111/j.1447-0349.2012.00844.x</t>
  </si>
  <si>
    <t>10.1080/21507686.2013.826037</t>
  </si>
  <si>
    <t>10.1016/j.psc.2013.05.004</t>
  </si>
  <si>
    <t>10.1080/21507686.2013.784440</t>
  </si>
  <si>
    <t>10.1016/j.psychres.2011.10.004</t>
  </si>
  <si>
    <t>10.1186/1752-4458-5-12</t>
  </si>
  <si>
    <t>10.1186/1752-4458-4-33</t>
  </si>
  <si>
    <t>10.1186/1752-4458-4-18</t>
  </si>
  <si>
    <t>10.1186/1752-4458-4-4</t>
  </si>
  <si>
    <t>10.1186/1471-244X-10-78</t>
  </si>
  <si>
    <t>10.1097/NMD.0b013e3181b3b3ce</t>
  </si>
  <si>
    <t>10.1186/1471-244X-9-47</t>
  </si>
  <si>
    <t>10.1186/1752-4458-3-19</t>
  </si>
  <si>
    <t>10.1186/1752-4458-3-10</t>
  </si>
  <si>
    <t>10.1097/WTF.0b013e32831eeef9</t>
  </si>
  <si>
    <t>ABSTRACT</t>
  </si>
  <si>
    <t>Achotegui, J. (2019). Migrants living in very hard situations: Extreme migratory mourning (the ulysses syndrome). Psychoanalytic Dialogues, 29(3), 252-268. 10.1080/10481885.2019.1614826 10.1080/10481885.2019.1614826 2019-38966-003.
Betancourt, T. S., &amp; Chambers, D. A. (2016). Optimizing an era of global mental health implementation science. JAMA Psychiatry, 73(2), 99-100. 10.1001/jamapsychiatry.2015.2705 https://pubmed.ncbi.nlm.nih.gov/26720304 10.1001/jamapsychiatry.2015.2705
Bulanda, J., &amp; Byro Johnson, T. (2015). A trauma-informed model for empowerment programs targeting vulnerable youth. Child and Adolescent Social Work Journal, 33(4), 303-312. 10.1007/s10560-015-0427-z 10.1007/s10560-015-0427-z 2015-46989-001.
Cantor, G. (2015). Hieleras (iceboxes) in the Rio Grande Valley sector: Lengthy detention, deplorable conditions, and abuse in CBP holding cells. American Immigration Council. Retrieved from https://www.americanimmigrationcouncil.org/research/hieleras-ice-boxes-rio-grande-sector
Carlson, E. G., &amp; Gallagher, A. M. (2015). Humanitarian protection for children fleeing gang-based violence in the Americas. Journal on Migration and Human Security, 3(2), 129-158. 10.1177/233150241500300202 10.1177/233150241500300202
Casanova, S. (2019). Aprendiendo y sobresaliendo: Resilient Indigeneity &amp; Yucatec-Maya youth. Association of Mexican American Educators Journal, 13(2), Article 428. 10.24974/amae.13.2.428 10.24974/amae.13.2.428
Chavez, L., &amp; Menjivar, C. (2010). Children without borders: A mapping of the literature on unaccompanied migrant children to the United States. Migraciones Internacionales, 5(3), 71-111.
Chen, A., &amp; Gill, J. (2015). Unaccompanied children and the US immigration system: Challenges and reforms. Journal of International Affairs, 68(2), 115-XIV.
Collier, L. (2015) Helping immigrant children heal. American Psychological Association, 46(3), Article 58. Retrieved from http://www.apa.org/monitor/2015/03/immigrant-children.aspx 10.1037/e520422015-021
Dash, G. F. (2020). Ethical considerations in providing psychological services to unaccompanied immigrant children. Ethics &amp; Behavior, 30(2), 83-96. 10.1080/10508422.2019.1623031 https://pubmed.ncbi.nlm.nih.gov/32855588 10.1080/10508422.2019.1623031 2019-34737-001.
De Jesus, M., &amp; Hernandes, C. (2019). Generalized violence as a threat to health and well-being: A qualitative study of youth living in urban settings in Central America's "northern triangle. International Journal of Environmental Research and Public Health, 16(18), Article 3465. 10.3390/ijerph16183465 https://pubmed.ncbi.nlm.nih.gov/31540367 10.3390/ijerph16183465
Department of Homeland Security (2019, January). Migrant Protection Protocols. DHS. https://www.dhs.gov/news/2019/01/24/migrant-protection-protocols
Derr, A. S. (2016). Mental health service use among immigrants in the United States: A systematic review. Psychiatric Services, 67(3), 265-274. 10.1176/appi.ps.201500004 https://pubmed.ncbi.nlm.nih.gov/26695493 10.1176/appi.ps.201500004 2016-21331-002.
Dominguez Villegas, R. (2014). Central Americans and "la bestia": the route, dangers, and government response. Migration Policy Institute. https://www.migratuinpolicy.org/article/central-american-migrants-and-%E2%80%9Cla-bestia%E2%80%9D-route-dangers-and-government-responses
El-Awad, U., Fathi, A., Petermann, F., &amp; Reinelt, T. (2017). Promoting mental health in unaccompanied refugee minors: Recommendations or primary support programs. Brain Sciences, 7(11), Article 146. 10.3390/brainsci7110146 https://pubmed.ncbi.nlm.nih.gov/29104237 10.3390/brainsci7110146
Fazel, M. (2018). Psychological and psychosocial interventions for refugee children resettled in high-income countries. Epidemiology and Psychiatric Sciences, 27(2), 117-123. 10.1017/S2045796017000695 https://pubmed.ncbi.nlm.nih.gov/29122044 10.1017/S2045796017000695
Franco, D. (2018). Trauma without borders: The necessity for school-based interventions in treating unaccompanied refugee minors. Child and Adolescent Social Work Journal: C &amp; A, 35(6), 551-565. 10.1007/s10560-018-0552-6 https://pubmed.ncbi.nlm.nih.gov/30416250 10.1007/s10560-018-0552-6 2018-25866-001.
Gruberg, S., &amp; Hussey, H. (2014). Fostering safety: How the U.S. government can protect LGBT immigrant children. Center for American Progress. http://cdn.americanprogress.org/wp-content/uploads/2014/09/GrubergLGBTUACBrief.pdf
Hersh, J., Metz, K. L., &amp; Weisz, J. R. (2016). New frontiers in transdiagnostic treatment: Youth psychotherapy for internalizing and externalizing problems and disorders. International Journal of Cognitive Therapy, 9(2), 140-155. 10.1521/ijct.2016.9.2.140 10.1521/ijct.2016.9.2.140 2016-26094-004.
Huemer, J., Karnik, N. S., Voelkl-Kernstock, S., Granditsch, E., Dervic, K., Friedrich, M. H., &amp; Steiner, H. (2009). Mental health issues in unaccompanied refugee minors. Child and Adolescent Psychiatry and Mental Health, 3, Article 13. 10.1186/1753-2000-3-13 https://pubmed.ncbi.nlm.nih.gov/19341468 10.1186/1753-2000-3-13 2009-07676-001.
Interagency Working Group on Youth Programs (IWGYP) &amp; Substance Abuse and Mental Health Services Administration (SAMHSA) (2013, May). Implementing a trauma-informed approach for youth across service sectors. https://youth.gov/docs/Trauma_Informed_Approach_508.pdf
Jensen, T. K., Skardalsmo, E. M. B., &amp; Fjermestad, K. W. (2014). Development of mental health problems-A follow-up study of unaccompanied refugee minors. Child Adolescent Psychiatry Mental Health, 8, Article 29. 10.1186/1753-2000-8-29 https://pubmed.ncbi.nlm.nih.gov/25780387 10.1186/1753-2000-8-29 2015-12302-001.
Keller, A., Joscelyne, A., Granski, M., &amp; Rosenfeld, B. (2017). Pre-migration trauma exposure and mental health functioning among Central American migrants arriving at the U.S. border. PLoS ONE, 12(1), Article 0168692. 10.1371/journal.pone.0168692 https://pubmed.ncbi.nlm.nih.gov/28072836 10.1371/journal.pone.0168692
Kids in Need of Defense (2020, December). A timeline of how the trump administration is rolling back protections for children. Supportkind. https://supportkind.org/resources/timeline-trump-administration-rolling-back-protections/
Kronick, R. (2018). Mental health of refugees and asylum seekers: Assessment and intervention. The Canadian Journal of Psychiatry, 63(5), 290-296. 10.1177/0706743717746665 https://pubmed.ncbi.nlm.nih.gov/29207884 10.1177/0706743717746665 2018-18050-003.
Lorenzen, M. (2016). Migracion de ninas, ninos y adolescentes: Antecedentes y analisis de information de la red de modulos y albergues de los Sistemas DIF, 2007-2016. http://sitios1.dif.gob.mx/procuraduriaDIF/docs/Migracion_Ninas_Ninos_Adolescentes_2007-2016.pdf
Lustig, S. L., Kia-Keating, M., Knight, W. G., Geltman, P., Ellis, H., Kinzie, J. D., Keane, T., &amp; Saxe, G. N. (2004). Review of child and adolescent refugee mental health. Journal of the American Academy of Child &amp; Adolescent Psychiatry, 43(1), 24-36. 10.1097/00004583-200401000-00012 https://pubmed.ncbi.nlm.nih.gov/14691358 10.1097/00004583-200401000-00012 2004-10070-011.
MacLean, S. A., Agyeman, P. O., Walther, J., Singer, E. K., Baranowski, K. A., &amp; Katz, C. L. (2020). Characterization of the mental health of immigrant children separated from their mothers at the U.S.-Mexico border. Psychiatry Research, 286, Article 112555. 10.1016/j.psychres.2019.112555 https://pubmed.ncbi.nlm.nih.gov/31522891 10.1016/j.psychres.2019.112555 2019-55925-001.
Majumder, P. (2019). Exploring stigma and its effect on access to mental health services in unaccompanied refugee children. Bjpsych Bulletin, 43(6), 275-281. 10.1192/bjb.2019.35 https://pubmed.ncbi.nlm.nih.gov/31122304 10.1192/bjb.2019.35 2019-74150-008.
Mares, S., Jenkins, K., Lutton, S., &amp; Newman Am, L. (2021). Impact of COVID-19 on the mental health needs of asylum seekers in Australia. Australasian Psychiatry, 29(4), 417-419. 10.1177/10398562211005445 https://pubmed.ncbi.nlm.nih.gov/33818174 10.1177/10398562211005445
Michelson, D., &amp; Patel, V. (2017). Commentary: Distillation and element-based design of psychological treatments in global mental health-a commentary on Brown et al. (2017). Journal of Clinical Psychology and Psychiatry, 58(4), 525-527. 10.1111/jcpp.1271 https://pubmed.ncbi.nlm.nih.gov/28346758 10.1111/jcpp.12714 2017-14129-008.
Murphey, D. (2016). Moving beyond trauma: Child migrants and refugees in the United States. https://www.childtrends.org/wp-content/uploads/2016/09/Moving-Beyond-Trauma-Report-FINAL.pdf
National Center for Child Traumatic Stress Network and National Center for PTSD, U.S. Department of Veterans Affairs (2006). Psychological first aid: Field operations guide (2nd ed.). http://www.ncptsd.va.Gov/ncmain/index.jsp
National Child Traumatic Stress Network (2012, April). PFA: Psychological First Aid. https://www.nctsn.org/sites/default/files/interventions/pfa_fact_sheet.pdf
Ng, L., Cook, A., &amp; Thomas, J. (2016). G605(P) An evidence based framework for an initial needs assessment of unaccompanied minors. Archives of Disease in Childhood, 101(Suppl 1), Article A361. 10.1136/archdischild-2016-310863.590 10.1136/archdischild-2016-310863.590
Office of Refugee Resettlement (2021, July). Fact sheet unaccompanied children (UC) program. https://www.hhs.gov/sites/default/files/uac-program-fact-sheet.pdf
Pacione, L., Measham, T., &amp; Rousseau, C. (2013). Refugee children: Mental health and effective interventions. Current Psychiatry Reports, 15(2), Article 341. 10.1007/s11920-012-0341-4 https://pubmed.ncbi.nlm.nih.gov/23307563 10.1007/s11920-012-0341-4
Pew Research Center (2014). The shifting religious identity of Latinos in the United States. http://www.pewforum.org/2014/05/07/the-shifting-religious-identity-oflatinos-in-the-united-states/
Piwowarczyk, L. A. (2006). Our responsibility to unaccompanied and separated children in the United States: A helping hand. Boston University Public Interest Law Journal, 15, 263-296 http://www.bu.edu/law/central/jd/organizations/journals/pilj/index.html
Podkul, J., Shindel, C., McKenna, M., Smith, C., &amp; Pender, A. (2018, May). Death by a thousand cuts: The Trump administration's systematic assault on the protection of unaccompanied children. Supportkind. https://supportkind.org/pressreleases/death_by_a_thousand_cuts_trump_administrations_systematic_assault_on_protection_unaccompanied_children/
Romo, V. (2021). Number of unaccompanied minors entering U.S. soared in February. Wliw. https://www.wliw.org/radio/news/number-of-unaccompanied-minors-entering-u-s-soared-in-february/
SAMHSA's Trauma and Justice Strategic Initiative (2014, July). SAMHSA's concept of trauma and guidance for a trauma-informed approach. https://ncsacw.samhsa.gov/userfiles/files/SAMHSA_Trauma.pdf
Save the Children (2008). Toolkit: Child rights situation analysis. Save the Children Sweden. http://www.crin.org/docs/Child_Rights_Situation_Analysis_Final[1].pdf
Suarez-Orozco, C., Bang, H. J., &amp; Onaga, M. (2010). Contributions to variations in academic trajectories amongst recent immigrant youth. International Journal of Behavioral Development, 34(6), 500-510. 10.1177/0165025409360304 2010-22519-003.
Tello, A. M., Castellon, N. E., Aguilar, A., Sawyer, C. B., &amp; Cheryl, B. (2017). Unaccompanied refugee minors from Central America: Understanding their journey and implications for counselors. Professional Counselor, 7(4), 360-374. 10.15241/amt.7.4.360
Torres, S. A., Santiago, C. D., Walts, K. K., &amp; Richards, M. H. (2018). Immigration policy, practices, and procedures: The impact on the mental health of Mexican and Central American youth and families. American Psychologist, 73(7), 843-854. 10.1037/amp0000184 https://pubmed.ncbi.nlm.nih.gov/29504782 10.1037/amp0000184 2018-09040-001.
Torres-Fernandez, I., Chavez-Duenas, N., &amp; Consoli, A. J. (2015). Guidelines for mental health professionals working with unaccompanied asylum-seeking minors. National Latina/o Psychological Association. https://www.nlpa.ws/assets/nlpa%20guidelines%20mental%20health%20professionals%20jan%202015.pdf
Turrini, G., Purgato, M., Ballette, F., Nose, M., Ostuzzi, G., &amp; Barbui, C. (2017). Common mental disorders in asylum seekers and refugees: Umbrella review of prevalence and intervention studies. International Journal of Mental Health Systems, 11(1), 1-14. 10.1186/s13033-017-0156-0 https://pubmed.ncbi.nlm.nih.gov/28855963 10.1186/s13033-017-0156-0 2017-37123-001.
United Nations Children's Fund (UNICEF) (2014). The state of the world's children 2014 in numbers: Every child counts-revealing disparities, advancing children's rights. http://www.unicef.org/sowc2014/numbers/documents/english/SOWC2014_InNumbers_28Jan.pdf
United Nations Development Programme (UNDP) (2015, September). Sustainable development goals booklet. https://www.undp.org/publications/sustainable-development-goals-booklet
United Nations High Commissioner for Refugees (2014). Children on the Run: Unaccompanied children leaving central America and Mexico and the need for International Protection. https://www.unhcr.org/56fc266f4.html
Unterhitzenberger, J., Wintersohl, S., Lang, M., Konig, J., &amp; Rosner, R. (2019). Providing manualized individual trauma-focused CBT to unaccompanied refugee minors with uncertain residence status: A pilot study. Child and Adolescent Psychiatry and Mental Health, 13(1), Article 22. 10.1186/s13034-019-0282-3 https://pubmed.ncbi.nlm.nih.gov/31131021 10.1186/s13034-019-0282-3 2019-28169-001.
U.S. Customs and Border Protection (2020). Southwest border unaccompanied alien children apprehensions by country. www.cbp.gov
U.S. Departement of Health and Human Services. (2021). Unaccompanied Children Program Information.https://www.acf.hhs.gov/orr/unaccompanied-children-info
Wang, L., Norman, I., Xiao, T., Li, Y., &amp; Leamy, M. (2021). Psychological first aid training: A scoping review of its application, outcomes and implementation. International Journal of Environmental Research and Public Health, 18(9), Article 4594. 10.3390/ijerph18094594 https://pubmed.ncbi.nlm.nih.gov/33926108 10.3390/ijerph18094594
Whitworth, J. D. (2016). The role of psychoeducation in trauma recovery: Recommendations for content and delivery. Journal of Evidence-Informed Social Work, 13(5), 442-451. 10.1080/23761407.2016.1166852 https://pubmed.ncbi.nlm.nih.gov/27120103 10.1080/23761407.2016.1166852 2016-46458-003.
Witt, A., Rassenhofer, M., Fegert, J. M., &amp; Plener, P. L. (2015). Demand for help and provision of services in the care of unaccompanied refugee minors. A systematic review. Kindheit und Entwicklung, 24(4), 209-224. 10.1026/0942-5403/a000177 10.1026/0942-5403/a000177 2015-43815-002.
Wood, L. C. (2018). Impact of punitive immigration policies, parent-child separation and child detention on the mental health and development of children. BMJ Paediatrics Open, 2(1), Article e000338. 10.1136/bmjpo-2018-000338 https://pubmed.ncbi.nlm.nih.gov/30306145 10.1136/bmjpo-2018-000338
You, D., Lindt, N., Allen, R., Hansen, C., Beise, J., &amp; Blume, S. (2020). Migrant and displaced children in the age of COVID-19: How the pandemic is impacting them and what can we do to help. Migration Policy Practice, 10(2), 32-39. https://www.unicef.org/media/68761/file
Zijlstra, A. E., Menninga, M. C., Rip, J. A., Van Os, E. C. C., Knorth, E. J., &amp; Kalverboer, M. E. (2019). 'There is no mother to take care of you:' Views of unaccompanied children on health care, their mental health and rearing environment. Residential Treatment for Children and Youth, 36(2), 118-136. 10.1080/0886571X.2018.1559118 10.1080/0886571X.2018.1559118 2018-66616-001.</t>
  </si>
  <si>
    <t>AcharyaM.Depression in Patients with Alcohol Dependence Syndrome in a Tertiary Care Center: A Descriptive Cross-sectional Study. J Nepal Med Assoc. 2021 [cited 2021 Sep 26];59(240). Available from: http://www.jnma.com.np/jnma/index.php/jnma/article/view/6967 https://pubmed.ncbi.nlm.nih.gov/34508468 10.31729/jnma.6967
Agrest, M. (2013). Apoyo de pares: experiencias y perspectivas internacionales. Vertex Rev Argent Psiquiatr, 23(112), 410-416.
Agrest, M., Tapia-Munoz, T., Encina-Zuniga, E., Wright, J., Ardila-Gomez, S., Alvarado, R., et al. (2021). Development of mental health first aid guidelines for problem drinking: a Delphi expert consensus study in Argentina and Chile.
Alvarado, R., and Rojas, G. (2011). El programa nacional para el diagnostico y tratamiento de depresion en atencion primaria: una evaluacion necesaria. Rev Medica Chile, 139(5), 592-599 https://pubmed.ncbi.nlm.nih.gov/22051709 10.4067/S0034-98872011000500005
Alvarado, R., Vera, J., Gabriel, S., and Munoz, G. (2005). Evaluacion del Programa para la Deteccion, Diagnostico y Tratamiento Integral de la Depresion en atencion primaria, en Chile. Rev Panam Salud Publica, 18(4), 278-286. https://pubmed.ncbi.nlm.nih.gov/16354425 10.1590/S1020-49892005000900008
Andrade, L.H., Alonso, J., Mneimneh, Z., Wells, J.E., Al-Hamzawi, A., Borges, G., et al. (2014). Barriers to mental health treatment: results from the WHO World Mental Health surveys. Psychol Med, 44(6), 1303-1317 https://pubmed.ncbi.nlm.nih.gov/23931656 10.1017/S0033291713001943 2014-10144-017.
Araya, R., Rojas, G., Fritsch, R., Gaete, J., Rojas, M., Simon, G., et al. (2003). Treating depression in primary care in low-income women in Santiago, Chile: a randomised controlled trial. Lancet, 361(9362), 995-1000 https://pubmed.ncbi.nlm.nih.gov/12660056 10.1016/S0140-6736(03)12825-5 2003-03110-001.
Ayoub, I.A., Peres, C.H.M., Cerqueira, A.V., Assumpcao, T.A., Loch, A.A., and Reavley, N.J. (2022). Cultural adaptation of the mental health first aid guidelines for Brazilians with problem drinking: a Delphi expert consensus study. BMC Psychiatry, 22(1), 168 https://pubmed.ncbi.nlm.nih.gov/35255851 10.1186/s12888-022-03709-5 2022-43072-001.
Bang, C., Lazarte, V., Chaves, F.A., and Casal, M. (2022). Practicas de salud/salud mental y produccion de cuidado durante la pandemia de Covid-19. Saude Em Debate, 46(spe1), 194-205.
Bond, K.S., Cottrill, F.A., Blee, F.L., Kelly, C.M., Kitchener, B.A., and Jorm, A.F. (2019). Offering mental health first aid to a person with depression: a Delphi study to re-develop the guidelines published in 2008. BMC Psychol, 7(1), 37 https://pubmed.ncbi.nlm.nih.gov/31227016 10.1186/s40359-019-0310-3 2019-35556-001.
Brown, C.R., Hambleton, I.R., Sobers-Grannum, N., Hercules, S.M., Unwin, N., Nigel Harris, E., et al. (2017). Social determinants of depression and suicidal behaviour in the Caribbean: a systematic review. BMC Public Health, 17(1), 577 https://pubmed.ncbi.nlm.nih.gov/28619069 10.1186/s12889-017-4371-z
Campos, B., Ullman, J.B., Aguilera, A., and Dunkel, S.C. (2014). Familism and psychological health: The intervening role of closeness and social support. Cultur Divers Ethnic Minor Psychol, 20(2), 191-201 https://pubmed.ncbi.nlm.nih.gov/24773004 10.1037/a0034094 2014-14452-003.
CarpinteroE, VainerA. Las huellas de la memoria: psicoanalisis y salud mental en la Argentina de los '60 y '70, 1957-1983. Capital Federal: Topia; 2004. 2 p. (Coleccion Psicoanalisis, sociedad y cultura).
Chandrasiri, A., Fernando, M., Dayabandara, M., and Reavley, N.J. (2021). Cultural adaptation of the mental health first aid guidelines for assisting a person at risk of suicide for Sri Lanka: a Delphi expert consensus study. BMC Psychiatry, 21(1), 466 https://pubmed.ncbi.nlm.nih.gov/34560861 10.1186/s12888-021-03486-7 2021-89712-001.
Cia, A.H., Stagnaro, J.C., Aguilar-Gaxiola, S., Sustas, S., Serfaty, E., Nemirovsky, M., et al. (2019). Twelve-month utilization rates and adequacy of treatment for mental health and substance use disorders in Argentina. Braz J Psychiatry, 41(3), 238-244 https://pubmed.ncbi.nlm.nih.gov/30427387 10.1590/1516-4446-2018-0036 2020-32851-008.
Collins, P.Y., Adler, F.W., Boero, M., and Susser, E. (1999). Using Local Resources in Patagonia: Primary Care and Mental Health in Neuquen. Argentina Int J Ment Health, 28(3), 3-16 10.1080/00207411.1999.11449454 1999-15814-001.
Conner, K.O., Copeland, V.C., Grote, N.K., Koeske, G., Rosen, D., Reynolds, C.F., et al. (2010). Mental Health Treatment Seeking Among Older Adults With Depression: The Impact of Stigma and Race. Am J Geriatr Psychiatry, 18(6), 531-543 https://pubmed.ncbi.nlm.nih.gov/20220602 10.1097/JGP.0b013e3181cc0366 2010-10630-010.
Eghaneyan, B.H., and Murphy, E.R. (2020). Measuring mental illness stigma among Hispanics: A systematic review. Stigma Health, 5(3), 351-363 10.1037/sah0000207 2019-68493-001.
Encina, E., and Minoletti, A. (2017). Towards a participatory strategy (on and) for mental health: School for Community Mental Health Monitors in La Pintana. Rev Chil Salud Publica, 20(2), 91 10.5354/0719-5281.2016.44927
Evans-Lacko, S., Aguilar-Gaxiola, S., Al-Hamzawi, A., Alonso, J., Benjet, C., Bruffaerts, R., et al. (2018). Socio-economic variations in the mental health treatment gap for people with anxiety, mood, and substance use disorders: results from the WHO World Mental Health (WMH) surveys. Psychol Med, 48(9), 1560-1571 https://pubmed.ncbi.nlm.nih.gov/29173244 10.1017/S0033291717003336 2018-28391-005.
Fernando, M., Chandrasiri, A., Dayabandara, M., and Reavley, N.J. (2021). Cultural adaptation of mental health first aid guidelines for depression for Sri Lanka: a Delphi expert consensus study. BMC Psychiatry, 21(1), 585 https://pubmed.ncbi.nlm.nih.gov/34801017 10.1186/s12888-021-03598-0 2022-08066-001.
FerreiraMA. Peace and Violence in South America: From Security to a Peace Studies Approach. In: Ferreira MA, editor. Peace and Violence in Brazil. Cham: Springer International Publishing; 2022 [cited 2022 May 14]. p. 3-27. (Rethinking Peace and Conflict Studies). Available from: https://link.springer.com/10.1007/978-3-030-79209-1_1
GarayC, DonattiS, FabrissinJ. Diagnostico y eleccion de tratamientos en salud mental desde una perspectiva cientifica, profesional y de los usuarios. Encicl Argent Salud Ment. 2018;1. Available from: http://www.enciclopediasaludmental.org.ar/trabajo.php?idt=28&amp;idtt=37
GearingRE, WashburnM, BrewerKB, YuM, BjugstadA, TorresLR. Predictors of Help-Seeking for Mental Health Treatment Among Latinos. J Racial Ethn Health Disparities. 2022 [cited 2023 Jan 16]; Available from: https://link.springer.com/10.1007/s40615-022-01370-y
George, A.S., Mehra, V., Scott, K., and Sriram, V. (2015). Community Participation in Health Systems Research: A Systematic Review Assessing the State of Research, the Nature of Interventions Involved and the Features of Engagement with Communities 10.1371/journal.pone.0141091
Gerlero, S., Augsburger, A., Duarte, M., Gomez, R., and Yanco, D. (2011). Salud Mental y atencion primaria. Accesibilidad, integralidad y continuidad del cuidado en centros de salud. Argentina. Rev Argent Salud Publica., 2(9), 24-9.
Ghio, L., Gotelli, S., Marcenaro, M., Amore, M., and Natta, W. (2014). Duration of untreated illness and outcomes in unipolar depression: A systematic review and meta-analysis. J Affect Disord, 152-154, 45-51 https://pubmed.ncbi.nlm.nih.gov/24183486 10.1016/j.jad.2013.10.002 2014-03074-003.
Gutierrez-Rojas, L., Porras-Segovia, A., Dunne, H., Andrade-Gonzalez, N., and Cervilla, J.A. (2020). Prevalence and correlates of major depressive disorder: a systematic review. Braz J Psychiatry, 42(6), 657-672 https://pubmed.ncbi.nlm.nih.gov/32756809 10.1590/1516-4446-2020-0650 2021-12670-010.
Hill, C.E., Kellems, I.S., Kolchakian, M.R., Wonnell, T.L., Davis, T.L., and Nakayama, E.Y. (2003). The Therapist Experience of Being the Target of Hostile Versus Suspected-Unasserted Client Anger: Factors Associated with Resolution. Psychother Res, 13(4), 475-491 https://pubmed.ncbi.nlm.nih.gov/21827257 10.1093/ptr/kpg040 2003-11111-006.
Institute for Health Metrics and Evaluation (2020). GBD 2019 Cause and Risk Summary: Depressive disorder.
Jorm, A.F. (2015). Why We Need the Concept of "Mental Health Literacy". Health Commun, 30(12), 1166-1168 https://pubmed.ncbi.nlm.nih.gov/26372027 10.1080/10410236.2015.1037423 2015-43203-004.
Jorm, A.F. (2015). Using the Delphi expert consensus method in mental health research. Aust N Z J Psychiatry, 49(10), 887-897 https://pubmed.ncbi.nlm.nih.gov/26296368 10.1177/0004867415600891 2015-45187-007.
Jorm, A.F., Kitchener, B.A., and Reavley, N.J. (2019). Mental Health First Aid training: lessons learned from the global spread of a community education program. World Psychiatry, 18(2), 142-143 https://pubmed.ncbi.nlm.nih.gov/31059620 10.1002/wps.20621
Kang, H.J., Kim, S.Y., Bae, K.Y., Kim, S.W., Shin, I.S., Yoon, J.S., et al. (2015). Comorbidity of Depression with Physical Disorders: Research and Clinical Implications. Chonnam Med J, 51(1), 8 https://pubmed.ncbi.nlm.nih.gov/25914875 10.4068/cmj.2015.51.1.8
Kessler, R.C. (2012). The Costs of Depression. Psychiatr Clin North Am, 35(1), 1-14 https://pubmed.ncbi.nlm.nih.gov/22370487 10.1016/j.psc.2011.11.005 2012-05322-005.
Kitchener, B.A., and Jorm, A.F. (2002). Mental health first aid training for the public: evaluation of effects on knowledge, attitudes and helping behavior. BMC Psychiatry, 2(1), 10 https://pubmed.ncbi.nlm.nih.gov/12359045 10.1186/1471-244X-2-10 2009-07896-001.
Kitchener, B.A., and Jorm, A.F. (2004). Mental health first aid training in a workplace setting: A randomized controlled trial [ISRCTN13249129]. BMC Psychiatry, 4(1), 23 https://pubmed.ncbi.nlm.nih.gov/15310395 10.1186/1471-244X-4-23 2009-07755-001.
KohnR, AliAA, Puac-PolancoV, FigueroaC, Lopez-SotoV, MorganK, et al.Mental health in the Americas: an overview of the treatment gap. Rev Panam Salud Publica. 2018 [cited 2021 Oct 3];42. Available from: http://iris.paho.org/xmlui/handle/123456789/49540 https://pubmed.ncbi.nlm.nih.gov/31093193 10.26633/RPSP.2018.165
Leiderman, E.A., Lolich, M., Vazquez, G.H., and Baldessarini, R.J. (2012). Depression: Point-prevalence and sociodemographic correlates in a Buenos Aires community sample. J Affect Disord, 136(3), 1154-1158 https://pubmed.ncbi.nlm.nih.gov/22036799 10.1016/j.jad.2011.09.032 2012-04684-101.
Lempp, H., Abayneh, S., Gurung, D., Kola, L., Abdulmalik, J., Evans-Lacko, S., et al. (2018). Service user and caregiver involvement in mental health system strengthening in low- and middle-income countries: a cross-country qualitative study. Epidemiol Psychiatr Sci, 27(1), 29-39 https://pubmed.ncbi.nlm.nih.gov/29113598 10.1017/S2045796017000634 2018-01483-006.
Lienemann, B.A., Siegel, J.T., and Crano, W.D. (2013). Persuading People with Depression to Seek Help: Respect the Boomerang. Health Commun, 28(7), 718-728 https://pubmed.ncbi.nlm.nih.gov/23066999 10.1080/10410236.2012.712091 2013-35727-009.
Lu, S., Li, W., Oldenburg, B., Wang, Y., Jorm, A.F., He, Y., et al. (2020). Cultural adaptation of the mental health first aid guidelines for depression used in English-speaking countries for China: a Delphi expert consensus study. BMC Psychiatry, 20(1), 336 https://pubmed.ncbi.nlm.nih.gov/32586291 10.1186/s12888-020-02736-4 2020-46723-001.
Mascayano, F., Tapia, T., Schilling, S., Alvarado, R., Tapia, E., Lips, W., et al. (2016). Stigma toward mental illness in Latin America and the Caribbean: a systematic review. Rev Bras Psiquiatr, 38(1), 73-85 https://pubmed.ncbi.nlm.nih.gov/27111703 10.1590/1516-4446-2015-1652 2016-22000-013.
MendiveS.Entrevista al Dr. Juan Marconi, Creador de la Psiquiatria Intracomunitaria: Reflexiones Acerca de su Legado Para la Psicologia Comunitaria Chilena. Psykhe Santiago. 2004 [cited 2021 Nov 22];13(2). Available from: http://www.scielo.cl/scielo.php?script=sci_arttext&amp;pid=S0718-22282004000200014&amp;lng=en&amp;nrm=iso&amp;tlng=en 10.4067/S0718-22282004000200014 2005-00606-014.
Ministerio de Salud de Argentina. Implementacion del Programa MHGAP en Argentina 2018-2019. Direccion Nacional de Salud Mental y Adicciones; 2019. Available from: https://bancos.salud.gob.ar/sites/default/files/2020-01/boletin-implementacion-programa-mhgap-2019.pdf
Ministerio de Salud de Chile. Encuesta Nacional de Salud 2016-2017. Segunda Entrega de resultados. Departamento de Epidemiologia; 2017. Available from: https://www.minsal.cl/wp-content/uploads/2018/01/2-Resultados-ENS_MINSAL_31_01_2018.pdf
Ministerio de Salud de Chile. Reporteria de Salud Mental. Departamento de Estadistica e Informacion en Salud [Internet]. Departamento de Estadistica e Informacion en Salud; 2022 [cited 2022 Jan 17]. Available from: www.deis.minsal.cl
Morgan, A.J., Ross, A., and Reavley, N.J. (2018 10.1371/journal.pone.0197102
O'Mara-Eves, A., Brunton, G., Oliver, S., Kavanagh, J., Jamal, F., and Thomas, J. (2015). The effectiveness of community engagement in public health interventions for disadvantaged groups: a meta-analysis. BMC Public Health, 15(1), 129 https://pubmed.ncbi.nlm.nih.gov/25885588 10.1186/s12889-015-1352-y
Organizacion Panamericana de la Salud (2018). La carga de los trastornos mentales en la Region de las Americas 2018. Washington, D.C: Organizacion Panamericana de la Salud
Patel, V., Saxena, S., Lund, C., Thornicroft, G., Baingana, F., Bolton, P., et al. (2018). The Lancet Commission on global mental health and sustainable development. Lancet, 392(10157), 1553-1598 https://pubmed.ncbi.nlm.nih.gov/30314863 10.1016/S0140-6736(18)31612-X
PurnellL. Cross Cultural Communication: Verbal and Non-Verbal Communication, Interpretation and Translation. In: Douglas M 'Marty', Pacquiao D, Purnell L, editors. Global Applications of Culturally Competent Health Care: Guidelines for Practice. Cham: Springer International Publishing; 2018 [cited 2022 May 14]. p. 131-42. Available from: http://link.springer.com/10.1007/978-3-319-69332-3_14
Renger, S. (2021). Therapists' views on the use of questions in person-centred therapy. Br J Guid Couns, 24, 1-13 10.1080/03069885.2021.1900536 2021-50003-001.
Requena, S.S., Cerqueira, A.V., Assumpcao, T.A., Peres, C.H.M., Loch, A.A., and Reavley, N.J. (2022). Cultural adaptation of the mental health first aid guidelines for assisting a person at risk of suicide in Brazil: a Delphi expert consensus study. BMC Psychiatry, 22(1), 397 https://pubmed.ncbi.nlm.nih.gov/35698106 10.1186/s12888-022-04042-7 2022-72857-001.
Rogers, C.R. (1957). The necessary and sufficient conditions of therapeutic personality change. J Consult Psychol, 21(2), 95-103 https://pubmed.ncbi.nlm.nih.gov/13416422 10.1037/h0045357 1959-00842-001.
Sangill, C., Buus, N., Hybholt, L., and Berring, L.L. (2019). Service user's actual involvement in mental health research practices: A scoping review. Int J Ment Health Nurs, 28(4), 798-815 https://pubmed.ncbi.nlm.nih.gov/30938019 10.1111/inm.12594 2019-18497-001.
Sapag, J.C., Alvarez Huenchulaf, C., Campos, A., Corona, F., Pereira, M., Veliz, V., et al. (2021). Programa de Accion Mundial para Superar las Brechas en Salud Mental (mhGAP) en Chile: aprendizajes y desafios para America Latina y el Caribe. Rev Panam Salud Publica, 6(45), 1 https://pubmed.ncbi.nlm.nih.gov/33833786 10.26633/RPSP.2021.32
Sawyer, M.G., Borojevic, N., Ettridge, K.A., Spence, S.H., Sheffield, J., and Lynch, J. (2012). Do Help-Seeking Intentions During Early Adolescence Vary for Adolescents Experiencing Different Levels of Depressive Symptoms?. J Adolesc Health, 50(3), 236-242 https://pubmed.ncbi.nlm.nih.gov/22325128 10.1016/j.jadohealth.2011.06.009 2012-03971-007.
Scotti RequenaS, Alves AssumpcaoT, Mesquita PeresCH, Vidotto CerqueiraA, Andrade LochA, LiW, ReavleyNJ. Cultural adaptation of the mental health first aid guidelines for depression in Brazil: a Delphi expert consensus study. BMC Psychiatry. (In press) https://pubmed.ncbi.nlm.nih.gov/36707802 10.1186/s12888-023-04566-6 2023-43249-001.
Semrau, M., Lempp, H., Keynejad, R., Evans-Lacko, S., Mugisha, J., Raja, S., et al. (2016). Service user and caregiver involvement in mental health system strengthening in low- and middle-income countries: systematic review. BMC Health Serv Res, 16(1), 79 https://pubmed.ncbi.nlm.nih.gov/26931580 10.1186/s12913-016-1323-8
Stagnaro, J.C., Cia, A., Vazquez, N., Vommaro, H., Nemirovsky, M., Serfaty, E., et al. (2018). Estudio epidemiologico de salud mental en poblacion general de la Republica Argentina. Rev Argent Psiquiatr., XXIX, 275-99.
Tang, S., Reily, N.M., Arena, A.F., Sheanoda, V., Han, J., Draper, B., et al. (2022). Predictors of not receiving mental health services among people at risk of suicide: A systematic review. J Affect Disord, 301, 172-188 https://pubmed.ncbi.nlm.nih.gov/35032506 10.1016/j.jad.2022.01.054 2022-32044-022.
Tay, J.L., Tay, Y.F., and Klainin-Yobas, P. (2018). Effectiveness of information and communication technologies interventions to increase mental health literacy: A systematic review. Early Interv Psychiatry, 12(6), 1024-1037 https://pubmed.ncbi.nlm.nih.gov/29897166 10.1111/eip.12695 2018-28830-001.
Thornicroft, G., and Tansella, M. (2013). The balanced care model: the case for both hospital- and community-based mental healthcare. Br J Psychiatry, 202(4), 246-248 https://pubmed.ncbi.nlm.nih.gov/23549938 10.1192/bjp.bp.112.111377 2013-11866-002.
TillerJWG. Depression and anxiety. Med J Aust. 2013 [cited 2021 Sep 26];199(S6). Available from: https://onlinelibrary.wiley.com/doi/abs/10.5694/mja12.10628 https://pubmed.ncbi.nlm.nih.gov/25370281 10.5694/mja12.10628
Tolin, D.F. (2010). Is cognitive-behavioral therapy more effective than other therapies?A meta-analytic review. Clin Psychol Rev, 30(6), 710-720 https://pubmed.ncbi.nlm.nih.gov/20547435 10.1016/j.cpr.2010.05.003 2010-15735-005.
Topor, A., Boe, T.D., and Larsen, I.B. (2018). Small Things, Micro-Affirmations and Helpful Professionals Everyday Recovery-Orientated Practices According to Persons with Mental Health Problems. Community Ment Health J, 54(8), 1212-1220 https://pubmed.ncbi.nlm.nih.gov/29423684 10.1007/s10597-018-0245-9 2018-05934-001.
VelascoP, ArratiaT, Solis-SotoM, Encina-ZunigaE, ValenzuelaP, AlvaradoR, et al.Creation and adaptation of an instrument to measure the degree of knowledge about mental health in the general population in Chile: preliminary results. In Tsukuba Global Science week 2021, Japan; 2021.
Walker, E.R., and Druss, B.G. (2016). A Public Health Perspective on Mental and Medical Comorbidity. JAMA, 316(10), 1104 https://pubmed.ncbi.nlm.nih.gov/27623464 10.1001/jama.2016.10486
Winsper, C., Crawford-Docherty, A., Weich, S., Fenton, S.J., and Singh, S.P. (2020). How do recovery-oriented interventions contribute to personal mental health recovery? A systematic review and logic model. Clin Psychol Rev, 76, 101815 https://pubmed.ncbi.nlm.nih.gov/32062302 10.1016/j.cpr.2020.101815 2020-12650-001.
World Health Organization. Social determinants of mental health. Geneva: World Health Organization; 2014 [cited 2022 May 14]. 52 p. Available from: https://apps.who.int/iris/handle/10665/112828</t>
  </si>
  <si>
    <t>Aakre, J.M., Lucksted, A., and Browning-McNee, L.A. (2016). Evaluation of youth mental health first aid U.S.A.: A program to assist young people in psychological distress. Psychological Services, 13(2), 121-126 https://pubmed.ncbi.nlm.nih.gov/27148946 10.1037/ser0000063 2016-21027-001.
Aguirre Velasco, A., Cruz, I.S.S., Billings, J., Jimenez, M., and Rowe, S. (2020). What are the barriers, facilitators, and interventions targeting help-seeking behaviors for common mental health problems in adolescents? A systematic review. BMC Psychiatry, 20, 293 https://pubmed.ncbi.nlm.nih.gov/32527236 10.1186/s12888-020-02659-0 2020-43360-001.
Ali, M.M., West, K., Teich, J.L., Lynch, S., Mutter, R., and Dubenitz, J. (2019). Utilization of mental health services in educational setting by adolescents in the United States. Journal of School Health, 89(5), 393-401 https://pubmed.ncbi.nlm.nih.gov/30883761 10.1111/josh.12753
American Psychological Association. (A.P.A.). (2018). Stress in America: Generation Z. Stress in AmericaTM Survey.
Bahn, M.Y., Chaikind, J., Robertson, H., Troxel, M., Achille, J., Eagan, C., and Anthony, B.J. (2018). Evaluation of mental health first aid U.S.A. using the mental health beliefs and literacy scale. American Journal of Health Promotion 10.1177/0890117118784234
Berkel, C., Mauricio, A.M., Schoenfelder, E., and Sandler, I.N. (2011). Putting the pieces together: An integrated model of program implementation. Prevention Science, 12(1), 23-33 https://pubmed.ncbi.nlm.nih.gov/20890725 10.1007/s11121-010-0186-1 2011-03851-003.
Biddle, L., Gunnell, D., Sharp, D., and Donovan, J.L. (2004). Factors influencing help seeking in mentally distressed young adults: A cross-sectional survey. British Journal of General Practice, 54(501), 248-253 https://pubmed.ncbi.nlm.nih.gov/15113490 10.1007/s11121-010-0186-1
BitskoRH, ClaussenAH, LichsteinJ, et al. (2022). Mental Health Surveillance Among Children-United States, 2013-2019. MMWR Suppl 2022;71(Suppl-2):1-42 https://pubmed.ncbi.nlm.nih.gov/35202359 10.15585/mmwr.su7102a1
Braun, V., and Clarke, V. (2006). Using thematic analysis in psychology. Qualitative Research in Psychology, 3(2), 77-101 10.1191/1478088706qp063oa 2006-06991-002.
Brodsky, B.S., and Stanley, B. (2008). Adverse childhood experiences and suicidal behavior. Psychiatric Clinics of North America, 31(2), 223-235 https://pubmed.ncbi.nlm.nih.gov/18439446 10.1016/j.psc.2008.02.002 2008-05423-008.
Busby, D.R., Hatkevich, C., McGuire, T.C., and King, C.A. (2020). Evidence-based interventions for youth suicide risk. Current Psychiatry Reports, 22(2), 1-8 https://pubmed.ncbi.nlm.nih.gov/31955248 10.1007/s11920-020-1129-6
Calear, A.L., and Christensen, H. (2010). A systematic review of school-based prevention and early intervention programs for depression. Journal of Adolescence, 33(3), 429-438 https://pubmed.ncbi.nlm.nih.gov/19647310 10.1016/j.adolescence.2009.07.004 2009-14510-001.
Castro, F.G., Barrera, M., and Holleran Steiker, L.K. (2010). Issues and challenges in the design of culturally adapted evidence-based interventions. Annual Review of Clinical Psychology, 6, 213-239 https://pubmed.ncbi.nlm.nih.gov/20192800 10.1146/annurev-clinpsy-033109-132032 2010-06236-009.
Chen, E.K., Reid, M.C., Parker, S.J., and Pillemer, K. (2013). Tailoring evidence-based interventions for new populations: A method for program adaptation through community engagement. Evaluation &amp; the Health Professions, 36(1), 73-92 https://pubmed.ncbi.nlm.nih.gov/22523308 10.1177/0163278712442536 2013-03857-004.
Child and Adolescent Health Measurement Initiative (CAHMI). (2016-2017). National Survey of Children's Health (NSCH) data query. Data Resource Center for Child and Adolescent Health supported by Cooperative Agreement U59MC27866 from the U.S. Department of Health and Human Services, Health Resources and Services Administration's Maternal and Child Health Bureau. Retrieved from: https://www.childhealthdata.org/.
Curtin, S. C., Hedegaard, H., &amp; Ahmad, F. B. (2021). Provisional numbers and rates of suicide by month and demographic characteristics: United States, 2020. NVSS-Vital Statistics Rapid Release.
Doyle, K., and Hungerford, C. (2014). Adapting evidence-based interventions to accommodate cultural differences: where does this leave effectiveness?. Issues in Mental Health Nursing, 35(10), 739-744 https://pubmed.ncbi.nlm.nih.gov/25259636 10.3109/01612840.2014.901452 2014-41264-004.
DuPont-Reyes, M.J., Villatoro, A.P., Phelan, J.C., Painter, K., and Link, B.G. (2020). Adolescent views of mental illness stigma: An intersectional lens. American Journal of Orthopsychiatry, 90(2), 201 https://pubmed.ncbi.nlm.nih.gov/31380669 10.1037/ort0000425 2019-39480-001.
Grabow, C., and Rose, L., (2018). The U.S. has had 57 times as many school shootings as the other major industrialized nations combined. CNN. Retrieved from: https://www.cnn.com/2018/05/21/U.S./school-shooting-us-versus-world-trnd/index.html.
Gryglewicz, K., Childs, K., and Soderstrom, M. (2018). An evaluation of youth mental health first aid in school settings. School Mental Health 10.1007/s12310-018-9246-7
Harkness, K.L., and Lumley, M.N. (2008). Child abuse and neglect and the development of depression in children and adolescents. The Guilford
Hart, L., Kelly, D. C., Kitchener, B. A., &amp; Jorm, A. (2012). teen Mental Health First Aid: A manual for young people helping their friends. Mental Health First Aid Australia.
Hart, L.M., Cropper, P., Morgan, A.J., Kelly, C.M., and Jorm, A.F. (2020). teen Mental Health First Aid as a school-based intervention for improving peer support of adolescents at risk of suicide: Outcomes from a cluster randomised crossover trial. Australian &amp; New Zealand Journal of Psychiatry, 54(4), 382-392 https://pubmed.ncbi.nlm.nih.gov/31707787 10.1177/0004867419885450 2020-25704-005.
Hart, L.M., Mason, R.J., Kelly, C.M., Cvetkovski, S., and Jorm, A.F. (2016). teen Mental Health First Aid: A description of the program and an initial evaluation. International Journal of Mental Health Systems, 10(1), 1-18 https://pubmed.ncbi.nlm.nih.gov/26788123 10.1186/s13033-016-0034-1 2016-03355-001.
Hart, L.M., Morgan, A.J., Rossetto, A., Kelly, C.M., Mackinnon, A., and Jorm, A.F. (2018). Helping adolescents to better support their peers with a mental health problem: A cluster randomised crossover trial of teen mental health first aid. Australian &amp; New Zealand Journal of Psychiatry, 52(7), 638-651 https://pubmed.ncbi.nlm.nih.gov/29417834 10.1177/0004867417753552 2018-34066-005.
Heim, E., Mewes, R., Abi Ramia, J., Glaesmer, H., Hall, B., Harper Shehadeh, M., and Knaevelsrud, C. (2021). Reporting cultural adaptation in psychological trials-The RECAPT criteria. Clinical Psychology in Europe, 3(4), 6351 https://pubmed.ncbi.nlm.nih.gov/36405678 10.32872/cpe.6351
Irwin, V., Wang, K., Cui, J., Zhang, J., &amp; Thompson, A. (2021). Report on Indicators of School Crime and Safety: 2020. National Center for Education Statistics.
Jorm, A.F. (2012). Mental health literacy: Empowering the community to take action for better mental health. American Psychologist, 67(3), 231 https://pubmed.ncbi.nlm.nih.gov/22040221 10.1037/a0025957 2011-24866-001.
Jorm, A.F., Kitchener, B.A., O'Kearney, R., and Dear, K.B. (2004). Mental health first aid training of the public in a rural area: a cluster randomized trial [ISRCTN53887541]. BMC Psychiatry, 4(1), 1-9 https://pubmed.ncbi.nlm.nih.gov/15500695 10.1186/1471-244X-4-33 2009-07719-001.
Jorm, A.F., Kitchener, B.A., Sawyer, M.G., Scales, H., and Cvetkovski, S. (2010). Mental health first aid training for high school teachers: A cluster randomized trial. BMC Psychiatry https://pubmed.ncbi.nlm.nih.gov/20576158 10.1186/1471-244X-10-51 2010-15805-001.
Jorm, A.F., Korten, A.E., Jacomb, P.A., Christensen, H., Rodgers, B., and Pollitt, P. (1997). "Mental health literacy": A survey of the public's ability to recognise mental disorders and their beliefs about the effectiveness of treatment. Medical Journal of Australia, 166(4), 182-186 https://pubmed.ncbi.nlm.nih.gov/9066546 10.5694/j.1326-5377.1997.tb140071.x 2014-48769-001.
Kalb, L.G., Stapp, E.K., Ballard, E.D., Holingue, C., Keefer, A., and Riley, A. (2019). Trends in psychiatric emergency department visits among youth and young adults in the US. Pediatrics, 143(4), e20182192 https://pubmed.ncbi.nlm.nih.gov/30886112 10.1542/peds.2018-2192 2019-61516-001.
Kann, L., McManus, T., Harris, W.A., Shanklin, S.L., Flint, K.H., Queen, B., Lowry, R., Chyen, D., Whittle, L., Thornton, J., and Lim, C. (2018). Youth risk behavior surveillance-United States, 2017. MMWR Surveillance Summaries, 67(8), 1 https://pubmed.ncbi.nlm.nih.gov/29902162 10.15585/mmwr.ss6708a1
Keles, B., McCrae, N., and Grealish, A. (2020). A systematic review: The influence of social media on depression, anxiety and psychological distress in adolescents. International Journal of Adolescence and Youth, 25(1), 79-93 10.1080/02673843.2019.1590851 2019-16278-001.
Kelly, C.M., Mithen, J.M., Fischer, J.A., Kitchener, B.A., Jorm, A.F., Lowe, A., and Scanlan, C. (2011). Youth mental health first aid: A description of the program and an initial evaluation. International Journal of Mental Health Systems https://pubmed.ncbi.nlm.nih.gov/21272345 10.1186/1752-4458-5-4
Kumar, R., O'Malley, P.M., Johnston, L.D., and Laetz, V.B. (2013). Alcohol, tobacco, and other drug use prevention programs in U.S. schools: a descriptive summary. Prevention Science, 14(6), 581-592 https://pubmed.ncbi.nlm.nih.gov/23404662 10.1007/s11121-012-0340-z 2013-05385-001.
Kutcher, S., Bagnell, A., and Wei, Y. (2015). Mental health literacy in secondary schools: A Canadian approach. Child and Adolescent Psychiatric Clinics, 24(2), 233-244 https://pubmed.ncbi.nlm.nih.gov/25773321 10.1016/j.chc.2014.11.007 2015-12441-007.
Li, W., Jorm, A.F., Wang, Y., Lu, S., He, Y., and Reavley, N.J. (2021). Development of Chinese mental health first aid guidelines for problem drinking: a Delphi expert consensus study. BMC Psychiatry, 21(1), 1-9 https://pubmed.ncbi.nlm.nih.gov/34001047 10.1186/s12888-021-03266-3 2021-47580-001.
Mann, J.J., Michel, C.A., and Auerbach, R.P. (2021). Improving suicide prevention through evidence-based strategies: A systematic review. American Journal of Psychiatry, Appi-Ajp 10.1176/appi.ajp.2020.20060864
Masia-Warner, C., Nangle, D.W., and Hansen, D.J. (2006). Bringing evidence-based child mental health services to the schools: General issues and specific populations. Education and Treatment of Children, 29(2), 165-172. 2006-09931-001.
Maslowski, A.K., LaCaille, R.A., LaCaille, L.J., Reich, C.M., and Klingner, J. (2019). Effectiveness of mental health first aid: A meta-analysis. Mental Health Review Journal 10.1108/MHRJ-05-2019-0016 2020-01451-001.
Massey, J., Brooks, M., and Burrow, J. (2014). Evaluating the effectiveness of Mental Health First Aid training among student affairs staff at a Canadian university. Journal of Student Affairs Research and Practice, 51(3), 323-336 10.1515/jsarp-2014-0032
McCance-Katz, E., &amp; Lynch, C (2019). Guidance to states and school systems on addressing mental health and substance use issues in schools. Washington, DC: Substance Abuse and Mental Health Services Administration (SAMHSA)/Centers for Medicare and Medicaid Services (C.M.S.). https://store.samhsa.gov/sites/default/files/d7/priv/pep19-school-guide.pdf
Mental Health First Aid International. (2021). Retrieved from: https://mhfainternational.org/research-informing-mhfa-curriculum/.
Merrick, M.T., Ports, K.A., Ford, D.C., Afifi, T.O., Gershoff, E.T., and Grogan-Kaylor, A. (2017). Unpacking the impact of adverse childhood experiences on adult mental health. Child Abuse &amp; Neglect, 69, 10-19 https://pubmed.ncbi.nlm.nih.gov/28419887 10.1016/j.chiabu.2017.03.016 2017-26762-003.
Michelmore, L., and Hindley, P. (2012). Help-seeking for suicidal thoughts and self-harm in young people: A systematic review. Suicide and Life-Threatening Behavior, 42(5), 507-524 https://pubmed.ncbi.nlm.nih.gov/22889130 10.1111/j.1943-278X.2012.00108.x 2012-25719-004.
Miles, R., Rabin, L., Krishnan, A., Grandoit, E., &amp; Kloskowski, K. (2020). Mental health literacy in a diverse sample of undergraduate young people: Demographic, psychological, and academic correlates. BMC Public Health, 20:1699. . https://pubmed.ncbi.nlm.nih.gov/33187487 10.1186/s12889-020-09696-0
Miller, T. and Hendrie, D.Substance Abuse Prevention Dollars and Cents: A Cost-Benefit Analysis, DHHS Pub. No. (S.M.A.) 07-4298. Rockville, MD: Center for Substance Abuse Prevention, Substance Abuse and Mental Health Services Administration, 2008.
Mojtabai, R., and Olfson, M. (2020). National trends in mental health care for US adolescents. JAMA Psychiatry https://pubmed.ncbi.nlm.nih.gov/32211824 10.1001/jamapsychiatry.2020.0279 2020-60639-004.
Morgan, A.J., Fischer, J.A.A., Hart, L.M., Kelly, C.M., Kitchener, B.A., Reavley, N.J., and Jorm, A.F. (2020). Long-term effects of Youth Mental Health First Aid training: randomized controlled trial with 3-year follow-up. BMC Psychiatry, 20(1), 1-11 https://pubmed.ncbi.nlm.nih.gov/33023513 10.1186/s12888-020-02860-1 2020-75541-001.
Morgan, A.J., Ross, A., and Reavley, N.J. (2018). Systematic review and meta-analysis of Mental Health First Aid training: Effects on knowledge, stigma, and helping behaviour. PLoS ONE, 13(5), e0197102 https://pubmed.ncbi.nlm.nih.gov/29851974 10.1371/journal.pone.0197102
National Academies of Sciences, Engineering, and Medicine; Health and Medicine Division; Division of Behavioral and Social Sciences and Education; Board on Children, Youth, and Families; Committee on Applying Lessons of Optimal Adolescent Health to Improve Behavioral Outcomes for Youth, Kahn, N. F., &amp; Graham, R. (Eds.). (2019). Promoting Positive Adolescent Health Behaviors and Outcomes: Thriving in the 21st Century. National Academies Press (U.S.).
National Association of School Psychologists (NASP). (2021). Comprehensive School-Based Mental and Behavioral Health Services and School Psychologists. Retrieved from: https://www.nasponline.org/resources-and-publications/resources-and-podcasts/mental-health/school-psychology-and-mental-health/comprehensive-school-based-mental-and-behavioral-health-services-and-school-psychologists.
National Institute on Drug Abuse (NIDA). (2021). Stats &amp; Trends in Teen Drug Use.https://teens.drugabuse.gov/teachers/stats-trends-teen-drug-use
National Scientific Council on the Developing Child. (2015). Supportive Relationships and Active Skill-Building Strengthen the Foundations of Resilience: Working Paper No. 13. Retrieved from www.developingchild.harvard.edu
Nixon, M.K., Cloutier, P., and Jansson, S.M. (2008). Nonsuicidal self-harm in youth: A population-based survey. Canadian Medical Association Journal, 178(3), 306-312 https://pubmed.ncbi.nlm.nih.gov/18227450 10.1503/cmaj.061693 2008-13459-002.
O'Donnel, J, Gladden, R.M., Mattson, C. L., Hunter, C. T, &amp; Davis, N. L. (2020
Pew Research Center. (2018, May). Teens, Social Media, and Technology, 2018. Retrieved from: https://www.pewresearch.org/internet/2018/05/31/teens-social-media-technology-2018/.
Radez, J., Reardon, T., Creswell, C., Lawrence, P.J., Evdoka-Burton, G., and Waite, P. (2021). Why do children and adolescents (not) seek and access professional help for their mental health problems? A systematic review of quantitative and qualitative studies. European Child &amp; Adolescent Psychiatry, 30(2), 183-211 https://pubmed.ncbi.nlm.nih.gov/31965309 10.1007/s00787-019-01469-4 2020-05071-001.
Richardson, R., Dale, H.E., Wellby, G., McMillan, D., and Churchill, R. (2018). Mental health first aid as a tool for improving mental health and well-being. The Cochrane Database of Systematic Reviews 10.1002/14651858.CD013127
Ross, A.M., Hart, L.M., Jorm, A.F., Kelly, C.M., and Kitchener, B.A. (2012). Development of key messages for adolescents on providing basic mental health first aid to peers: A Delphi consensus Study. Early Intervention in Psychiatry, 6(3), 229-238 https://pubmed.ncbi.nlm.nih.gov/22240091 10.1111/j.1751-7893.2011.00331.x 2012-20013-002.
Sacks, V., &amp; Murphey, D. (2018). The prevalence of adverse childhood experiences, nationally, by state, and by race or ethnicity. Child Trends. Retrieved from: https://www.childtrends.org/publications/prevalence-adverse-childhood-experiences-nationally-state-race-ethnicity.
Salerno, J.P. (2016). Effectiveness of universal school-based mental health awareness programs among youth in the United States: A systematic review. Journal of School Health, 86(12), 922-931 https://pubmed.ncbi.nlm.nih.gov/27866385 10.1111/josh.12461
SAMHSA's National Child Traumatic Stress Initiative (NCSTI). (2017). Understanding Child Trauma. Retrieved from: https://www.samhsa.gov/child-trauma/understanding-child-trauma.
Samji, H., Wu, J., Ladak, A., Vossen, C., Stewart, E., Dove, N., and Snell, G. (2022). Mental health impacts of the COVID-19 pandemic on children and youth-a systematic review. Child and Adolescent Mental Health, 27(2), 173-189 https://pubmed.ncbi.nlm.nih.gov/34455683 10.1111/camh.12501 2021-82396-001.
Sheats, K.J., Irving, S.M., Mercy, J.A., Simon, T.R., Crosby, A.E., Ford, D.C., and Morgan, R.E. (2018). Violence-related disparities experienced by black youth and young adults: opportunities for prevention. American Journal of Preventive Medicine, 55(4), 462-469 https://pubmed.ncbi.nlm.nih.gov/30139709 10.1016/j.amepre.2018.05.017 2018-47288-007.
Skegg, K., Nada-Raja, S., Dickson, N., Paul, C., and Williams, S. (2003). Sexual orientation and self-harm in men and women. American Journal of Psychiatry, 160(3), 541-546 https://pubmed.ncbi.nlm.nih.gov/12611836 10.1176/appi.ajp.160.3.541 2003-02072-017.
Substance Abuse and Mental Health Services Administration. (SAMHSA). (2020). Key substance use and mental health indicators in the United States: Results from the 2019 National Survey on Drug Use and Health (H.H.S. Publication No. PEP20-07-01-001, NSDUH Series H-55). Rockville, MD: Center for Behavioral Health Statistics and Quality, Substance AbU.S.e and Mental Health Services Administration. Retrieved from https://www.samhsa.gov/data/.
Svensson, B., and Hansson, L. (2014). Effectiveness of mental health first aid training in Sweden A randomized controlled trial with a six-month and two-year follow-up. PLoS ONE, 9(6), e100911 https://pubmed.ncbi.nlm.nih.gov/24964164 10.1371/journal.pone.0100911
Torok, M., Calear, A.L., Smart, A., Nicolopoulos, A., and Wong, Q. (2019). Preventing adolescent suicide: A systematic review of the effectiveness and change mechanisms of suicide prevention gatekeeping training programs for teachers and parents. Journal of Adolescence, 73, 100-112 https://pubmed.ncbi.nlm.nih.gov/31054373 10.1016/j.adolescence.2019.04.005 2019-28649-012.
Underwood, J.M., Brener, N., Thornton, J., Harris, W.A., Bryan, L.N., Shanklin, S.L., and Dittus, P. (2020 10.15585/mmwr.su6901a1
U.S. Department of Education, Office of Special Education and Rehabilitative Services. (2021). Supporting Child and Student Social, Emotional, Behavioral, and Mental Health Needs. Washington, DC, 2021. Retrieved from: https://www2.ed.gov/documents/youngpeople/supporting-child-student-social-emotional-behavioral-mental-health.pdf.
U.S. Surgeon General. (2021). U.S. Surgeon General's Advisory on Protecting Youth Mental Health. Retrieved from https://www.hhs.gov/sites/default/files/surgeon-general-youth-mental-health-advisory.pdf.
Wang, C., Liu, J.L., Marsico, K.F., and Zhu, Q. (2022). Culturally adapting youth mental health first aid training for Asian Americans. Psychological Services, 19(3), 551 https://pubmed.ncbi.nlm.nih.gov/34292006 10.1037/ser0000574 2021-64753-001.
Whitney, D.G., and Peterson, M.D. (2019). US national and state-level prevalence of mental health disorders and disparities of mental health care use in children. JAMA Pediatrics, 173(4), 389-391 https://pubmed.ncbi.nlm.nih.gov/30742204 10.1001/jamapediatrics.2018.5399
Widom, C.S. (2000). Childhood victimization: early adversity, later psychopathology. National Institute of Justice Journal, 242, 3-9.
World Health Organization. (WHO). (2019). Adolescent Mental Health: Time for Action. https://www.who.int/pmnch/knowledge/publications/AMH.pdf
Wyman, P.A., Brown, C.H., Inman, J., Cross, W., Schmeelk-Cone, K., Guo, J., and Pena, J.B. (2008). Randomized trial of a gatekeeper program for suicide prevention: 1-year impact on secondary school staff. Journal of Consulting and Clinical Psychology, 76(1), 104 https://pubmed.ncbi.nlm.nih.gov/18229988 10.1037/0022-006X.76.1.104 2008-00950-013.
Wyman, P.A., Brown, C.H., LoMurray, M., Schmeelk-Cone, K., Petrova, M., Yu, Q., and Wang, W. (2010). An outcome evaluation of the Sources of Strength suicide prevention program delivered by adolescent peer leaders in high schools. American Journal of Public Health, 100(9), 1653-1661 https://pubmed.ncbi.nlm.nih.gov/20634440 10.2105/AJPH.2009.190025 2010-25205-007.</t>
  </si>
  <si>
    <t>Aakre, J. M., Lucksted, A., &amp; Browning-McNee, L. A. (2016). Evaluation of Youth Mental Health First Aid USA: A program to assist young people in psychological distress. Psychological Services, 13(2), 121-126. 10.1037/ser0000063 https://pubmed.ncbi.nlm.nih.gov/27148946 10.1037/ser0000063 2016-21027-001.
ALGEE-Ometer. (2022). Mental health first aid.https://www.mentalhealthfirstaid.org/algee-ometer/
Banh, M. K., Chaikind, J., Robertson, H. A., Troxel, M., Achille, J., Egan, C., &amp; Anthony, B. J. (2019). Evaluation of Mental Health First Aid USA Using the 112 Mental Health Beliefs and Literacy Scale. American Journal of HealthPromotion, 33(2), 237-247. 10.1177/0890117118784234 https://pubmed.ncbi.nlm.nih.gov/29986602 10.1177/0890117118784234 2019-09108-011.
Castro, F. G., Kellison, J. G., Boyd, S. J., &amp; Kopak, A. (2010). A methodology for conducting integrative mixed methods research and data analysis. Journal of Mixed Methods Research, 4(4), 342-360. 10.1177/1558689810382916 https://pubmed.ncbi.nlm.nih.gov/22167325 10.1177/1558689810382916 2010-19842-005.
Cauce, A. M., Domenech-Rodriguez, M., Paradise, M., Cochran, B. N., Shea, J. M., Srebnik, D., &amp; Baydar, N. (2002). Cultural and contextual influences in mental health help seeking: A focus on ethnic minority youth. Journal of Consulting and Clinical Psychology, 70(1), 44-55. 10.1037/0022-006X.70.1.44 https://pubmed.ncbi.nlm.nih.gov/11860055 10.1037/0022-006X.70.1.44 2002-10464-004.
Center for Disease Control and Prevention. (2017). Leading causes of death reports.https://webappa.cdc.gov/sasweb/ncipc/leadcause.html
Childs, K. K., Gryglewicz, K., &amp; Elligson, R., Jr. (2020). An assessment of the utility of the youth mental health first aid training: Effectiveness, satisfaction, and universality. Community Mental Health Journal, 56(8), 1581-1591. 10.1007/s10597-020-00612-9 https://pubmed.ncbi.nlm.nih.gov/32285372 10.1007/s10597-020-00612-9 2020-26506-001.
Collins, R. L., Roth, E., Cerully, J. L., &amp; Wong, E. C. (2014). Beliefs related to mental illness stigma among California young adults. Rand Health Quarterly, 4(3). https://pubmed.ncbi.nlm.nih.gov/28560079 10.7249/RR819
Creswell, J. W., &amp; Plano-Clark, V. (2007). Designing and conducting mixed methods research. Sage Publications. 2006-11884-000.
Fabrizio, C. S., Lam, T. H., Hirschmann, M. R., &amp; Stewart, S. M. (2013). A brief parenting intervention to enhance the parent-child relationship in Hong Kong: Harmony@ Home. Journal of Child and Family Studies, 22(5), 603-613. 10.1007/s10826-012-9614-0 https://pubmed.ncbi.nlm.nih.gov/23772172 10.1007/s10826-012-9614-0 2013-21502-001.
Franklin, C. G., Kim, J. S., Ryan, T. N., Kelly, M. S., &amp; Montgomery, K. L. (2012). Teacher involvement in school mental health interventions: A systematic review. Children and Youth Services Review, 34(5), 973-982. 10.1016/j.childyouth.2012.01.027 10.1016/j.childyouth.2012.01.027 2012-05030-001.
Gardner, D. M., &amp; Gerdes, A. C. (2015). A review of peer relationships and friendships in youth with ADHD. Journal of Attention Disorders, 19(10), 844-855. 10.1177/1087054713501552 https://pubmed.ncbi.nlm.nih.gov/24062277 10.1177/1087054713501552 2015-41559-002.
Goldenberg, B. M. (2014). White teachers in urban classrooms: Embracing non-white students' cultural capital for better teaching and learning. Urban Education, 49(1), 111-144. 10.1177/0042085912472510 10.1177/0042085912472510 2014-01175-005.
Gryglewicz, K., Childs, K. K., &amp; Soderstrom, M. F. (2018). An evaluation of youth mental health first aid training in school settings. School Mental Health, 10(1), 48-60. 10.1007/s12310-018-9246-7 10.1007/s12310-018-9246-7 2018-05537-001.
Hadlaczky, G., Hokby, S., Mkrtchian, A., Carli, V., &amp; Wasserman, D. (2014). Mental Health First Aid is an effective public health intervention for improving knowledge, attitudes, and behaviour: A meta-analysis. International Review of Psychiatry, 26(4), 467-475. 10.3109/09540261.2014.924910 https://pubmed.ncbi.nlm.nih.gov/25137113 10.3109/09540261.2014.924910 2014-34948-010.
Haggerty, D., Carlson, J. S., McNall, M., Lee, K., &amp; Williams, S. (2019). Exploring youth mental health first aider training outcomes by workforce affiliation: A survey of project AWARE participants. School Mental Health, 11(2), 345-356. 10.1007/s12310-018-9300-5 10.1007/s12310-018-9300-5 2018-60411-001.
Hart, L. M., Mason, R. J., Kelly, C. M., Cvetkovski, S., &amp; Jorm, A. F. (2016). 'teen Mental Health First Aid': A description of the program and an initial evaluation. International Journal of Mental Health Systems, 10(1), Article 3. 10.1186/s13033-016-0034-1 https://pubmed.ncbi.nlm.nih.gov/26788123 10.1186/s13033-016-0034-1 2016-03355-001.
Hsieh, H.-F., &amp; Shannon, S. E. (2005). Three approaches to qualitative content analysis. Qualitative Health Research, 15(9), 1277-1288. 10.1177/1049732305276687 https://pubmed.ncbi.nlm.nih.gov/16204405 10.1177/1049732305276687 2005-12556-008.
Jorm, A. F., Kitchener, B. A., Sawyer, M. G., Scales, H., &amp; Cvetkovski, S. (2010). Mental health first aid training for high school teachers: A cluster randomized trial. BMC Psychiatry, 10(1), Article 51. 10.1186/1471-244X-10-51 https://pubmed.ncbi.nlm.nih.gov/20576158 10.1186/1471-244X-10-51 2010-15805-001.
Jorm, A. F., &amp; Wright, A. (2007). Beliefs of young people and their parents about the effectiveness of interventions for mental disorders. The Australian and New Zealand Journal of Psychiatry, 41(8), 656-666. 10.1080/00048670701449179 https://pubmed.ncbi.nlm.nih.gov/17620162 10.1080/00048670701449179 2008-12059-004.
Kelly, C. M., Jorm, A. F., &amp; Wright, A. (2007). Improving mental health literacy as astrategy to facilitate early intervention for mental disorders. Medical Journal of Australia, 187(7), 26-30. 10.5694/j.1326-5377.2007.tb01332.x https://pubmed.ncbi.nlm.nih.gov/17908021 10.5694/j.1326-5377.2007.tb01332.x
Kelly, C. M., Mithen, J. M., Fischer, J. A., Kitchener, B. A., Jorm, A. F., Lowe, A., &amp; Scanlan, C. (2011). Youth mental health first aid: A description of the program and an initial evaluation. International Journal of Mental Health Systems, 5(1), Article 4. 10.1186/1752-4458-5-4 https://pubmed.ncbi.nlm.nih.gov/21272345 10.1186/1752-4458-5-4
Lau, A. S. (2006). Making the case for selective and directed cultural adaptations of evidence-based treatments: Examples from parent training. Clinical Psychology: Science and Practice, 13, 295-310. 10.1111/j.1468-2850.2006.00042.X 10.1111/j.1468-2850.2006.00042.x 2006-21066-002.
Lindsey, M. A., Chambers, K., Pohle, C., Beall, P., &amp; Lucksted, A. (2013). Understanding the behavioral determinants of mental health service use by urban, under-resourced Black youth: Adolescent and caregiver perspectives. Journal of Child and Family Studies, 22(1), 107-121. 10.1007/s10826-012-9668-z https://pubmed.ncbi.nlm.nih.gov/23355768 10.1007/s10826-012-9668-z 2012-35173-011.
Lyon, A. R., Ludwig, K. A., Stoep, A. V., Gudmundsen, G., &amp; McCauley, E. (2013). Patterns and predictors of mental healthcare utilization in schools and other service sectors among adolescents at risk for depression. School Mental Health, 5(3), 155-165. 10.1007/s12310-012-9097-6 https://pubmed.ncbi.nlm.nih.gov/24223677 10.1007/s12310-012-9097-6 2013-28176-002.
M-DCPS Creates Department of Mental Health, (2018, August17). https://news.dadeschools.net/cmnc/new/28795
Marsico, K., Wang, C., &amp; Liu, J. (2022). Effectiveness of youth mental health first aid for parents at school. Psychology in the Schools, 59(8), 1701-1716. 10.1002/pits.22717 10.1002/pits.22717 2022-58810-001.
Merikangas, K. R., He, J. P., Burstein, M., Swanson, S. A., Avenevoli, S., Cui, L., Benjet, C., Georgiades, K., &amp; Swendsen, J. (2010). Lifetime prevalence of mental disorders in U.S. adolescents: Results from the National Comorbidity Survey Replication-Adolescent Supplement (NCS-A). Journal of the American Academy of Child &amp; Adolescent Psychiatry, 49(10), 980-989. 10.1016/j.jaac.2010.05.017 https://pubmed.ncbi.nlm.nih.gov/20855043 10.1016/j.jaac.2010.05.017 2010-21143-004.
Nadler, J. T., Weston, R., &amp; Voyles, E. C. (2015). Stuck in the middle: The use and interpretation of mid-points in items on questionnaires. The Journal of General Psychology, 142(2), 71-89. 10.1080/00221309.2014.994590 https://pubmed.ncbi.nlm.nih.gov/25832738 10.1080/00221309.2014.994590 2015-14920-001.
Nastasi, B. K., Varjas, K., Bernstein, R., &amp; Jayasena, A. (2000). Conducting participatory culture-specific consultation: A global perspective on multicultural consultation. School Psychology Review, 29(3), 401-413. 10.1080/02796015.2000.12086024 10.1080/02796015.2000.12086024 2000-02723-007.
National Council for Behavioral Health. (2015). Mental Health First Aid USA teaching notes (Youth).
National Service Strengthens Education. (2017). Center for national and community service.https://www.nationalservice.gov/sites/default/files/documents/EducationSupport.pdf
O'Cathain, A., Murphy, E., &amp; Nicholl, J. (2010). Three techniques for integrating data in mixed methods studies. BMJ, 341, Article c4587. 10.1136/bmj.c4587 https://pubmed.ncbi.nlm.nih.gov/20851841 10.1136/bmj.c4587
O'Connor, M., &amp; Casey, L. (2015). The Mental Health Literacy Scale (MHLS): A new scale-based measure of mental health literacy. Psychiatry Research, 229(1-2), 511-516. 10.1016/j.psychres.2015.05.064 https://pubmed.ncbi.nlm.nih.gov/26228163 10.1016/j.psychres.2015.05.064 2015-34848-001.
Porche, M. V., Fortuna, L. R., Lin, J., &amp; Alegria, M. (2011). Childhood trauma and psychiatric disorders as correlates of school dropout in a national sample of young adults. Child Development, 82(3), 982-998. 10.1111/j.1467-8624.2010.01534.x https://pubmed.ncbi.nlm.nih.gov/21410919 10.1111/j.1467-8624.2010.01534.x 2011-09594-019.
Reddy, L. (2019). Paraprofessionals the Unspoken and Understudied Heroes of Students with Externalizing Behavior Disorders. American Psychological Association.
Reinke, W. M., Stormont, M., Herman, K. C., Puri, R., &amp; Goel, N. (2011). Supporting children's mental health in schools: Teacher perceptions of needs, roles, and barriers. School Psychology Quarterly, 26(1), 1-13. 10.1037/a0022714 10.1037/a0022714 2011-05095-001.
Rose, T., Leitch, J., Collins, K. S., Frey, J. J., &amp; Osteen, P. J. (2019). Effectiveness of youth mental health first aid USA for social work students. Research on Social Work Practice, 29(3), 291-302. 10.1177/1049731517729039 10.1177/1049731517729039 2019-07885-005.
Sanchez, A. M., Latimer, J. D., Scarimbolo, K., von der Embse, N. P., Suldo, S. M., &amp; Salvatore, C. R. (2021). Youth Mental Health First Aid (Y-MHFA) trainings for educators: A systematic review. School Mental Health, 13(1), 1-12. 10.1007/s12310-020-09393-8 10.1007/s12310-020-09393-8 2020-69841-001.
Shneyderman, A. (2018). English language learners and their academic and english language acquisition progress: 2017-2018 (p. 3). Miami Dade County Public Schools.
Splett, J. W., Garzona, M., Gibson, N., Wojtalewicz, D., Raborn, A., &amp; Reinke, W. M. (2019). Teacher recognition, concern, and referral of children's internalizing and externalizing behavior problems. School Mental Health, 11, 228-239. 10.1007/s12310-018-09303-z 10.1007/s12310-018-09303-z 2018-66067-001.
Syed, M., &amp; Nelson, S. C. (2015). Guidelines for establishing reliability when coding narrative data. Emerging Adulthood, 3(6), 375-387. 10.1177/2167696815587648 10.1177/2167696815587648 2015-51580-001.
Turner, E. A. (2012). The parental attitudes toward psychological services inventory: Adaptation and development of an attitude scale. Community Mental Health Journal, 48(4), 436-449. 10.1007/s10597-011-9432-7 https://pubmed.ncbi.nlm.nih.gov/21691821 10.1007/s10597-011-9432-7 2012-21722-005.
Wang, C., Liu, J. L., Marsico, K. F., &amp; Zhu, Q. (2022). Culturally adapting youth mental health first aid training for Asian Americans. Psychological Services, 19(3), 551-561. 10.1037/ser0000574 https://pubmed.ncbi.nlm.nih.gov/34292006 10.1037/ser0000574 2021-64753-001.
Wei, Y., McGrath, P. J., Hayden, J., &amp; Kutcher, S. (2016). Measurement properties of tools measuring mental health knowledge: A systematic review. BMC Psychiatry, 16(1), Article 297. 10.1186/s12888-016-1012-5 https://pubmed.ncbi.nlm.nih.gov/27553955 10.1186/s12888-016-1012-5 2016-41399-001.
Wright, A., Harris, M. G., Wiggers, J. H., Jorm, A. F., Cotton, S. M., Harrigan, S. M., Hurworth, R. E., &amp; McGorry, P. D. (2005). Recognition of depression and psychosis by young Australians and their beliefs about treatment. The Medical Journal of Australia, 183(1), 18-23. 10.5694/j.1326-5377.2005.tb06881.x https://pubmed.ncbi.nlm.nih.gov/15992332 10.5694/j.1326-5377.2005.tb06881.x</t>
  </si>
  <si>
    <t>Andreoli, S.B., Almeida-Filho, N., Martin, D., and Mateus, M.D.M. (2007). Mari JdJ: E a reforma psiquiatrica uma estrategia para reduzir o orcamento da saude mental? O caso do Brasil. Braz J Psychiatry, 29, 43-46. 10.1590/S1516-44462006005000032
Bonabi, H., Muller, M., Ajdacic-Gross, V., Eisele, J., Rodgers, S., Seifritz, E., Rossler, W., and Rusch, N. (2016). Mental health literacy, attitudes to help seeking, and perceived need as predictors of mental health service use: a longitudinal study. J Nerv Ment Dis, 204(4), 321-324. https://pubmed.ncbi.nlm.nih.gov/27015396 10.1097/NMD.0000000000000488 2016-18006-013.
Bond, K.S., Cottrill, F.A., Blee, F.L., Kelly, C.M., Kitchener, B.A., and Jorm, A.F. (2019). Offering mental health first aid to a person with depression: a Delphi study to re-develop the guidelines published in 2008. BMC Psychol, 7(1), 1-10. https://pubmed.ncbi.nlm.nih.gov/31227016 10.1186/s40359-019-0310-3 2019-35556-001.
Bond, K.S., Dart, K.M., Jorm, A.F., Kelly, C.M., Kitchener, B.A., and Reavley, N.J. (2017). Assisting an Australian Aboriginal and Torres Strait Islander person with gambling problems: a Delphi study. BMC Psychol, 5(1), 1-8. https://pubmed.ncbi.nlm.nih.gov/28768547 10.1186/s40359-017-0196-x 2017-33810-001.
Bovopoulos, N., Jorm, A.F., Bond, K.S., LaMontagne, A.D., Reavley, N.J., Kelly, C.M., Kitchener, B.A., and Martin, A. (2016). Providing mental health first aid in the workplace: a Delphi consensus study. BMC Psychol, 4(1), 1-10. https://pubmed.ncbi.nlm.nih.gov/27485609 10.1186/s40359-016-0148-x 2016-38287-001.
Costa, T.F.O., and Sampaio, F.M.C. (2021). Sequeira CAdC, Ribeiro IMOC, Parola VSdO: Review of mental health first aid programs. West J Nurs Res, 43(12), 1146-1156. https://pubmed.ncbi.nlm.nih.gov/33353518 10.1177/0193945920980743 2022-01688-007.
da Silva, A.G., Loch, A.A., Leal, V.P., da Silva, P.R., Rosa, M.M., OdC, B., Malloy-Diniz, L.F., Schwarzbold, M.L., Diaz, A.P., and Palha, A.P. (2020). Stigma toward individuals with mental disorders among Brazilian psychiatrists: a latent class analysis. Braz J Psychiatry, 43, 262-268. https://pubmed.ncbi.nlm.nih.gov/32725100 10.1590/1516-4446-2020-0864
Fernando, M., Chandrasiri, A., Dayabandara, M., and Reavley, N.J. (2021). Cultural adaptation of mental health first aid guidelines for depression for Sri Lanka: a Delphi expert consensus study. BMC Psychiatry, 21(1), 1-9. https://pubmed.ncbi.nlm.nih.gov/34801017 10.1186/s12888-021-03598-0 2022-08066-001.
Fukuda, C.C., and Penso, M.A. (2016). Amparo DMd, Almeida BCd, Morais CdA: Mental health of young Brazilians: Barriers to professional help-seeking. Estudos de Psicologia (Campinas), 33, 355-365. 10.1590/1982-02752016000200017 2016-25756-017.
Ganasen, K., Parker, S., Hugo, C., Stein, D., Emsley, R., and Seedat, S. (2008). Mental health literacy: focus on developing countries. Afr J Psychiatry, 11(1), 23-28. https://pubmed.ncbi.nlm.nih.gov/19582321 10.4314/ajpsy.v11i1.30251 2010-00986-003.
Guajardo, M.G.U., Slewa-Younan, S., Santalucia, Y., and Jorm, A.F. (2016). Important considerations when providing mental health first aid to Iraqi refugees in Australia: a Delphi study. Int J Ment Heal Syst, 10(1), 1-9. https://pubmed.ncbi.nlm.nih.gov/27594898 10.1186/s13033-016-0087-1 2016-43015-001.
Hasson, F., Keeney, S., and McKenna, H. (2000). Research guidelines for the Delphi survey technique. J Adv Nurs, 32(4), 1008-1015. https://pubmed.ncbi.nlm.nih.gov/11095242
Institute of Health Metrics and Evaluation. Global Health Data Exchange (GHDx). [https://vizhub.healthdata.org/gbd-results/?params=gbd-api-2019-permalink/d780dffbe8a381b25e1416884959e88b].
Jones, J., and Hunter, D. (1995). Consensus methods for medical and health services research. BMJ, 311(7001), 376. https://pubmed.ncbi.nlm.nih.gov/7640549 10.1136/bmj.311.7001.376
Jorm, A.F. (2015). Using the Delphi expert consensus method in mental health research. Aust New Zealand J Psychiatry, 49(10), 887-897. https://pubmed.ncbi.nlm.nih.gov/26296368 10.1177/0004867415600891 2015-45187-007.
Jorm, A.F., Griffiths, K.M., Christensen, H., Parslow, R.A., and Rogers, B. (2004). Actions taken to cope with depression at different levels of severity: a community survey. Psychol Med, 34(2), 293-299. https://pubmed.ncbi.nlm.nih.gov/14982135 10.1017/S003329170300895X 2004-12175-011.
Jorm, A.F., and Kitchener, B.A. (2011). Noting a landmark achievement: mental health first aid training reaches 1% of Australian adults. London: Sage Publications Sage UK
Jorm, A.F., Kitchener, B.A., and Reavley, N.J. (2019). Mental health first aid training: lessons learned from the global spread of a community education program. World Psychiatry, 18(2), 142. https://pubmed.ncbi.nlm.nih.gov/31059620 10.1002/wps.20621
Jorm, A.F., Ross, A.M., and Colucci, E. (2018). Cross-cultural generalizability of suicide first aid actions: an analysis of agreement across expert consensus studies from a range of countries and cultures. BMC Psychiatry, 18(1), 1-8. https://pubmed.ncbi.nlm.nih.gov/29490626 10.1186/s12888-018-1636-8 2018-09230-001.
Lempp, H., Abayneh, S., Gurung, D., Kola, L., Abdulmalik, J., Evans-Lacko, S., Semrau, M., Alem, A., Thornicroft, G., and Hanlon, C. (2018). Service user and caregiver involvement in mental health system strengthening in low-and middle-income countries: a cross-country qualitative study. Epidemiol Psychiatr Sci, 27(1), 29-39. https://pubmed.ncbi.nlm.nih.gov/29113598 10.1017/S2045796017000634 2018-01483-006.
Loch, A.A. (2012). Stigma and higher rates of psychiatric re-hospitalization: Sao Paulo public mental health system. Braz J Psychiatry, 34, 185-192. https://pubmed.ncbi.nlm.nih.gov/22729415 10.1590/S1516-44462012000200011 2012-30804-010.
Lopes, C.S., Hellwig, N., and Menezes, P.R. (2016). Inequities in access to depression treatment: results of the Brazilian National Health Survey-PNS. Int J Equity Health, 15(1), 1-8. https://pubmed.ncbi.nlm.nih.gov/27852278 10.1186/s12939-016-0446-1
Lu, S., Li, W., Oldenburg, B., Wang, Y., Jorm, A.F., He, Y., and Reavley, N.J. (2020). Cultural adaptation of the mental health first aid guidelines for depression used in English-speaking countries for China: a Delphi expert consensus study. BMC Psychiatry, 20(1), 1-12. https://pubmed.ncbi.nlm.nih.gov/32586291 10.1186/s12888-020-02736-4 2020-46723-001.
Mascayano, F., Tapia, T., Schilling, S., Alvarado, R., Tapia, E., Lips, W., and Yang, L.H. (2016). Stigma toward mental illness in Latin America and the Caribbean: a systematic review. Braz J Psychiatry, 38, 73-85. https://pubmed.ncbi.nlm.nih.gov/27111703 10.1590/1516-4446-2015-1652 2016-22000-013.
Morgan, A.J., Ross, A., and Reavley, N.J. (2018). Systematic review and meta-analysis of Mental Health First Aid training: Effects on knowledge, stigma, and helping behaviour. PLoS One, 13(5), e0197102. https://pubmed.ncbi.nlm.nih.gov/29851974 10.1371/journal.pone.0197102
Onocko-CamposRT. Mental health in Brazil: strides, setbacks, and challenges. Cadernos de Saude Publica. 2019;35(11):1-5. https://pubmed.ncbi.nlm.nih.gov/31691783
Rains, L.S., Zenina, T., Dias, M.C., Jones, R., Jeffreys, S., Branthonne-Foster, S., Lloyd-Evans, B., and Johnson, S. (2019). Variations in patterns of involuntary hospitalisation and in legal frameworks: an international comparative study. Lancet Psychiatry, 6(5), 403-417. https://pubmed.ncbi.nlm.nih.gov/30954479 10.1016/S2215-0366(19)30090-2 2019-19510-001.
Requena, S.S., Cerqueira, A.V., Assumpcao, T.A., Peres, C.H.M., Loch, A.A., and Reavley, N.J. (2022). Cultural adaptation of the mental health first aid guidelines for assisting a person at risk of suicide in Brazil: a Delphi expert consensus study. BMC Psychiatry, 22(1), 1-8. https://pubmed.ncbi.nlm.nih.gov/35698106 10.1186/s12888-022-04042-7 2022-72857-001.
Sampaio, M.L., and Junior, J.P.B. (2021). Towards comprehensive mental health care: experiences and challenges of psychosocial care in Brazil. BMC Public Health, 21(1), 1-12. https://pubmed.ncbi.nlm.nih.gov/34238266 10.1186/s12889-021-11397-1
Semrau, M., Lempp, H., Keynejad, R., Evans-Lacko, S., Mugisha, J., Raja, S., Lamichhane, J., Alem, A., Thornicroft, G., and Hanlon, C. (2016). Service user and caregiver involvement in mental health system strengthening in low-and middle-income countries: systematic review. BMC Health Serv Res, 16(1), 1-18. https://pubmed.ncbi.nlm.nih.gov/26931580 10.1186/s12913-016-1323-8
Vedana, K.G.G., Silva, D.R.A., Miasso, A.I., Zanetti, A.C.G., and Borges, T.L. (2017). The meaning of stigma for people with mental disorders in Brazil. Issues Mental Health Nurs, 38(12), 1022-1029. https://pubmed.ncbi.nlm.nih.gov/28745917 10.1080/01612840.2017.1346013 2018-01653-008.
Venkataraman, S., Patil, R., and Balasundaram, S. (2019). Why mental health literacy still matters: a review. 10.18203/2394-6040.ijcmph20192350
Vos, T., Lim, S.S., Abbafati, C., Abbas, K.M., Abbasi, M., Abbasifard, M., Abbasi-Kangevari, M., Abbastabar, H., Abd-Allah, F., and Abdelalim, A. (2020). Global burden of 369 diseases and injuries in 204 countries and territories, 1990-2019: a systematic analysis for the Global Burden of Disease Study 2019. Lancet, 396(10258), 1204-1222. https://pubmed.ncbi.nlm.nih.gov/33069326 10.1016/S0140-6736(20)30925-9
World Health Organization. Depression key facts.https://www.who.int/news-room/fact-sheets/detail/depression.</t>
  </si>
  <si>
    <t>Benjet, C., Sampson, L., Yu, S., Kessler, R.C., Zaslavsky, A., Evans-Lacko, S., Martins, S.S., Andrade, L.H., Aguilar-Gaxiola, S., Cia, A., et al. (2019). Associations between neighborhood-level violence and individual mental disorders: Results from the World Mental Health surveys in five Latin American cities. Psychiatry Res, 282, 112607-7 https://pubmed.ncbi.nlm.nih.gov/31630039 10.1016/j.psychres.2019.112607 2019-76402-001.
Bisson, J.I., Tavakoly, B., Witteveen, A.B., Ajdukovic, D., Jehel, L., Johansen, V.J., Nordanger, D., Orengo Garcia, F., Punamaki, R.L., Schnyder, U., et al. (2010). TENTS guidelines: development of post-disaster psychosocial care guidelines through a Delphi process. Br J Psychiatry, 196(1), 69-74 https://pubmed.ncbi.nlm.nih.gov/20044665 10.1192/bjp.bp.109.066266 2010-01466-013.
Bond, K.S., Cottrill, F.A., Blee, F.L., Kelly, C.M., Kitchener, B.A., and Jorm, A.F. (2019). Offering mental health first aid to a person with depression: a Delphi study to re-develop the guidelines published in 2008. BMC Psychol, 7(1), 37 https://pubmed.ncbi.nlm.nih.gov/31227016 10.1186/s40359-019-0310-3 2019-35556-001.
Breslau, N. (2009). The epidemiology of trauma, PTSD, and other posttrauma disorders. Trauma Violence Abuse, 10(3), 198-210 https://pubmed.ncbi.nlm.nih.gov/19406860 10.1177/1524838009334448 2009-10672-002.
Cerda, M., Digangi, J., Galea, S., and Koenen, K. (2012). Epidemiologic research on interpersonal violence and common psychiatric disorders: where do we go from here?. Depress Anxiety, 29(5), 359-85 https://pubmed.ncbi.nlm.nih.gov/22553006 10.1002/da.21947 2012-11887-002.
CoelhoBI, de OliveiraDM, RosaEM, de Souza. LXUhpbospssa, pid SX, nrm = iso: Urban violence: assessment of victims and people who had access to information. Psicologia para America Latina 2010:0-0.
Crawford, G., and Burns, S. (2020). Confidence and motivation to help those with a mental health problem: experiences from a study of nursing students completing mental health first aid (MHFA) training. BMC Med Educ, 20(1), 69 https://pubmed.ncbi.nlm.nih.gov/32143699 10.1186/s12909-020-1983-2
Durand, M. (2005). The nature of law in Brazil. Vinculo, 2(2), 110-7.
Evans, J., Romaniuk, M., and Theal, R. (2021). Evaluation of mental health first aid training for family members of military veterans with a mental health condition. BMC Psychiatry, 21(1), 128 https://pubmed.ncbi.nlm.nih.gov/33663437 10.1186/s12888-021-03139-9 2021-24634-001.
Fang, J., Lau, C.K.M., Lu, Z., Wu, W., and Zhu, L. (2019). Natural disasters, climate change, and their impact on inclusive wealth in G20 countries. Environ Sci Pollut Res Int, 26(2), 1455-63 https://pubmed.ncbi.nlm.nih.gov/30426378 10.1007/s11356-018-3634-2
FaroA, Bahiano MdA, Nakano TdC, Reis C, Silva BFPd, Vitti LS. COVID-19 and mental health: the emergence of care. Estudos de Psicologia (Campinas) 2020, 37.
Fernandes, G.C.M., Bellaguarda, M.L.D.R., Heideman, I.T.S.B., Meirelles, B.H.S., and Silva HLd, Cardenas, A.V.R. (2020). Demands for psychosocial support from communities vulnerable to natural disasters. Rev Bras Enferm, 73(Suppl 1), e20190213-3 https://pubmed.ncbi.nlm.nih.gov/32667482 10.1590/0034-7167-2019-0213
Freitas CMd, Silva, D.R.X., Sena ARMd, Silva, E.L., Sales, L.B.F., Carvalho MLd, Mazoto, M.L., Barcellos, C., Costa, A.M., Oliveira, M.L.C., et al. (2014). Natural disasters and health: an analysis of the situation in Brazil. Ciencia &amp; Saude Coletiva, 19(9), 3645-56. https://pubmed.ncbi.nlm.nih.gov/25184572
Freitas CMd, Barcellos C, Asmus CIRF, Silva MAd, Xavier DR. From Samarco in Mariana to Vale in Brumadinho: mining dam disasters and Public Health. Cadernos de Saude Publica2019, 35(5).
Guimaro, M.S., Caiuby, A.V., dos Santos, O.F., Lacerda, S.S., and Andreoli, S.B. (2013). Post-traumatic stress disorder symptoms among professionals during humanitarian aid in Haiti after the earthquake in 2010. Cien Saude Colet, 18(11), 3175-81 https://pubmed.ncbi.nlm.nih.gov/24196883 10.1590/S1413-81232013001100008
Gul, E., and Karanci, A.N. (2017). What Determines Posttraumatic Stress and Growth Following Various Traumatic Events? A Study in a Turkish Community Sample. J Trauma Stress, 30(1), 54-62 https://pubmed.ncbi.nlm.nih.gov/28103412 10.1002/jts.22161 2017-02933-001.
Hidalgo, D., Silveira, F., Padilha, D., Bassani, A.-.F., and Nascimento, I. (2021). Violencia urbana y politicas de seguridad: analisis en cuatro ciudades latinoamericanas. EURE (Santiago), 47(141), 165-82.
IPEA.: Instituto de Pesquisa Economica Aplicada. Forum Brasileiro de Seguranca Publica. Atlas of Violence 2019. In. Brasilia: IPEA e FBSP; 2019.
Jorm, A.F. (2015). Using the Delphi expert consensus method in mental health research. Aust N Z J Psychiatry, 49(10), 887-97 https://pubmed.ncbi.nlm.nih.gov/26296368 10.1177/0004867415600891 2015-45187-007.
Jorm, A.F., Kitchener, B.A., Fischer, J.-.A., and Cvetkovski, S. (2010). Mental health first aid training by e-learning: a randomized controlled trial. Aust N Z J Psychiatry, 44(12), 1072-81 https://pubmed.ncbi.nlm.nih.gov/21070103 10.3109/00048674.2010.516426 2010-23748-003.
Jorm, A.F., Kitchener, B.A., and Reavley, N.J. (2019). Mental Health First Aid training: lessons learned from the global spread of a community education program. World Psychiatry, 18(2), 142-3 https://pubmed.ncbi.nlm.nih.gov/31059620 10.1002/wps.20621
Kelly, C.M., Jorm, A.F., and Kitchener, B.A. (2010). Development of mental health first aid guidelines on how a member of the public can support a person affected by a traumatic event: a Delphi study. BMC Psychiatry, 10, 49 https://pubmed.ncbi.nlm.nih.gov/20565918 10.1186/1471-244X-10-49 2010-15803-001.
Kingston, A.H., Jorm, A.F., Kitchener, B.A., Hides, L., Kelly, C.M., Morgan, A.J., Hart, L.M., and Lubman, D.I. (2009). Helping someone with problem drinking: mental health first aid guidelines - a Delphi expert consensus study. BMC Psychiatry, 9, 79 https://pubmed.ncbi.nlm.nih.gov/19968868 10.1186/1471-244X-9-79 2009-25132-001.
Lu, S., He, Y., Searle, K., Absetz, P., Oldenburg, B., and Reavley, N. (2021). Using Stakeholder Perceptions to Inform Future Efforts to Implement Mental Health First Aid Training in China: A Qualitative Study. Front Psychiatry, 12, 557282 https://pubmed.ncbi.nlm.nih.gov/33935815 10.3389/fpsyt.2021.557282
Morgan, A.J., Ross, A., and Reavley, N.J. (2018). Systematic review and meta-analysis of Mental Health First Aid training: Effects on knowledge, stigma, and helping behaviour. PLoS ONE, 13(5), e0197102 https://pubmed.ncbi.nlm.nih.gov/29851974 10.1371/journal.pone.0197102
MorganAJ, WrightJ, MackinnonAJ, ReavleyNJ, RossettoA, JormAF. Development of the Mental Health Support Scale: A New Measure of Mental Health First Aid Behaviors. Assessment2022:10731911221106767-10731911221106767. https://pubmed.ncbi.nlm.nih.gov/35758161 10.1177/10731911221106767
Oliveira WKd, Rohlfs DB, Garcia LP. The Brumadinho disaster and work of the Health Surveillance service. Epidemiologia e Servicos de Saude2019, 28(1).
RafaloskiAR, ZeferinoMT, ForgeariniBAO, FernandesGCM, MenegonFA: Mental health of people involved in natural disasters from the perspective of the workers involved. Saude debate 2020, 44(spe2):230-241. 10.1590/0103-11042020e216i
Requena, S.S., Cerqueira, A.V., Assumpcao, T.A., Peres, C.H.M., Loch, A.A., and Reavley, N.J. (2022). Cultural adaptation of the mental health first aid guidelines for assisting a person at risk of suicide in Brazil: a Delphi expert consensus study. BMC Psychiatry, 22(1), 397-7 https://pubmed.ncbi.nlm.nih.gov/35698106 10.1186/s12888-022-04042-7 2022-72857-001.
Ross, A.M., Kelly, C.M., and Jorm, A.F. (2014). Re-development of mental health first aid guidelines for suicidal ideation and behaviour: a Delphi study. BMC Psychiatry, 14, 241 https://pubmed.ncbi.nlm.nih.gov/25213799 10.1186/s12888-014-0241-8 2014-47993-001.
Saude Md: Guide for the preparation of health sector responses to disasters. In. Edited byCruzFO. Rio de Janeiro, Rio deJaneiro; 2018.
Wagner, C. (2016). Structure analysis of riding the services to support for identifying victims of Boate Kiss disaster in Santa Maria. Santa Maria. Rio Grande do Sul: Universidade Federal de Santa Maria
Werneck, G.L., and Carvalho, M.S. (2020). The COVID-19 pandemic in Brazil: chronicle of a health crisis foretold. Cad Saude Publica, 36(5), e00068820 https://pubmed.ncbi.nlm.nih.gov/32402007 10.1590/0102-311x00068820
WHO: World Health Organization. World health statistics 2018: monitoring health for the SDGs, sustainable development goals. In. Geneva, Suica; 2018: 90.
World Health Organisation. Psychological first aid: Guide for field workers. In. Geneva: World Health Organisation,; 2011.</t>
  </si>
  <si>
    <t>Albott, CS, Wozniak, JR, McGlinch, BP, Wall, MH, Gold, BS, &amp; Vinogradov, S. Battle buddies: rapid deployment of a psychological resilience intervention for health care workers during the COVID-19 pandemic. Anesth Analg. (2020) 131:43-54 https://pubmed.ncbi.nlm.nih.gov/32345861 10.1213/ANE.0000000000004912
Allen, B, Brymer, MJ, Steinberg, AM, Vernberg, EM, Jacobs, A, &amp; Speier, AH, et al.Perceptions of psychological first aid among providers responding to Hurricanes Gustav and Ike. J Trauma Stress. (2010) 23:509-13 https://pubmed.ncbi.nlm.nih.gov/20623598 10.1002/jts.20539 2010-18976-014.
Austin, JP, Carney, PA, Thayer, EK, &amp; Rozansky, DJ. Use of active learning and sequencing in a weekly continuing medical education/graduate medical education conference. J Contin Educ Health Prof. (2019) 39:136-43 https://pubmed.ncbi.nlm.nih.gov/30969200 10.1097/CEH.0000000000000247
Beckstead, JW. Isolating and examining sources of suppression and multicollinearity in multiple linear regression. Multivariate Behav Res. (2012) 47:224-46 https://pubmed.ncbi.nlm.nih.gov/26734849 10.1080/00273171.2012.658331 2012-09118-003.
Bernal, GE, &amp; Domenech Rodriguez, MM. Cultural Adaptations: Tools for Evidence-Based Practice with Diverse Populations. Washington, DC: American Psychological Association (2012). 10.1037/13752-000 PMID: 25259636
Billingham, SA, Whitehead, AL, &amp; Julious, SA. An audit of sample sizes for pilot and feasibility trials being undertaken in the United Kingdom registered in the United Kingdom Clinical Research Network database. BMC Med Res Methodol. (2013) 13:104 https://pubmed.ncbi.nlm.nih.gov/23961782 10.1186/1471-2288-13-104
Braun, V, &amp; Clarke, V. Using thematic analysis in psychology. Qual Res Psychol. (2006) 3:77-101 10.1191/1478088706qp063oa 2006-06991-002.
Brymer, M JA, Layne, C, Pynoos, R, Ruzek, J, Steinberg, A, Vernberg, E, &amp; Watson, P in collaboration with NCTSNaNCfP. Psychological First Aid: Field Operations Guide, 2nd ed. (2006). Availble online at: https://www.ptsd.va.gov/professional/treat/type/PFA/PFA_2ndEditionwithappendices.pdf (accessed November 1, 2021).
Cain, MK, Zhang, Z, &amp; Yuan, KH. Univariate and multivariate skewness and kurtosis for measuring nonnormality: prevalence, influence and estimation. Behav Res Methods. (2017) 49:1716-35 https://pubmed.ncbi.nlm.nih.gov/27752968 10.3758/s13428-016-0814-1 2017-45571-013.
Chan, AW, Tetzlaff, JM, Gotzsche, PC, Altman, DG, Mann, H, &amp; Berlin, JA, et al.SPIRIT 2013 explanation and elaboration: guidance for protocols of clinical trials. Bmj. (2013) 346:e7586 https://pubmed.ncbi.nlm.nih.gov/23303884 10.1136/bmj.e7586
Chen, G, Gully, SM, &amp; Eden, D. Validation of a new general self-efficacy scale. Organ Res Methods. (2001) 4:62-83 10.1177/109442810141004 2001-14855-004.
Church of Sweden. Psychological First Aid_Five Year Retrospective 2018. https://pscentre.org/wp-content/uploads/2021/07/pfa-5-year-retrospective-report-final.pdf (accessed November 1, 2021).
Cleary, M, Horsfall, J, &amp; Hayter, M. Data collection and sampling in qualitative research: does size matter?J Adv Nurs. (2014) 70:473-5 https://pubmed.ncbi.nlm.nih.gov/24450874 10.1111/jan.12163 2014-02827-002.
Collins, PY, Patel, V, Joestl, SS, March, D, Insel, TR, &amp; Daar, AS, et al.Grand challenges in global mental health. Nature. (2011) 475:27-30 https://pubmed.ncbi.nlm.nih.gov/21734685 10.1038/475027a
Day, G, Robert, G, Leedham-Green, K, &amp; Rafferty, AM. An outbreak of appreciation: a discursive analysis of tweets of gratitude expressed to the National Health Service at the outset of the COVID-19 pandemic. Health Expect. (2021) 2021:1-14 https://pubmed.ncbi.nlm.nih.gov/34543519 10.1111/hex.13359 2021-87958-001.
Despeaux, KE, Lating, JM, &amp; Everly, GS.Jr., ShermanMF, KirkhartMW. A randomized controlled trial assessing the efficacy of group psychological first. Aid J Nerv Ment Dis. (2019) 207:626-32 https://pubmed.ncbi.nlm.nih.gov/31306290 10.1097/NMD.0000000000001029 2019-47212-003.
Dixon, D, &amp; Johnston, M. What competences are required to deliver person-person behaviour change interventions: development of a health behaviour change competency framework. Int J Behav Med. (2021) 28:308-17 https://pubmed.ncbi.nlm.nih.gov/32691397 10.1007/s12529-020-09920-6 2020-54037-001.
Epping-Jordan, JE, Harris, R, Brown, FL, Carswell, K, Foley, C, &amp; Garcia-Moreno, C, et al.Self-Help Plus (SH+): a new WHO stress management package. World Psychiatry. (2016) 15:295-6 https://pubmed.ncbi.nlm.nih.gov/27717271 10.1002/wps.20355
Everly, GS, Jr. Psychological first aid to support healthcare professionals. J Patient Safety Risk Manage. (2020) 25:159-62 10.1177/2516043520944637
Everly, GS, Jr, &amp; Lating, JM. The Johns Hopkins Guide to Psychological First Aid. Baltimore, MD: JHU Press (2017). 2017-48227-000.
Everly, GS, Jr., Lating, JM, Sherman, MF, &amp; Goncher, I. The potential efficacy of psychological first aid on self-reported anxiety and mood: a pilot study. J Nerv Ment Dis. (2016) 204:233-5 https://pubmed.ncbi.nlm.nih.gov/26919301 10.1097/NMD.0000000000000429 2016-12935-012.
Folkman, S, &amp; Lazarus, RS. Coping as a mediator of emotion. J Pers Soc Psychol. (1988) 54:466-75 https://pubmed.ncbi.nlm.nih.gov/3361419 10.1037/0022-3514.54.3.466 1988-16864-001.
Fominykh, M, Leong, P, &amp; Cartwright, B. Role-playing and experiential learning in a professional counseling distance course. J Interact Learn Res. (2018) 29:169-90. Available from: https://www.researchgate.net/publication/326413537_Roleplaying_and_experiential_learning_in_a_professional_counseling_distance_course#fullTextFileContent (accessed January 14, 2022). 2019-01336-003.
Fox, JH, Burkle, FM, Jr., Bass, J, Pia, FA, Epstein, JL, &amp; Markenson, D. The effectiveness of psychological first aid as a disaster intervention tool: research analysis of peer-reviewed literature from 1990-2010. Disaster Med Public Health Prep. (2012) 6:247-52 https://pubmed.ncbi.nlm.nih.gov/23077267 10.1001/dmp.2012.39
Francis, B, Juares Rizal, A, Ahmad Sabki, Z, &amp; Sulaiman, AH. Remote psychological first aid (rpfa) in the time of covid-19: a preliminary report of the Malaysian experience. Asian J Psychiatr. (2020) 54:102240 https://pubmed.ncbi.nlm.nih.gov/32593120 10.1016/j.ajp.2020.102240
Fung, SF. Validity of the Brief Resilience Scale and brief resilient coping scale in a chinese sample. Int J Environ Res Public Health. (2020) 17:1265 https://pubmed.ncbi.nlm.nih.gov/32079115 10.3390/ijerph17041265
Goldberg, DP. The Detection of Psychiatric Illness by Questionnaire; A Technique for the Identification and Assessment of Non-Psychotic Psychiatric Illness. London: Oxford U Press. (1972). 1973-23456-000.
Greenberg, N, Docherty, M, Gnanapragasam, S, &amp; Wessely, S. Managing mental health challenges faced by healthcare workers during covid-19 pandemic. Bmj. (2020) 368:m1211 https://pubmed.ncbi.nlm.nih.gov/32217624 10.1136/bmj.m1211
Hambrick, EP, Rubens, SL, Vernberg, EM, Jacobs, AK, &amp; Kanine, RM. Towards successful Dissemination of Psychological First Aid: a study of provider training preferences. J Behav Health Serv Res. (2014) 41:203-15 https://pubmed.ncbi.nlm.nih.gov/24091608 10.1007/s11414-013-9362-y 2013-35366-001.
Hayashino, Y, Utsugi-Ozaki, M, Feldman, MD, &amp; Fukuhara, S. Hope modified the association between distress and incidence of self- perceived medical errors among practicing physicians: prospective cohort study. PLoS ONE. (2012) 7:e35585 https://pubmed.ncbi.nlm.nih.gov/22530055 10.1371/journal.pone.0035585 2012-12543-001.
Ho, SM, Law, LS, Wang, GL, Shih, SM, Hsu, SH, &amp; Hou, YC. Psychometric analysis of the Chinese version of the Posttraumatic growth Inventory with cancer patients in Hong Kong and Taiwan. Psychooncology. (2013) 22:715-9 https://pubmed.ncbi.nlm.nih.gov/22213595 10.1002/pon.3024 2013-07538-031.
Hoffmann, TC, Glasziou, PP, Boutron, I, Milne, R, Perera, R, &amp; Moher, D, et al.Better reporting of interventions: template for intervention description and replication (TIDieR) checklist and guide. Bmj. (2014) 348:g1687 https://pubmed.ncbi.nlm.nih.gov/24609605 10.1136/bmj.g1687
Holmes, EA, O'Connor, RC, Perry, VH, Tracey, I, Wessely, S, &amp; Arseneault, L, et al.Multidisciplinary research priorities for the COVID-19 pandemic: a call for action for mental health science. Lancet Psychiatry. (2020) 7:547-60 https://pubmed.ncbi.nlm.nih.gov/32304649 10.1016/S2215-0366(20)30168-1 2020-38866-025.
Horn, R, O'May, F, Esliker, R, Gwaikolo, W, Woensdregt, L, &amp; Ruttenberg, L, et al.The myth of the 1-day training: the effectiveness of psychosocial support capacity-building during the Ebola outbreak in West Africa. Glob Ment Health. (2019) 6:e5 https://pubmed.ncbi.nlm.nih.gov/31143466 10.1017/gmh.2019.2 2019-25740-001.
Ip, WY, &amp; Martin, CR. Psychometric properties of the 12-item General Health Questionnaire (GHQ-12) in Chinese women during pregnancy and in the postnatal period. Psychol Health Med. (2006) 11:60-9 https://pubmed.ncbi.nlm.nih.gov/17129895 10.1080/13548500500155750 2006-01376-006.
Ivankova, NV, Creswell, JW, &amp; Stick, SL. Using mixed-methods sequential explanatory design: from theory to practice. Field methods. (2006) 18:3-20 10.1177/1525822X05282260 2005-16616-001.
Jia, L, Wang, H, Gao, Y, Liu, H, &amp; Yu, K.High incidence of adverse events during intra-hospital transport of critically ill patients and new related risk factors: a prospective, multicenter study in China. Crit Care. (2016) 20:12 https://pubmed.ncbi.nlm.nih.gov/26781179 10.1186/s13054-016-1183-y
Knaak, S, Mantler, E, &amp; Szeto, A. Mental illness-related stigma in healthcare: barriers to access and care and evidence-based solutions. Healthc Manage Forum. (2017) 30:111-6 https://pubmed.ncbi.nlm.nih.gov/28929889 10.1177/0840470416679413
Kola, L, Kohrt, BA, Hanlon, C, Naslund, JA, Sikander, S, &amp; Balaji, M, et al.COVID-19 mental health impact and responses in low-income and middle- income countries: reimagining global mental health. Lancet Psychiatry. (2021) 8:535-50 https://pubmed.ncbi.nlm.nih.gov/33639109 10.1016/S2215-0366(21)00025-0 2021-51602-023.
Lai, J, Ma, S, Wang, Y, Cai, Z, Hu, J, &amp; Wei, N, et al.Factors associated with mental health outcomes among health care workers exposed to coronavirus disease 2019. JAMA Netw Open. (2020) 3:e203976 https://pubmed.ncbi.nlm.nih.gov/32202646 10.1001/jamanetworkopen.2020.3976
Lai, JC, &amp; Yue, X. Using the Brief Resilience Scale to assess Chinese people's ability to bounce back from stress. Sage Open. (2014) 4:2158244014554386 10.1177/2158244014554386
Lalani, N, &amp; Drolet, J. Effectiveness of psychological first aid training for social work students, practitioners and human service professionals in Alberta, Canada. J Pract Teach Learn. (2018) 17:7-21 10.1921/jpts.v17i1.1269
Lee, JS, You, S, Choi, YK, Youn, HY, &amp; Shin, HS. A preliminary evaluation of the training effects of a didactic and simulation-based psychological first aid program in students and school counselors in South Korea. PLoS ONE. (2017) 12:e0181271 https://pubmed.ncbi.nlm.nih.gov/28715481 10.1371/journal.pone.0181271 2018-19304-001.
McCabe, OL, Everly, GS, Jr., Brown, LM, Wendelboe, AM, Abd Hamid, NH, &amp; Tallchief, VL, et al.Psychological first aid: a consensus-derived, empirically supported, competency-based training model. Am J Public Health. (2014) 104:621-8 https://pubmed.ncbi.nlm.nih.gov/23865656 10.2105/AJPH.2013.301219 2014-10677-013.
McCabe, OL, Perry, C, Azur, M, Taylor, HG, Bailey, M, &amp; Links, JM. Psychological first-aid training for paraprofessionals: a systems-based model for enhancing capacity of rural emergency responses. Prehosp Disaster Med. (2011) 26:251-8 https://pubmed.ncbi.nlm.nih.gov/22008099 10.1017/S1049023X11006297
McCabe, OL, Semon, NL, Lating, JM, Everly, GS, Jr., Perry, CJ, &amp; Moore, SS, et al.An academic-government-faith partnership to build disaster mental health preparedness and community resilience. Public Health Rep. (2014) 129(Suppl 4):96-106 https://pubmed.ncbi.nlm.nih.gov/25355980 10.1177/00333549141296S413
McCabe, OL, Semon, NL, Thompson, CB, Lating, JM, Everly, GS, &amp; Perry, CJ, et al.Building a national model of public mental health preparedness and community resilience: validation of a dual-intervention, systems-based approach. Disaster Med Public Health Prep. (2014) 8:511-26 https://pubmed.ncbi.nlm.nih.gov/25483596 10.1017/dmp.2014.119
McLean, SF. Case-based learning and its application in medical and health-care fields: a review of worldwide literature. J Med Educ Curric Dev. (2016) 3:JMECD.S20377. 10.4137/JMECD.S20377 PMID: 29349306
Mehta, SS, &amp; Edwards, ML. Suffering in silence: mental health stigma and physicians' licensing fears. Amer J Psychiatry Residen J. (2018) 13:2-4 10.1176/appi.ajp-rj.2018.131101
Moazzami, B, Razavi-Khorasani, N, Dooghaie Moghadam, A, Farokhi, E, &amp; Rezaei, N.COVID-19 and telemedicine: immediate action required for maintaining healthcare providers well-being. J Clin Virol. (2020) 126:104345 https://pubmed.ncbi.nlm.nih.gov/32278298 10.1016/j.jcv.2020.104345
O'Cathain, A, Hoddinott, P, Lewin, S, Thomas, KJ, Young, B, &amp; Adamson, J, et al.Maximising the impact of qualitative research in feasibility studies for randomised controlled trials: guidance for researchers. Pilot Feasibility Stud. (2015) 1:32 https://pubmed.ncbi.nlm.nih.gov/27965810 10.1186/s40814-015-0026-y
Padgett, DK. Qualitative Methods in Social Work Research. Thousand Oaks, CA: Sage Publications (2016).
Patton, MQ. Qualitative Research and Evaluation Methods: Integrating Theory and Practice. Thousand Oaks, CA: Sage Publications (2014).
Que, J, Lu, L, &amp; Shi, L. Development and challenges of mental health in China. Gen Psychiatr. (2019) 32:e100053 https://pubmed.ncbi.nlm.nih.gov/31179426 10.1136/gpsych-2019-100053
Ruzek, JI, Brymer, MJ, Jacobs, AK, Layne, CM, Vernberg, EM, &amp; Watson, PJ. Psychological first aid. J Ment Health Counsel. (2007) 29:17-49 10.17744/mehc.29.1.5racqxjueafabgwp 2007-01603-003.
Saragih, ID, Tonapa, SI, Saragih, IS, Advani, S, Batubara, SO, &amp; Suarilah, I, et al.Global prevalence of mental health problems among healthcare workers during the Covid-19 pandemic: a systematic review and meta-analysis. Int J Nurs Stud. (2021) 121:104002 https://pubmed.ncbi.nlm.nih.gov/34271460 10.1016/j.ijnurstu.2021.104002
Shen, J, Yu, H, Zhang, Y, &amp; Jiang, A.Professional quality of life: a cross-sectional survey among Chinese clinical nurses. Nurs Health Sci. (2015) 17:507-15 https://pubmed.ncbi.nlm.nih.gov/26303265 10.1111/nhs.12228 2015-47922-014.
Shultz, JM, &amp; Forbes, D. Psychological first aid: rapid proliferation and the search for evidence. Disaster Health. (2014) 2:3-12 https://pubmed.ncbi.nlm.nih.gov/28228996 10.4161/dish.26006
Sijbrandij, M, Horn, R, Esliker, R, O'May, F, Reiffers, R, &amp; Ruttenberg, L, et al.The effect of psychological first aid training on knowledge and understanding about psychosocial support principles: a cluster-randomized controlled trial. Int J Environ Res Public Health. (2020) 17:484 https://pubmed.ncbi.nlm.nih.gov/31940865 10.3390/ijerph17020484
Skivington, K, Matthews, L, Simpson, SA, Craig, P, Baird, J, &amp; Blazeby, JM, et al.A new framework for developing and evaluating complex interventions: update of Medical Research Council guidance. Bmj. (2021) 374:n2061 https://pubmed.ncbi.nlm.nih.gov/34593508 10.1136/bmj.n2061
Sovold, LE, Naslund, JA, Kousoulis, AA, Saxena, S, Qoronfleh, MW, &amp; Grobler, C, et al.Prioritizing the mental health and well-being of healthcare workers: an urgent global public health priority. Front Public Health. (2021) 9:679397 https://pubmed.ncbi.nlm.nih.gov/34026720 10.3389/fpubh.2021.679397
Stamm, BH. The concise ProQOL manual. Pocatello, ID: proqol org. (2010).
Tedeschi, RG, &amp; Calhoun, LG. The posttraumatic growth inventory: measuring the positive legacy of trauma. J Trauma Stress. (1996) 9:455-71 https://pubmed.ncbi.nlm.nih.gov/8827649 10.1002/jts.2490090305 1996-05471-004.
UN-Policy-Brief-COVID-19-and-mental-health (2020). Available online at: https://unsdg.un.org/sites/default/files/2020-05/UN-Policy-Brief-COVID-19-and-mental-health.pdf (Accessed November 1, 2021).
Vaismoradi, M, Turunen, H, &amp; Bondas, T. Content analysis and thematic analysis: implications for conducting a qualitative descriptive study. Nurs Health Sci. (2013) 15:398-405 https://pubmed.ncbi.nlm.nih.gov/23480423 10.1111/nhs.12048
van Daele, T, van Audenhove, C, Hermans, D, van den Bergh, O, &amp; van den Broucke, S.Empowerment implementation: enhancing fidelity and adaptation in a psycho-educational intervention. Health Promot Int. (2014) 29:212-22 https://pubmed.ncbi.nlm.nih.gov/23257062 10.1093/heapro/das070 2014-20108-003.
Vernberg, EM, Steinberg, AM, Jacobs, AK, Brymer, MJ, Watson, PJ, &amp; Osofsky, JD, et al.Innovations in disaster mental health: psychological first aid. Prof Psychol Res Pract. (2008) 39:381 10.1037/a0012663 2008-10899-001.
Viswanathan, R, Myers, MF, &amp; Fanous, AH. Support groups and individual mental health care via video conferencing for frontline clinicians during the COVID-19 pandemic. Psychosomatics. (2020) 61:538-43 https://pubmed.ncbi.nlm.nih.gov/32660876 10.1016/j.psym.2020.06.014 2020-51863-001.
Wang, L, Norman, I, Xiao, T, Li, Y, &amp; Leamy, M.Psychological First aid training: a scoping review of its application, outcomes and implementation. Int J Environ Res Public Health. (2021) 18:4594 https://pubmed.ncbi.nlm.nih.gov/33926108 10.3390/ijerph18094594
Wang, Y, Li, B, &amp; Liu, L.Telemedicine experience in China: our response to the pandemic and current challenges. Front Public Health. (2020) 8:549669 https://pubmed.ncbi.nlm.nih.gov/33425827 10.3389/fpubh.2020.549669
Weiss, DS. The Impact of Event Scale: Revised. In: WilsonJP, TangCS. editors. Cross-Cultural Assessment of Psychological Trauma and PTSD. International and Cultural Psychology Series. Boston, MA: Springer, 219-38.
Whitehead, AL, Julious, SA, Cooper, CL, &amp; Campbell, MJ. Estimating the sample size for a pilot randomised trial to minimise the overall trial sample size for the external pilot and main trial for a continuous outcome variable. Stat Methods Med Res. (2016) 25:1057-73 https://pubmed.ncbi.nlm.nih.gov/26092476 10.1177/0962280215588241
Wingood, GM, &amp; DiClemente, RJ. The ADAPT-ITT model: a novel method of adapting evidence-based HIV interventions. J Acquir Immune Defic Syndr. (2008) 47Suppl 1:S40-6 https://pubmed.ncbi.nlm.nih.gov/18301133 10.1097/QAI.0b013e3181605df1 2008-03100-005.
Woo, T, Ho, R, Tang, A, &amp; Tam, W. Global prevalence of burnout symptoms among nurses: A systematic review and meta-analysis. J Psychiatr Res. (2020) 123:9-20 https://pubmed.ncbi.nlm.nih.gov/32007680 10.1016/j.jpsychires.2019.12.015 2020-14569-003.
World Health Organization WTFaWV, International. Psychological First Aid: Guide for Fieldworkers. (2011). Availble online at: http://apps.who.int/iris/bitstream/handle/10665/44615/9789241548205_eng.pdf?sequence=1 (accessed October 12, 2021).
Wu, KK, &amp; Chan, KS. The development of the Chinese version of Impact of Event Scale-Revised (CIES-R). Soc Psychiatry Psychiatr Epidemiol. (2003) 38:94-8 https://pubmed.ncbi.nlm.nih.gov/12563552 10.1007/s00127-003-0611-x 2003-04491-007.
Wu, Q, Luo, X, Chen, S, Qi, C, Long, J, &amp; Xiong, Y, et al.Mental health literacy survey of non-mental health professionals in six general hospitals in Hunan Province of China. PLoS ONE. (2017) 12:e0180327 https://pubmed.ncbi.nlm.nih.gov/28678848 10.1371/journal.pone.0180327 2018-19466-001.
Xi, Y, Chen, R, Gillespie, AL, He, Y, Jia, C, &amp; Shi, K, et al.Mental health workers perceptions of disaster response in China. BMC Public Health. (2019) 19:11 https://pubmed.ncbi.nlm.nih.gov/30606149 10.1186/s12889-018-6313-9
Xie, Y.Reliability and validity of the simplified coping style questionnaire. Chin J Clin Psychol. (1998).PMID: 30518288
Xiong, W, &amp; Phillips, MR. Translated and annotated version of the 2015-2020 National Mental Health Work Plan of the People's Republic of China. Shanghai Arch Psychiatry. (2016) 28:4-17. 10.11919/j.issn.1002-0829.216012 PMID: 27688639 https://pubmed.ncbi.nlm.nih.gov/27688639 2016-28308-001.
Zhang, W, &amp; Creswell, J.The use of "mixing" procedure of mixed methods in health services research. Med Care. (2013) 51:e51-7 https://pubmed.ncbi.nlm.nih.gov/23860333 10.1097/MLR.0b013e31824642fd</t>
  </si>
  <si>
    <t>Addis, M. E., &amp; Hoffman, E. (2017). Men's depression and help-seeking through the lenses of gender. In R. F.Levant, &amp; Y. J.Wong (Eds.), The Psychology of men and Masculinities (pp. 171- 196). Washington : American Psychological Association 10.1037/0000023-007 2017-05462-006.
Aked, J., Marks, N., Cordon, C., &amp; Thompson, S. (2018). Five Ways to Wellbeing: A report presented to the Foresight Project on communicating the evidence base for improving people's well-being. London: New Economics Foundation. https://neweconomics.org/uploads/files/five-ways-to-wellbeing-1.pdf.
Artiss, K. (1963). Human behaviour under stress: From combat to social psychiatry . Military Medicine, 128, 1011- 1015. PMID: 14055063. https://pubmed.ncbi.nlm.nih.gov/14055063 10.1093/milmed/128.10.1011
Chavustra, A., &amp; Cloitre, M. (2008). Social bonds and post-traumatic stress disorder . Annual of Psychology, 59, 301- 328 10.1146/annurev.psych.58.110405.085650
Cleland, J. A., Abe, K., &amp; Rethans, J. J. (2009). The use of simulated patients in medical education: AMEE Guide No 42 . Medical Teacher, 31 (6), 477- 486 https://pubmed.ncbi.nlm.nih.gov/19811162 10.1080/01421590903002821
Creamer, M., Varker, T., Bisson, J., Darte, K., Greenberg, N., Lau, W.,... Forbes, D. (2012). Guidelines for peer support in high-risk organizations: An international consensus study using the delphi method . Journal of Traumatic Stress, 25, 134- 141 https://pubmed.ncbi.nlm.nih.gov/22522726 10.1002/jts.21685 2012-10661-002.
Declercq, F., Meganck, R., Deheegher, J., &amp; Van Hoorde, H. (2011). Frequency of and subjective response to critical incidents in the prediction of PTSD in emergency personnel . Journal of Traumatic Stress, 24, 133- 136 https://pubmed.ncbi.nlm.nih.gov/21351174 10.1002/jts.20609 2011-04835-020.
DeSoir, E. (2012). The Management of emotionally disturbing interventions in fire and rescue services: Psychological triage as a framework for acute support. In R.Hughes, A.Kinder, &amp; C.Cooper (Eds.), International Handbook of Workplace Trauma Support (pp. 377- 379). West Sussex : Wiley-Blackwell. 10.1002/9781119943242.ch23
Eppich, W., &amp; Cheng, A. (2015). Promoting Excellence and reflective learning in Simulation (PEARLS): development and rationale for a blended approach to health care simulation debriefing . Simulation in Healthcare, 10 (2), 106- 115 https://pubmed.ncbi.nlm.nih.gov/25710312 10.1097/SIH.0000000000000072
Everly, G.Jr, McCabe, O. L., Semon, N. L., Thompson, C. B., &amp; Links, J. M. (2014). The development of a model of psychological first Aid for Non-mental health trained public health personnel: The Johns Hopkins RAPID-PFA . Journal of Public Health Management and Practice, 20, S24- SS9 https://pubmed.ncbi.nlm.nih.gov/25072485 10.1097/PHH.0000000000000065
Fogarty, A., Steel, Z., Ward, P. B., Boydell, K. M., McKeon, G., &amp; Rosenbaum, S. (2021). Trauma and mental health awareness in emergency service workers: A qualitative evaluation of the behind the seen education workshops . International Journal of Environmental Research and Public Health, 18 (9), 4418 https://pubmed.ncbi.nlm.nih.gov/33919279 10.3390/ijerph18094418
Guilaran, J., De Terte, I., Kaniasty, K., &amp; Stephens, C. (2018). Psychological outcomes in disaster responders: A systematic review and meta-analysis on the effect of social support . International Journal of Disaster Risk Science, 9, 344- 358 10.1007/s13753-018-0184-7
Gulliver, S. B., Pennington, M. L., Torres, V. A., Steffen, L. E., Mardikar, A., Leto, F.,... Kimbrel, N. A. (2019). Behavioral health programs in fire service: Surveying access and preferences . Psychological Services, 16 (2), 340- 345 https://pubmed.ncbi.nlm.nih.gov/29369659 10.1037/ser0000222 2018-03093-001.
Isaac, G., &amp; Buchanan, M. (2021). Extinguishing stigma among firefighters: An examination of stress, social support, and help-seeking attitudes . Psychology (Savannah, GA), 12, 349- 373 10.4236/psych.2021.123023
Jakubowski, T. D., &amp; Sitko-Dominik, M. M. (2021). The impact of the traditional male role norms on the posttraumatic stress disorder among Polish male firefighters . PLoS ONE, 16 (10), e0259025 https://pubmed.ncbi.nlm.nih.gov/34705888 10.1371/journal.pone.0259025
Jeannette, J. M., &amp; Scoboria, A. (2008). Firefighter preferences regarding post-incident intervention . Work and Stress, 22, 314- 326 10.1080/02678370802564231 2011-26748-002.
Johnson, C. C., Vega, L., Kohalmi, A. L., Roth, J. C., Howell, B. R., &amp; Van Hasselt, V. B. (2020). Enhancing mental health treatment for the firefighter population: Understanding fire culture, treatment barriers, practice implications, and research directions . Professional Psychology: Research and Practice, 51 (3), 304- 311 10.1037/pro0000266 2019-58638-001.
Jones, S., Agud, K., &amp; McSweeney, J. (2020). Barriers and facilitators to seeking mental health care among first responders: "removing the darkness" . Journal of the American Psychiatric Nurses Association, 26 (1), 43- 54Epub 2019 Sep 11. PMID: 31509058. https://pubmed.ncbi.nlm.nih.gov/31509058 10.1177/1078390319871997 2020-02263-005.
Kirrane, M., O'Grady, A., Doyle, B., &amp; O'Toole, M. (2017). A longitudinal study of the management of Critical Incident Stress in an Irish Fire based EMS organisation [Unpublished report]. Internal report.
Kiselica, M. S., Benton-Wright, S., &amp; Englar-Carlson, M. (2016). Accentuating positive masculinity: A new foundation for the psychology of boys, men, and masculinity. In Y. J.Wong, &amp; S. R.Wester (Eds.), APA Handbook of men and Masculinities (pp. 123- 143). Washington : American Psychological Association 10.1037/14594-006 2014-41535-006.
Kshtriya, S., Kobezak, H., Popok, P., Lawrence, J., &amp; Lowe, S. (2020). Social support as a mediator of occupational stressors and mental health outcomes in first responders . Journal of Community Psychology, 48, 2252- 2263 https://pubmed.ncbi.nlm.nih.gov/32841385 10.1002/jcop.22403 2020-63933-005.
Langsley, D., Machotka, P., &amp; Flomenhaft, K. (1971). Avoiding mental hospital admission: A follow-up study . American Journal of Psychiatry, 127, 1391- 1394 https://pubmed.ncbi.nlm.nih.gov/5549932 10.1176/ajp.127.10.1391 1971-31076-001.
Lee, J. S., You, S., Choi, Y. K., Youn, H. Y., &amp; Shin, H. S. (2017). A preliminary evaluation of the training effects of a didactic and simulation-based psychological first aid program in students and school counselors in South Korea . PloS One, 12 (7), e0181271 https://pubmed.ncbi.nlm.nih.gov/28715481 10.1371/journal.pone.0181271 2018-19304-001.
Lewis-Schroeder, N. F., Kieran, K., Murphy, B. L., Wolff, J. D., Robinson, M. A., &amp; Kaufman, M. L. (2018). Conceptualization, assessment, and treatment of traumatic stress in first responders: A review of critical issues . Harvard Review of Psychiatry, 26 (4), 216- 227 https://pubmed.ncbi.nlm.nih.gov/29975339 10.1097/HRP.0000000000000176 2018-34805-004.
Lioce, L., Lopreiato, J., Downing, D., Chang, T. P., Robertson, J. M., Anderson, M.,... Spain, A. E., &amp; The Terminology and Concepts Working Group (2020) . Healthcare Simulation Dictionary -Second Edition. Rockville, MD: Agency for Healthcare Research and Quality; September 2020. AHRQ Publication No. 20-0019. 10.23970/simulationv2 .
McCreary, D. R. (2019). Veteran and first responder mental ill health and suicide prevention: A scoping review of prevention and early intervention programs used in Canada, Australia, New Zealand, Ireland, and the United Kingdom. British Columbia, Canada: Donald McCreary Scientific Consulting. https://uk.movember.com/uploads/files/2020/VFR%20Grants/Movember%20Executive%20Summary%20-%20Veterans%20and%20First%20Responder%20Scoping%20Review.pdf.
McGaghie, W. C., Issenberg, S. B., Petrusa, E. R., &amp; Scalese, R. J. (2010). A critical review of simulation-based medical education research: 2003-2009 . Medical Education, 44 (1), 50- 63. https://pubmed.ncbi.nlm.nih.gov/20078756 10.1111/j.1365-2923.2009.03547.x 2009-24485-015.
McKeon, G., Wells, R., Steel, Z., Moseley, V., &amp; Rosenbaum, S. (2021). Self-Reported physical and mental health of informal caregivers of emergency service workers . Journal of Loss and Trauma, 26 (6), 507- 518 10.1080/15325024.2020.1845020 2020-86423-001.
McNaughton, N., Ravitz, P., Wadell, A., &amp; Hodges, B. D. (2008). Psychiatric education and simulation: A review of the literature . Canadian Journal of Psychiatry, 53 (2), 85- 93 https://pubmed.ncbi.nlm.nih.gov/18357926 10.1177/070674370805300203 2008-06376-003.
Mitchell, J. (2006). Critical Incident Stress Management (CISM) . Ellicott City, MD : Chevron Publishing.
Motola, I., Devine, L. A., Chung, H. S., Sullivan, J. E., &amp; Issenberg, S. B. (2013). Simulation in healthcare education: A best evidence practical guide. AMEE Guide No. 82 . Medical Teacher, 35 (10), e1511- e1530 https://pubmed.ncbi.nlm.nih.gov/23941678 10.3109/0142159X.2013.818632
Mroz, D., &amp; Quinn, S. (2013). Positive organizational scholarship leaps into the world of work. In P. A.Linley, S.Harrington, &amp; N.Garcea (Eds.), The Oxford Handbook of Positive Psychology and Work (pp. 251- 254). New York : Oxford University Press.
National Institute for Health and Care Excellence Guideline 116 . (2018). Post-traumatic Stress Disorder. Retrieved 10 November 2021, from https://www.nice.org.uk/guidance/ng116.
Nestel, D., Burn, C. L., Pritchard, S. A., Glastonbury, R., &amp; Tabak, D. (2011). The use of simulated patients in medical education: Guide supplement 42.1 - viewpoint . Medical Teacher, 33 (12), 1027- 1029 https://pubmed.ncbi.nlm.nih.gov/22225440 10.3109/0142159X.2011.596590 2012-00440-010.
Oliffe, J. L., Kelly, M. T., Montaner, G. G., Links, P. S., Kealy, D., &amp; Ogrodniczuk, J. S. (2021). Segmenting or summing the parts? A scoping review of male suicide research in Canada . The Canadian Journal of Psychiatry, 66 (5), 433- 445 https://pubmed.ncbi.nlm.nih.gov/33719600 10.1177/07067437211000631
Phoenix, B. J. (2007). Psychoeducation for survivors of trauma . Perspectives in Psychiatric Care, 43 (3), 123- 131 https://pubmed.ncbi.nlm.nih.gov/17576305 10.1111/j.1744-6163.2007.00121.x 2007-09428-003.
Pietrantoni, L., &amp; Prati, G. (2008). Resilience among first responders . African Health Sciences, 8 (Suppl 1), S14- S20 . 10.4314/AHS.V8I3.7086 https://pubmed.ncbi.nlm.nih.gov/21448365
Plasse, M. J. (2020). Psychosocial support for providers working high risk exposure settings during a pandemic: A critical discussion . Nursing Inquiry, 10.1111/nin.12399 . https://pubmed.ncbi.nlm.nih.gov/33382522
Rapoport, L. (1965). The state of crisis. In H.Parad (Ed.), Crisis Intervention (pp. 30- 38). New York : Family Service Association of America. 1965-15451-005.
Regehr, C., Goldberg, G., &amp; Hughes, J. (2002). Exposure to human tragedy, empathy, and trauma in ambulance paramedics . American Journal of Orthopsychiatry, 72 (4), 505- 513 https://pubmed.ncbi.nlm.nih.gov/15792036 10.1037/0002-9432.72.4.505 2003-01628-007.
Regel, S., &amp; Dyregrov, A. (2012). Commonalities and new directions in post trauma support interventions: From pathology to the promotion of post-traumatic growth. In R.Hughes, A.Kinder, &amp; C.Cooper (Eds.), International Handbook of Workplace Trauma Support (pp. 48- 67). West Sussex : Wiley-Blackwell. 10.1002/9781119943242.ch4 2012-17101-004.
Reid, E. M., O'Neill, O. A., &amp; Blair-Loy, M. (2018). Masculinity in male-dominated occupations: How teams, time, and tasks shape masculinity contests . Journal of Social Issues, 74 (3), 579- 606 10.1111/josi.12285 2018-45952-007.
Richins, M. T., Gauntlett, L., Tehrani, N., Hesketh, I., Weston, D., Carter, H., &amp; Amlot, R. (2020). Early post-trauma interventions in organizations: A scoping review . Frontiers in Psychology, 11, 1176 https://pubmed.ncbi.nlm.nih.gov/32670143 10.3389/fpsyg.2020.01176
Robertson, S., White, A., Gough, B., Robinson, R., Seims, A., Raine, G., &amp; Hanna, E. (2015). Promoting mental health and wellbeing with men and boys: what works? Project Report. Centre for Men's Health, Leeds Beckett University, Leeds. 10.13140/RG.2.1.2669.2967 .
Roche, A. M., Pidd, K., Fischer, J. A., Lee, N., Scarfe, A., &amp; Kostadinov, V. (2016). Men, work, and mental health: A systematic review of depression in male-dominated industries and occupations . Safety and Health at Work, 7 (4), 268- 283 https://pubmed.ncbi.nlm.nih.gov/27924229 10.1016/j.shaw.2016.04.005
Roth, S. G., &amp; Moore, C. D. (2009). Work-family fit: The impact of emergency medical services work on the family system . Prehospital Emergency Care, 13 (4), 462- 468 https://pubmed.ncbi.nlm.nih.gov/19731158 10.1080/10903120903144791
Ruck, S., Bowes, N., &amp; Tehrani, N. (2013). Evaluating trauma debriefing within the UK prison service . Journal of Forensic Practice 10.1108/JFP-09-2012-0018 2013-34052-005.
Rudolph, J. W., Raemer, D. B., &amp; Simon, R. E. (2014). Establishing a safe container for learning in simulation, simulation in healthcare . Journal of the Society for Simulation in Healthcare, 9 (6), 339- 349 https://pubmed.ncbi.nlm.nih.gov/25188485 10.1097/SIH.0000000000000047
Rudolph, J. W., Simon, R., Dufresne, R. L., &amp; Raemer, D. B. (2006). There's no such thing as "nonjudgmental" debriefing: A theory and method for debriefing with good judgment . Simulation in Healthcare, 1 (1), 49- 55 https://pubmed.ncbi.nlm.nih.gov/19088574 10.1097/01266021-200600110-00006
Seaton, C. L., Bottorff, J. L., Oliffe, J. L., Medhurst, K., &amp; DeLeenheer, D. (2019). Mental health promotion in male-dominated workplaces: Perspectives of male employees and workplace representatives . Psychology of Men &amp; Masculinities, 20 (4), 541- 552 10.1037/men0000182 2018-49409-001.
Shultz, J. M., &amp; Forbes, D. (2013). Psychological first Aid . Disaster Health, 2 (1), 3- 12 https://pubmed.ncbi.nlm.nih.gov/28228996 10.4161/dish.26006
Solomon, Z., &amp; Benbenishty, R. (1986). The role of proximity, immediacy, and expectancy in frontline treatment of combat stress reaction among Israelis in the Lebanon War . American Journal of Psychiatry, 143, 613- 617 https://pubmed.ncbi.nlm.nih.gov/3963249 10.1176/ajp.143.5.613 1986-22433-001.
Stanley, I. H., Hom, M. A., &amp; Joiner, T. E. (2016). A systematic review of suicidal thoughts and behaviors among police officers, firefighters, EMTs, and paramedics . Clinical Psychology Review, 44, 25- 44 https://pubmed.ncbi.nlm.nih.gov/26719976 10.1016/j.cpr.2015.12.002 2016-10212-004.
van Ommeren, M., Snider, L., &amp; Schafer, A. (2011). (WHO, War Trauma foundation, World Vision International) Psychological First Aid: Guide for Field Workers. WHO: Geneva. https://www.who.int/publications/i/item/9789241548205.
Vermylen, J. H., Wayne, D. B., Cohen, E. R., McGaghie, W. C., &amp; Wood, G. J. (2020). Promoting readiness for residency: Embedding simulation-based mastery learning for breaking bad news into the medicine subinternship . Academic Medicine, 95 (7), 1050- 1056 https://pubmed.ncbi.nlm.nih.gov/32576763 10.1097/ACM.0000000000003210
World Health Organisation . (2017). Gender mainstreaming for managers: a practical approach. World Health Organization (Online). https://apps.who.int/iris/handle/10665/44516.</t>
  </si>
  <si>
    <t>Abdullah, T., and Brown, T.L. (2011). Mental illness stigma and ethnocultural beliefs, values, and norms: an integrative review. Clin Psychol Rev, 31(6), 934-948. https://pubmed.ncbi.nlm.nih.gov/21683671 10.1016/j.cpr.2011.05.003 2011-16729-006.
Amaral, C.E., Onocko-Campos, R., de Oliveira, P.R.S., Pereira, M.B., Ricci, E.C., Pequeno, M.L., Emerich, B., Dos Santos, R.C., and Thornicroft, G. (2018). Systematic review of pathways to mental health care in Brazil: narrative synthesis of quantitative and qualitative studies. Int J Ment Heal Syst, 12(1), 1-14. https://pubmed.ncbi.nlm.nih.gov/30450125 10.1186/s13033-018-0237-8 2018-55972-001.
Bando, D.H., and Lester, D. (2014). An ecological study on suicide and homicide in Brazil. Ciencia Saude Coletiva, 19, 1179-1189. https://pubmed.ncbi.nlm.nih.gov/24820601 10.1590/1413-81232014194.00472013
Bando, D.H., Moreira, R.S., Pereira, J.C., and Barrozo, L.V. (2012). Spatial clusters of suicide in the municipality of Sao Paulo 1996-2005: an ecological study. BMC Psychiatry, 12(1), 1-8. https://pubmed.ncbi.nlm.nih.gov/22913796 10.1186/1471-244X-12-124 2014-48172-001.
Bond, K.S., Dart, K.M., Jorm, A.F., Kelly, C.M., Kitchener, B.A., and Reavley, N.J. (2017). Assisting an Australian Aboriginal and Torres Strait islander person with gambling problems: a Delphi study. BMC Psychol, 5(1), 1-8. https://pubmed.ncbi.nlm.nih.gov/28768547 10.1186/s40359-017-0196-x 2017-33810-001.
Botega, N.J., and Silveira, G.M. (1996). General practitioners' attitudes towards depression: a study in primary care setting in Brazil. Int J Soc Psychiatry, 42(3), 230-237. https://pubmed.ncbi.nlm.nih.gov/8889647 10.1177/002076409604200307 1998-11442-007.
Bovopoulos, N., Jorm, A.F., Bond, K.S., LaMontagne, A.D., Reavley, N.J., Kelly, C.M., Kitchener, B.A., and Martin, A. (2016). Providing mental health first aid in the workplace: a Delphi consensus study. BMC Psychol, 4(1), 1-10. https://pubmed.ncbi.nlm.nih.gov/27485609 10.1186/s40359-016-0148-x 2016-38287-001.
Brazilian culture: communicationhttps://culturalatlas.sbs.com.au/brazilian-culture/brazilian-culture-communication. Accessed 15 Dec 2022.
Chandrasiri, A., Fernando, M., Dayabandara, M., and Reavley, N.J. (2021). Cultural adaptation of the mental health first aid guidelines for assisting a person at risk of suicide for Sri Lanka: a Delphi expert consensus study. BMC Psychiatry, 21(1), 1-9. https://pubmed.ncbi.nlm.nih.gov/34560861 10.1186/s12888-021-03486-7 2021-89712-001.
Colucci, E., Kelly, C.M., Minas, H., Jorm, A.F., and Chatterjee, S. (2010). Mental health first aid guidelines for helping a suicidal person: a Delphi consensus study in India. Int J Ment Heal Syst, 4(1), 1-8. https://pubmed.ncbi.nlm.nih.gov/20167125 10.1186/1752-4458-4-4 2010-08133-001.
Colucci, E., Kelly, C.M., Minas, H., Jorm, A.F., and Nadera, D. (2010). Mental health first aid guidelines for helping a suicidal person: a Delphi consensus study in the Philippines. Int J Ment Heal Syst, 4(1), 1-9. https://pubmed.ncbi.nlm.nih.gov/21167076 10.1186/1752-4458-4-32 2011-01350-001.
Costa, T.F.O., and Sampaio, F.M.C. (2021). Sequeira CAdC, Ribeiro IMOC, Parola VSdO: review of mental health first aid programs. West J Nurs Res, 43(12), 1146-1156. https://pubmed.ncbi.nlm.nih.gov/33353518 10.1177/0193945920980743
da SilvaAG, LochAA, LealVP, da SilvaPR, RosaMM, BomfimOC, et al.Stigma toward individuals with mental disorders among Brazilian psychiatrists: a latent class analysis. Braz J Psychiatry. 2021;43(3):262-8. https://pubmed.ncbi.nlm.nih.gov/32725100 10.1590/1516-4446-2020-0864
Dutra, K., Preis, L.C., and Caetano, J. (2018). Santos JLGd, Lessa G: experiencing suicide in the family: from mourning to the quest for overcoming. Revista Brasileira De Enfermagem, 71, 2146-2153. https://pubmed.ncbi.nlm.nih.gov/30365777 10.1590/0034-7167-2017-0679
Fukuda, C.C., Penso, M.A., Amparo, D.M., Almeida, B.C., and Morais, C.A. (2016). Mental health of young Brazilians: barriers to professional help-seeking. Estudos de Psicologia (Campinas), 33, 355-365. 10.1590/1982-02752016000200017 2016-25756-017.
Guajardo, M.G.U., Slewa-Younan, S., Santalucia, Y., and Jorm, A.F. (2016). Important considerations when providing mental health first aid to Iraqi refugees in Australia: a Delphi study. Int J Ment Heal Syst, 10(1), 1-9. https://pubmed.ncbi.nlm.nih.gov/27594898 10.1186/s13033-016-0087-1 2016-43015-001.
Hasson, F., Keeney, S., and McKenna, H. (2000). Research guidelines for the Delphi survey technique. J Adv Nurs, 32(4), 1008-1015. https://pubmed.ncbi.nlm.nih.gov/11095242
Jones, J., and Hunter, D. (1995). Consensus methods for medical and health services research. BMJ, 311(7001), 376. https://pubmed.ncbi.nlm.nih.gov/7640549 10.1136/bmj.311.7001.376
Jorm, A.F. (2015). Using the Delphi expert consensus method in mental health research. Aust N Z J Psychiatry, 49(10), 887-897. https://pubmed.ncbi.nlm.nih.gov/26296368 10.1177/0004867415600891 2015-45187-007.
Jorm, A.F., and Kitchener, B.A. (2011). Noting a landmark achievement: mental health first aid training reaches 1% of Australian adults. London: Sage Publications Sage UK
Jorm, A.F., Kitchener, B.A., and Reavley, N.J. (2019). Mental health first aid training: lessons learned from the global spread of a community education program. World Psychiatry, 18(2), 142. https://pubmed.ncbi.nlm.nih.gov/31059620 10.1002/wps.20621
Kleiman, E.M., and Liu, R.T. (2013). Social support as a protective factor in suicide: findings from two nationally representative samples. J Affect Disord, 150(2), 540-545. https://pubmed.ncbi.nlm.nih.gov/23466401 10.1016/j.jad.2013.01.033 2013-34093-009.
KreuzG, AntoniassiRPN. Support group for suicide survivors. Psicologia Em Estudo. 2020;25:Article 42427. 2020-73727-001.
Lu, S., Li, W., Oldenburg, B., Wang, Y., Jorm, A.F., He, Y., and Reavley, N.J. (2020). Cultural adaptation of the mental health first aid guidelines for assisting a person at risk of suicide to China: a Delphi expert consensus study. BMC Psychiatry, 20(1), 1-11. https://pubmed.ncbi.nlm.nih.gov/32938412 10.1186/s12888-020-02858-9 2020-70700-001.
Machado, D.B., Rasella, D., and Dos Santos, D.N. (2015). Impact of income inequality and other social determinants on suicide rate in Brazil. Plos One, 10(4), e0124934. https://pubmed.ncbi.nlm.nih.gov/25928359 10.1371/journal.pone.0124934
Mascayano, F., Irrazabal, M., Emilia, W.D., Shah, B., Vaner, S.J., Sapag, J.C., Alvarado, R., and Yang, L.H. (2015). Suicide in Latin America: a growing public health issue. Rev Fac Cien Med Univ Nac Cordoba, 72(4), 295-303. https://pubmed.ncbi.nlm.nih.gov/27107280
Mascayano, F., Tapia, T., Schilling, S., Alvarado, R., Tapia, E., Lips, W., and Yang, L.H. (2016). Stigma toward mental illness in Latin America and the Caribbean: a systematic review. Braz J Psychiatry, 38, 73-85. https://pubmed.ncbi.nlm.nih.gov/27111703 10.1590/1516-4446-2015-1652 2016-22000-013.
McDonaldK, MachadoDB, Castro-de-AraujoLF, KissL, PalfreymanA, BarretoML, et al.Trends in method-specific suicide in Brazil from 2000 to 2017. Soc Psychiatry Psychiatr Epidemiol. 2021;56(10):1779-90. https://pubmed.ncbi.nlm.nih.gov/33782727 10.1007/s00127-021-02060-6 2021-32227-001.
Ministerio da Saude (2021). Boletim epidemiologico: mortalidade por suicidio e notificacoes de lesoes autoprovocadas no Brasil. Brazil: Secretaria de Vigilancia em Saude
Oexle, N., Rusch, N., Viering, S., Wyss, C., Seifritz, E., Xu, Z., and Kawohl, W. (2017). Self-stigma and suicidality: a longitudinal study. Eur Arch Psychiatry Clin Neurosci, 267(4), 359-361. https://pubmed.ncbi.nlm.nih.gov/27169427 10.1007/s00406-016-0698-1 2016-24351-001.
Oexle, N., Waldmann, T., Staiger, T., Xu, Z., and Ruesch, N. (2018). Mental illness stigma and suicidality: the role of public and individual stigma. Epidemiol Psychiatric Sci, 27(2), 169-175. https://pubmed.ncbi.nlm.nih.gov/27919303 10.1017/S2045796016000949 2018-09950-011.
Pereira, A.S., Willhelm, A.R., and Koller, S.H. (2018). Almeida RMMd: risk and protective factors for suicide attempt in emerging adulthood. Ciencia Saude Coletiva, 23, 3767-3777. https://pubmed.ncbi.nlm.nih.gov/30427447 10.1590/1413-812320182311.29112016
Ronzani, T.M., Higgins-Biddle, J., and Furtado, E.F. (2009). Stigmatization of alcohol and other drug users by primary care providers in Southeast Brazil. Soc Sci Med, 69(7), 1080-1084. https://pubmed.ncbi.nlm.nih.gov/19692163 10.1016/j.socscimed.2009.07.026 2009-16611-017.
Ross, A.M., Kelly, C.M., and Jorm, A.F. (2014). Re-development of mental health first aid guidelines for suicidal ideation and behaviour: a Delphi study. BMC Psychiatry, 14(1), 1-11. https://pubmed.ncbi.nlm.nih.gov/25213799 10.1186/s12888-014-0241-8 2014-47993-001.
Sedivy, N.Z., Podlogar, T., Kerr, D.C., and De Leo, D. (2017). Community social support as a protective factor against suicide: a gender-specific ecological study of 75 regions of 23 European countries. Health Place, 48, 40-46. https://pubmed.ncbi.nlm.nih.gov/28934635 10.1016/j.healthplace.2017.09.004 2017-51680-006.
Snowdon, J., and Choi, N.G. (2020). Undercounting of suicides: where suicide data lie hidden. Glob Public Health, 15(12), 1894-1901. https://pubmed.ncbi.nlm.nih.gov/32744898 10.1080/17441692.2020.1801789 2020-83668-013.
Vistorte, A.O.R., Ribeiro, W., Ziebold, C., Asevedo, E., Evans-Lacko, S., Keeley, J.W., Goncalves, D.A., and Palacios, N.G. (2018). Mari JdJ: clinical decisions and stigmatizing attitudes towards mental health problems in primary care physicians from Latin American countries. Plos One, 13(11), e0206440. https://pubmed.ncbi.nlm.nih.gov/30440052 10.1371/journal.pone.0206440
World Health Organization (2020). Global Health estimates 2020: disease burden by cause, age, sex, by country and by region, 2000-2019.
World Health Organization (2021). Suicide: key facts.
World Health Organization (2021). Suicide worldwide in 2019: global health estimates. Geneva: World Health Organization</t>
  </si>
  <si>
    <t>Arrazola, J., Masiello, M.M., Joshi, S., Dominguez, A.E., Poel, A., Wilkie, C.M., and Landen, M. (2020). COVID-19 mortality among American Indian and Alaska Native persons-14 states, January-June 2020. Morbidity and Mortality Weekly Report, 69(49), 1853-1856 https://pubmed.ncbi.nlm.nih.gov/33301432 10.15585/mmwr.mm6949a3
Arriagada, P., Hahmann, T., &amp; O'Donnell, V. (2020). Indigenous people and mental health during the COVID-19 pandemic. In StatCan COVID-19: Data to Insights for a Better Canada, 45280001. Retrieved July 8, 2021 from https://www150.statcan.gc.ca/n1/pub/45-28-0001/2020001/article/00035-eng.htm.
Birkhead, G.S., and Vermeulen, K. (2018). Sustainability of psychological first aid training for the disaster response workforce. American Journal of Public Health, 108(S5), S381-S382 https://pubmed.ncbi.nlm.nih.gov/30260696 10.2105/AJPH.2018.304643 2019-19945-003.
BlackDeer, A.A., and Silver Wolf, D.A.P. (2020). Evidence mapping: Interventions for American Indian and Alaska Native youth mental health. Journal of Evidence-Based Social Work, 17(1), 49-62 https://pubmed.ncbi.nlm.nih.gov/33459197 10.1080/26408066.2019.1624237 2020-01041-003.
Blau, F.D., Koebe, J., and Meyerhofer, P.A. (2021). Who are the essential and frontline workers?. Business Economics https://pubmed.ncbi.nlm.nih.gov/34253931 10.1057/s11369-021-00230-7
Brave Heart, M.Y.H., and DeBruyn, L.M. (1998). The American Indian holocaust: Healing historical unresolved grief. American Indian and Alaska Native Mental Health Research, 8(2), 60-82 https://pubmed.ncbi.nlm.nih.gov/9842066 10.5820/aian.0802.1998.60 2001-03444-004.
Centers for Disease Control and Prevention (CDC). (2020a). Risk for COVID-19 infection, hospitalization, and death by race/ethnicity. Retrieved July 8, 2021 from https://www.cdc.gov/coronavirus/2019-ncov/covid-data/investigations-discovery/hospitalization-death-by-race-ethnicity.html.
Centers for Disease Control and Prevention (CDC) (2020b). Risk for COVID-19 infection, hospitalization, and death by age group.  Retrieved July 8, 2021 from https://www.cdc.gov/coronavirus/2019-ncov/covid-data/investigations-discovery/hospitalization-death-by-age.html.
Chambers, D.A., and Norton, W.E. (2016). The adaptome: Advancing the science of intervention adaptation. American Journal of Preventive Medicine, 51(4 Suppl 2), S124-S131 https://pubmed.ncbi.nlm.nih.gov/27371105 10.1016/j.amepre.2016.05.011 2016-46349-007.
Cullen, W., Gulati, G., and Kelly, B.D. (2020). Mental health in the COVID-19 pandemic. QJM: Monthly Journal of the Association of Physicians, 113(5), 311-312 https://pubmed.ncbi.nlm.nih.gov/32227218 10.1093/qjmed/hcaa110
Curtice, K., and Choo, E. (2020). Indigenous populations: Left behind in the COVID-19 response. Lancet, 395(10239), 1753 https://pubmed.ncbi.nlm.nih.gov/32505246 10.1016/S0140-6736(20)31242-3
Ettman, C.K., Abdalla, S.M., Cohen, G.H., Sampson, L., Vivier, P.M., and Galea, S. (2020). Prevalence of depression symptoms in US adults before and during the COVID-19 pandemic. Jama Network Open, 3(9), e2019686 https://pubmed.ncbi.nlm.nih.gov/32876685 10.1001/jamanetworkopen.2020.19686
Fox, J.H., Burkle, F.M., Bass, J., Pia, F.A., Epstein, J.L., and Markenson, D. (2012). The effectiveness of psychological first aid as a disaster intervention tool: Research analysis of peer-reviewed literature from 1990-2010. Disaster medicine and public health preparedness, 6(3), 247-252 https://pubmed.ncbi.nlm.nih.gov/23077267 10.1001/dmp.2012.39
Gone, J.P. (2012). Indigenous traditional knowledge and substance abuse treatment outcomes: The problem of efficacy evaluation. The American Journal of Drug and Alcohol Abuse, 38(5), 493-497 https://pubmed.ncbi.nlm.nih.gov/22931084 10.3109/00952990.2012.694528 2012-23785-020.
Gone, J.P., and Trimble, J.E. (2012). American Indian and Alaska Native mental health: Diverse perspectives on enduring disparities. Annual Review of Clinical Psychology, 8, 131-160 https://pubmed.ncbi.nlm.nih.gov/22149479 10.1146/annurev-clinpsy-032511-143127 2012-08702-006.
Greenfield, B., Skewes, M.C., Dionne, R., Davis, B., Cwik, M., Venner, K., and Belcourt-Dittloff, A. (2013). Treatment for American Indians and Alaska Natives: Considering cultural adaptations. The Behavior Therapist, 36(6), 146-151. 2013-42634-004.
Healy, J., &amp; Blue, V. J. (2021, January 12). Tribal Elders are dying from the pandemic, causing a cultural crisis for American Indians. The New York Times. https://www.nytimes.com/2021/01/12/us/tribal-elders-native-americans-coronavirus.html.
Howard-Bobiwash, H. A., Joe, J. R., &amp; Lobo, S. (2021). Concrete lessons: Policies and practices affecting the impact of COVID-19 for urban Indigenous communities in the United States and Canada. Frontiers in Sociology, 6, article 612029 https://pubmed.ncbi.nlm.nih.gov/33969048 10.3389/fsoc.2021.612029
Hsieh, H.F., and Shannon, S.E. (2005). Three approaches to qualitative content analysis. Qualitative Health Research, 15(9), 1277-1288 https://pubmed.ncbi.nlm.nih.gov/16204405 10.1177/1049732305276687 2005-12556-008.
Indian Health Service (IHS). (2021). IHS expanded telehealth to provide care during COVID-19 pandemic.https://www.ihs.gov/newsroom/ihs-blog/april2021/ihs-expanded-telehealth-to-provide-care-during-covid-19-pandemic/.
Inter-Agency Standing Committee (IASC). (2020). Basic psychosocial skills: A guide for COVID-19 responders.https://interagencystandingcommittee.org/iasc-reference-group-mental-health-and-psychosocial-support-emergency-settings/iasc-guidance-basic-psychosocial-skills-guide-covid-19-responders.
Israel, B.A., Schulz, A.J., Parker, E.A., and Becker, A.B.Community-Campus Partnerships for Health (2001 10.1080/13576280110051055
Laveaux, D., and Christopher, S. (2009). Contextualizing CBPR: Key principles of CBPR meet the Indigenous research context. Pimatisiwin, 7(1), 1. https://pubmed.ncbi.nlm.nih.gov/20150951
Martinez, A. D., Cooper, B. R., &amp; Parker, L. (2019). Balancing Fidelity &amp; Adaptation: A Best Practices Guide for Evidence-based Program Implementation. Washington State University. Retrieved June 1, 2022 from https://pubs.extension.wsu.edu/balancing-fidelity-adaptation-a-best-practices-guide-for-evidence-based-program-implementation.
McCabe, O.L., Everly, G.S., Jr, Brown, L.M., Wendelboe, A.M., Hamid, N.H.A., Tallchief, V., and Links, J.M. (2014). Psychological first aid: A consensus-derived, empirically supported, competency-based training model. American Journal of Public Health, 104(4), 621-628 https://pubmed.ncbi.nlm.nih.gov/23865656 10.2105/AJPH.2013.301219 2014-10677-013.
Minihan, E., Gavin, B., Kelly, B.D., and McNicholas, F. (2020). COVID-19, mental health and psychological first aid. Irish Journal of Psychological Medicine, 37(4), 259-263 https://pubmed.ncbi.nlm.nih.gov/32404221 10.1017/ipm.2020.41 2020-66414-001.
Muller, A.E., Hafstad, E.V., Himmels, J.P.W., Smedslund, G., Flottorp, S., Stensland, S., and Vist, G.E. (2020). The mental health impact of the covid-19 pandemic on healthcare workers, and interventions to help them: A rapid systematic review. Psychiatry Research, 293, 113441 https://pubmed.ncbi.nlm.nih.gov/32898840 10.1016/j.psychres.2020.113441 2020-85752-001.
O'Keefe, V.M., Cwik, M.F., Haroz, E.E., and Barlow, A. (2021). Increasing culturally responsive care and mental health equity with indigenous community mental health workers. Psychological Services, 18(1), 84-92 https://pubmed.ncbi.nlm.nih.gov/31045405 10.1037/ser0000358 2019-23602-001.
O'Keefe, V.M., Fish, J., Maudrie, T.L., Hunter, A.M., Rakena, T., Ullrich, H.G., and Barlow, A. (2022). Centering Indigenous Knowledges and worldviews: Applying the Indigenist ecological systems model to youth mental health and wellness research and programs. International Journal of Environmental Research and Public Health, 19(10), 6271 https://pubmed.ncbi.nlm.nih.gov/35627809 10.3390/ijerph19106271
Okamoto, S.K., Kulis, S., Marsiglia, F.F., Steiker, L.K., and Dustman, P. (2014). A continuum of approaches toward developing culturally focused prevention interventions: From adaptation to grounding. The Journal of Primary Prevention, 35(2), 103-112 https://pubmed.ncbi.nlm.nih.gov/24322970 10.1007/s10935-013-0334-z 2013-43547-001.
Patel, R.S., Bachu, R., Adikey, A., Malik, M., and Shah, M. (2018). Factors related to physician burnout and its consequences: A review. Behavioral Sciences (Basel Switzerland), 8(11), 98 https://pubmed.ncbi.nlm.nih.gov/30366419 10.3390/bs8110098
Pollock, A., Campbell, P., Cheyne, J., Cowie, J., Davis, B., McCallum, J., and Maxwell, M. (2020). Interventions to support the resilience and mental health of frontline health and social care professionals during and after a disease outbreak, epidemic or pandemic: A mixed methods systematic review. The Cochrane Database of Systematic Reviews, 11(11), CD013779 https://pubmed.ncbi.nlm.nih.gov/33150970 10.1002/14651858.CD013779
Public Broadcasting Service (PBS). (2021). Native Americans use technology to keep traditions, language alive during pandemic. Public Broadcasting Service. https://www.pbs.org/newshour/health/native-americans-use-technology-to-keep-traditions-language-alive-during-pandemic.
Saltzman, L. Y., Lesen, A. E., Henry, V., Hansel, T. C., &amp; Bordnick, P. S. (2021). COVID-19 mental health disparities. Health Security https://pubmed.ncbi.nlm.nih.gov/34014118 10.1089/hs.2021.0017
Shah, K., Kamrai, D., Mekala, H., Mann, B., Desai, K., and Patel, R.S. (2020). Focus on mental health during the coronavirus (COVID-19) pandemic: Applying learnings from the past outbreaks. Cureus, 12(3), e7405 https://pubmed.ncbi.nlm.nih.gov/32337131 10.7759/cureus.7405
Shultz, J.M., and Forbes, D. (2013). Psychological first aid: Rapid proliferation and the search for evidence. Disaster health, 2(1), 3-12 https://pubmed.ncbi.nlm.nih.gov/28228996 10.4161/dish.26006
Sim, T., and Wang, A. (2021). Contextualization of psychological first aid: An integrative literature review. Journal of Nursing Scholarship, 53(2), 189-197 https://pubmed.ncbi.nlm.nih.gov/33476476 10.1111/jnu.12613 2021-23774-007.
Souadka, A., Essangri, H., Benkabbou, A., Amrani, L., and Majbar, M.A. (2020). COVID-19 and healthcare worker's families: Behind the scenes of frontline response. EClinicalMedicine, 23, 100373 https://pubmed.ncbi.nlm.nih.gov/32368726 10.1016/j.eclinm.2020.100373
Standing Horse, J. (2017, May 22). Psychological first aid: Fostering community capacity during disaster in California's Native communities [PowerPoint slides]. Retrieved January 25, 2022 from https://www.ihs.gov/california/index.cfm/offices/oph/gpra/resources/best-practices/2017/may-22-meetings/behavior-health/psychological-first-aid/.
Substance Abuse and Mental Health Services Administration (SAMHSA). (2018). Treatment Improvement Protocol (TIP) Series 61. HHS Publication No. (SMA) 18- 5070EXSUMM. Behavioral Health Services for American Indians and Alaska Natives. Department of Health and Human Services.
The Asia Foundation, The Good Practice Group, &amp; The Lotus Circle. (2020). Basic psychosocial skills. Retrieved February 2, 2022 from https://www.psychosocialskills.org/.
Ullrich, J.S. (2019). For the love of our children: An Indigenous connectedness framework. AlterNative, 15(2), 121-130 10.1177/1177180119828114
University of Technology Sydney (UTS). (2020). Basic psychosocial skills: training for COVID-19 responders.https://open.uts.edu.au/uts-open/study-area/health/basic-psychosocial-skills-a-training-for-covid-19-responders/.
Urban Indian Health Institute (UIHI). (2021). Data genocide of American Indians and Alaska Natives in COVID-19 data. https://www.uihi.org/projects/data-genocide-of-american-indians-and-alaska-natives-in-covid-19-data/.
US Department of Health and Human Services (HHS). (2011). Access to mental health services at Indian Health Service and Tribal Facilities (report No. OEI-09-08-00580). Office of Inspector General.
Vindegaard, N., and Benros, M.E. (2020). COVID-19 pandemic and mental health consequences: Systematic review of the current evidence. Brain Behavior and Immunity, 89, 531-542 https://pubmed.ncbi.nlm.nih.gov/32485289 10.1016/j.bbi.2020.05.048 2020-77227-057.
Walters, K.L., and Simoni, J.M. (2002). Reconceptualizing Native women's health: An "Indigenist" stress-coping model. American Journal of Public Health, 92(4), 520-524 https://pubmed.ncbi.nlm.nih.gov/11919043 10.2105/AJPH.92.4.520 2002-02483-001.
Wang, L., Norman, I., Xiao, T., Li, Y., and Leamy, M. (2021). Psycholgical first aid training: A scoping review of its application, outcomes and implementation. International Journal of Environmental Research and Public Health, 18, 4594 https://pubmed.ncbi.nlm.nih.gov/33926108 10.3390/ijerph18094594
Wiltsey Stirman, S., Bauman, A.A., and Miller, C.J. (2019). The FRAME: An expanded framework for reporting adaptations and modifications to evidence-based interventions. Implementation Science https://pubmed.ncbi.nlm.nih.gov/31171014 10.1186/s13012-019-0898-y
World Health Organization (WHO). (2020). Mental health and psychosocial considerations during the COVID-19 outbreak.Retrieved August 18, 2021 from https://www.who.int/docs/default-source/coronaviruse/mental-health-considerations.pdf.</t>
  </si>
  <si>
    <t>Angermeyer, M.C., Matschinger, H., and Riedel-Heller, S.G. (2001). What to do about mental disorder--help-seeking recommendations of the lay public. Acta Psychiatr Scand, 103(3), 220-225 https://pubmed.ncbi.nlm.nih.gov/11240579 10.1034/j.1600-0447.2001.103003220.x 2002-15528-009.
AzevedoAO, SouzaTP. Internacao compulsoria de pessoas em uso de drogas e a Contrarreforma Psiquiatrica Brasileira. Physis. 2017;27(3). 10.1590/s0103-73312017000300007
Bond, K.S., Cottrill, F.A., Blee, F.L., Kelly, C.M., Kitchener, B.A., and Jorm, A.F. (2019). Offering mental health first aid to a person with depression: a Delphi study to re-develop the guidelines published in 2008. BMC Psychology, 7(1), 37 https://pubmed.ncbi.nlm.nih.gov/31227016 10.1186/s40359-019-0310-3 2019-35556-001.
Carey, K.B., Scott-Sheldon, L.A., Carey, M.P., and DeMartini, K.S. (2007). Individual-level interventions to reduce college student drinking: a meta-analytic review. Addict Behav, 32(11), 2469-2494 https://pubmed.ncbi.nlm.nih.gov/17590277 10.1016/j.addbeh.2007.05.004 2007-13227-002.
Centro de Valorizacao da Vida. O CVV [cited 2020]. Available from: https://www.cvv.org.br/o-cvv/.
Colucci, E., Kelly, C.M., Minas, H., Jorm, A.F., and Chatterjee, S. (2010). Mental health first aid guidelines for helping a suicidal person: a Delphi consensus study in India. Int J Ment Heal Syst, 4, 4 https://pubmed.ncbi.nlm.nih.gov/20167125 10.1186/1752-4458-4-4 2010-08133-001.
Colucci, E., Kelly, C.M., Minas, H., Jorm, A.F., and Nadera, D. (2010). Mental health first aid guidelines for helping a suicidal person: a Delphi consensus study in the Philippines. Int J Ment Heal Syst, 4, 32 https://pubmed.ncbi.nlm.nih.gov/21167076 10.1186/1752-4458-4-32 2011-01350-001.
Degenhardt, L., Charlson, F., Ferrari, A., Santomauro, D., Erskine, H., Mantilla-Herrara, A., et al. (2018). The global burden of disease attributable to alcohol and drug use in 195 countries and territories, 1990-2016: a systematic analysis for the global burden of disease study 2016. Lancet Psychiatry, 5(12), 987-1012 https://pubmed.ncbi.nlm.nih.gov/30392731 10.1016/S2215-0366(18)30337-7 2018-61652-024.
Downs, M.F., and Eisenberg, D. (2012). Help seeking and treatment use among suicidal college students. J Am Coll Health, 60(2), 104-114 https://pubmed.ncbi.nlm.nih.gov/22316407 10.1080/07448481.2011.619611 2012-03868-002.
GiaccoD, ConneelyM, MasoudT, BurnE, PriebeS. Interventions for involuntary psychiatric inpatients: a systematic review. Eur Psychiatry. 2018;54:41-50. https://pubmed.ncbi.nlm.nih.gov/30118918 10.1016/j.eurpsy.2018.07.005 2018-48452-007.
Griffiths, K.M., Crisp, D.A., Barney, L., and Reid, R. (2011). Seeking help for depression from family and friends: a qualitative analysis of perceived advantages and disadvantages. BMC Psychiatry, 11, 196 https://pubmed.ncbi.nlm.nih.gov/22171567 10.1186/1471-244X-11-196 2012-04974-001.
ICICT/FIOCRUZ (2017). III Levantamento nacional sobre o uso de drogas pela populacao brasileira. Rio de Janeiro: ICICT/FIOCRUZ
Jakobsson, A., Hensing, G., and Spak, F. (2005). Developing a willingness to change: treatment-seeking processes for people with alcohol problems. Alcohol Alcohol, 40(2), 118-123 https://pubmed.ncbi.nlm.nih.gov/15582987 10.1093/alcalc/agh128 2005-01585-004.
Jorm, A.F. (2015). Using the Delphi expert consensus method in mental health research. Aust N Z J Psychiatry, 49(10), 887-897 https://pubmed.ncbi.nlm.nih.gov/26296368 10.1177/0004867415600891 2015-45187-007.
Jorm, A.F., Kitchener, B.A., and Reavley, N.J. (2019). Mental health first aid training: lessons learned from the global spread of a community education program. World Psychiatry, 18(2), 142-143 https://pubmed.ncbi.nlm.nih.gov/31059620 10.1002/wps.20621
Jorm, A.F., Ross, A.M., and Colucci, E. (2018). Cross-cultural generalizability of suicide first aid actions: an analysis of agreement across expert consensus studies from a range of countries and cultures. BMC Psychiatry, 18(1), 58 https://pubmed.ncbi.nlm.nih.gov/29490626 10.1186/s12888-018-1636-8 2018-09230-001.
Kingston, A.H., Jorm, A.F., Kitchener, B.A., Hides, L., Kelly, C.M., Morgan, A.J., et al. (2009). Helping someone with problem drinking: mental health first aid guidelines - a Delphi expert consensus study. BMC Psychiatry, 9, 79 https://pubmed.ncbi.nlm.nih.gov/19968868 10.1186/1471-244X-9-79 2009-25132-001.
Kitchener, B.A., Jorm, A.F., and Kelly, C.M. (2017). Mental health first aid manual (4 ed.). Melbourne: Mental Health First Aid Australia
Li, W., Jorm, A.F., Wang, Y., Lu, S., He, Y., and Reavley, N. (2020). Development of Chinese mental health first aid guidelines for psychosis: a Delphi expert consensus study. BMC Psychiatry, 20(1), 443 https://pubmed.ncbi.nlm.nih.gov/32912167 10.1186/s12888-020-02840-5 2020-68912-001.
Lu, S., Li, W., Oldenburg, B., Wang, Y., Jorm, A.F., He, Y., et al. (2020). Cultural adaptation of the mental health first aid guidelines for depression used in English-speaking countries for China: a Delphi expert consensus study. BMC Psychiatry, 20(1), 336 https://pubmed.ncbi.nlm.nih.gov/32586291 10.1186/s12888-020-02736-4 2020-46723-001.
Lu, S., Li, W., Oldenburg, B., Wang, Y., Jorm, A.F., He, Y., et al. (2020). Cultural adaptation of the mental health first aid guidelines for assisting a person at risk of suicide to China: a Delphi expert consensus study. BMC Psychiatry, 20(1), 454 https://pubmed.ncbi.nlm.nih.gov/32938412 10.1186/s12888-020-02858-9 2020-70700-001.
Mascayano, F., Tapia, T., Schilling, S., Alvarado, R., Tapia, E., Lips, W., et al. (2016). Stigma toward mental illness in Latin America and the Caribbean: a systematic review. Rev Bras Psiquiatr, 38(1), 73-85 https://pubmed.ncbi.nlm.nih.gov/27111703 10.1590/1516-4446-2015-1652 2016-22000-013.
Morgan, A.J., Ross, A., and Reavley, N.J. (2018). Systematic review and meta-analysis of mental health first aid training: effects on knowledge, stigma, and helping behaviour. PLoS One, 13(5 https://pubmed.ncbi.nlm.nih.gov/29851974 10.1371/journal.pone.0197102
Pickard, H. (2017). Responsibility without blame for addiction. Neuroethics., 10(1), 169-180 https://pubmed.ncbi.nlm.nih.gov/28725286 10.1007/s12152-016-9295-2 2017-00944-001.
Reavley, N.J., and Jorm, A.F. (2011). Recognition of mental disorders and beliefs about treatment and outcome: findings from an Australian national survey of mental health literacy and stigma. Aust N Z J Psychiatry, 45(11), 947-956 https://pubmed.ncbi.nlm.nih.gov/21995330 10.3109/00048674.2011.621060 2011-25509-008.
Ronzani, T.M., Higgins-Biddle, J., and Furtado, E.F. (2009). Stigmatization of alcohol and other drug users by primary care providers in Southeast Brazil. Soc Sci Med, 69(7), 1080-1084 https://pubmed.ncbi.nlm.nih.gov/19692163 10.1016/j.socscimed.2009.07.026 2009-16611-017.
Ross, A.M., Kelly, C.M., and Jorm, A.F. (2014). Re-development of mental health first aid guidelines for suicidal ideation and behaviour: a Delphi study. BMC Psychiatry, 14, 241 https://pubmed.ncbi.nlm.nih.gov/25213799 10.1186/s12888-014-0241-8 2014-47993-001.
Rossetto, A., Jorm, A.F., and Reavley, N.J. (2014). Quality of helping behaviours of members of the public towards a person with a mental illness: a descriptive analysis of data from an Australian national survey. Ann General Psychiatry, 13(1), 2 https://pubmed.ncbi.nlm.nih.gov/24438434 10.1186/1744-859X-13-2 2014-07436-001.
Schomerus, G., Lucht, M., Holzinger, A., Matschinger, H., Carta, M.G., and Angermeyer, M.C. (2011). The stigma of alcohol dependence compared with other mental disorders: a review of population studies. Alcohol Alcohol, 46(2), 105-112 https://pubmed.ncbi.nlm.nih.gov/21169612 10.1093/alcalc/agq089 2011-06689-002.
Silva, S.N., Lima, M.G., and Ruas, C.M. (2018). Brazilian mental health services assessment: user satisfaction and associated factors. Ciencia &amp; saude coletiva, 23(11), 3799-3810 https://pubmed.ncbi.nlm.nih.gov/30427450 10.1590/1413-812320182311.25722016
Silveira, C.M., Viana, M.C., Siu, E.R., de Andrade, A.G., Anthony, J.C., and Andrade, L.H. (2011). Sociodemographic correlates of transitions from alcohol use to disorders and remission in the Sao Paulo megacity mental health survey. Brazil Alcohol Alcoholism, 46(3), 324-332 https://pubmed.ncbi.nlm.nih.gov/21414952 10.1093/alcalc/agr007 2011-13701-013.
Stanton, M.D. (2004). Getting reluctant substance abusers to engage in treatment/self-help: a review of outcomes and clinical options. J Marital Fam Ther, 30(2), 165-182 https://pubmed.ncbi.nlm.nih.gov/15114946 10.1111/j.1752-0606.2004.tb01232.x 2004-13340-006.
World Health Organisation (2018). Global status report on alcohol and health 2018. Geneva: World Health Organization</t>
  </si>
  <si>
    <t>Acosta, L.D., Bertone, C.L., and Pelaez, E. (2012). Mortalidad y Anos de Esperanza de Vida Perdidos a causa del consumo de alcohol en Argentina. 2008.
Albert, R.D. (1996). A framework and model for understanding Latin American and Latino/Hispanic cultural patterns. In D.Landis, and R.S.Bhagat (Eds.), Handbook of intercultural training (2 ed.) (pp. 327-348). Thousand Oaks, CA: SAGE 1996-97240-018.
Ardila-Gomez, S., Agrest, M., Fernandez, M.A., Rosales, M., Lopez, L., Diaz, A.R.V., Vivas, S.J., Ares Lavalle, G., Basz, E., Scorza, P., et al. (2019). The mental health users' movement in Argentina from the perspective of Latin American Collective Health. Glob Public Health, 14(6-7), 1008-1019 https://pubmed.ncbi.nlm.nih.gov/30169994 10.1080/17441692.2018.1514063 2019-28508-017.
AyoubIA, Mesquita PeresCH, Vidotto CerqueiraA, Alves AssumpcaoT, Andrade LochA, ReavleyNJ: Cultural adaptation of the Mental Health First Aid guidelines for Brazilians with problem drinking: a Delphi expert consensus study (in submission). 2021.
Bagnardi, V., Rota, M., Botteri, E., Tramacere, I., Islami, F., Fedirko, V., Scotti, L., Jenab, M., Turati, F., and Pasquali, E. (2015). Alcohol consumption and site-specific cancer risk: a comprehensive dose-response meta-analysis. Br J Cancer, 112(3), 580-593 https://pubmed.ncbi.nlm.nih.gov/25422909 10.1038/bjc.2014.579
Borges, G., Bagge, C.L., Cherpitel, C.J., Conner, K.R., Orozco, R., and Rossow, I. (2017). A meta-analysis of acute use of alcohol and the risk of suicide attempt. Psychol Med, 47(5), 949-957 https://pubmed.ncbi.nlm.nih.gov/27928972 10.1017/S0033291716002841 2016-59768-001.
Camarotti, A.C., Jones, D.E., Guelman, M., Dulbecco, P., and Cunial, S.L. (2020). Cambios en los patrones de consumo de bebidas alcoholicas en la cuarentena por COVID-19. Un estudio en el Area Metropolitana de Buenos Aires (Argentina) [Changes in behaviors of alcohol consumption in the context of quarantine for COVID-19. A study in the Buenos Aires metropolitan area (Argentina)]. Revista Argentina de Salud Publica, 12, 37-50.
Cherpitel, C.J., Witbrodt, J., Korcha, R.A., Ye, Y., Monteiro, M.G., and Chou, P. (2019). Dose-response relationship of alcohol and injury cause: effects of country-level drinking pattern and alcohol policy. Alcohol Clin Exp Res, 43(5), 850-856 https://pubmed.ncbi.nlm.nih.gov/30779431 10.1111/acer.13986 2019-25486-011.
Cia, A.H., Stagnaro, J.C., Gaxiola, S.A., Vommaro, H., Loera, G., Medina-Mora, M.E., Sustas, S., Benjet, C., and Kessler, R.C. (2018). Lifetime prevalence and age-of-onset of mental disorders in adults from the Argentinean Study of Mental Health Epidemiology. Soc Psychiatry Psychiatr Epidemiol, 53(4), 341-350 https://pubmed.ncbi.nlm.nih.gov/29459988 10.1007/s00127-018-1492-3 2018-07435-001.
CondeK, SalomonT, CivettaE, BlancoM, CremonteM: Time to get help? Help-seeking process in Latin American hospital patients with alcohol use disorder. Int J Ment Health Addiction2020:1-8. 10.1007/s11469-019-00157-3 2020-04300-001.
Dantes, H.G., Castro, V., Franco-Marina, F., Bedregal, P., Garcia, J.R., Espinoza, A., Huarcaya, W.V., Lozano, R., Andrade, J.M.S., and Valente, J.G. (2011). Burden of disease in Latin America. Salud Publica Mex, 53, s72-s77 https://pubmed.ncbi.nlm.nih.gov/21877095
Ministeriodel Interior y Seguridad PublicaChile: Estrategia Nacional de Drogas 2021-2030, In. Santiago de Chile, Chile: Servicio Nacional para la Prevencion y Rehabilitacion del Consumo de Drogas y Alcohol (SENDA) 2021.
EtcheversMJ, GarayCJ, PutrinoN, GrassoJ, NataliV, HelmichN: Salud Mental en Cuarentena. Relevamiento del impacto psicologico a los 7-11 y 50- 55 dias de la cuarentena en poblacion argentina[Mental health during COVID-19 quarantine].  In. Argentina: Observatorio de Psicologia Social Aplicada, Facultad de Psicologia, Universidad de Buenos Aires; 2020.
Geffner, N., and Agrest, M. (2021). Estudio sobre el estigma percibido y el estigma experimentado segun los usuarios de servicios de salud mental en la Ciudad de Buenos Aires: Su impacto en la recuperacion. Revista Iberoamericana de Psicologia, 14(2), 13.
GomezR, SerenaF, ColasantiE, SantillanAV: Encuesta nacional sobre el consumo de sustancias psicoactivas en cuarentena. [National survey on psychoactive substance use during COVID-19 quarantine]. In. Argentina: Unidad de Estudios Epidemiologicos en Salud Mental, Facultad de Psicologia, Universidad Nacional de Cordoba; 2020.
Grant, K.L., Simmons, M.B., and Davey, C.G. (2018). Three nontraditional approaches to improving the capacity, accessibility, and quality of mental health services: An overview. Psychiatr Serv, 69(5), 508-516 https://pubmed.ncbi.nlm.nih.gov/29334876 10.1176/appi.ps.201700292 2019-05020-002.
Huhtanen, P., and Tigerstedt, C. (2012). Women and young adults suffer most from other people's drinking. Drug Alcohol Rev, 31(7), 841-846 https://pubmed.ncbi.nlm.nih.gov/22690940 10.1111/j.1465-3362.2012.00480.x 2012-30156-003.
Instituto Nacional de Estadistica y Censos (INDEC): 4degree Encuesta Nacional de Factores de Riesgo. Resultados definitivos. Ciudad Autonoma de Buenos Aires: Secretaria de Gobierno de Salud de la Nacion; 2019.
Jorm, A.F. (2015). Using the Delphi expert consensus method in mental health research. Aust N Z J Psychiatry, 49(10), 887-897 https://pubmed.ncbi.nlm.nih.gov/26296368 10.1177/0004867415600891 2015-45187-007.
Jorm, A.F., Kitchener, B.A., and Reavley, N.J. (2019). Mental Health First Aid training: lessons learned from the global spread of a community education program. World Psychiatry, 18(2), 142-143 https://pubmed.ncbi.nlm.nih.gov/31059620 10.1002/wps.20621
Kingston, A.H., Jorm, A.F., Kitchener, B.A., Hides, L., Kelly, C.M., Morgan, A.J., Hart, L.M., and Lubman, D.I. (2009). Helping someone with problem drinking: mental health first aid guidelines - a Delphi expert consensus study. BMC Psychiatry, 9, 79 https://pubmed.ncbi.nlm.nih.gov/19968868 10.1186/1471-244X-9-79 2009-25132-001.
Kitchener, B.A., and Jorm, A.F. (2002). Mental health first aid training for the public: evaluation of effects on knowledge, attitudes and helping behavior. BMC Psychiatry, 2, 10 https://pubmed.ncbi.nlm.nih.gov/12359045 10.1186/1471-244X-2-10 2009-07896-001.
Kitchener, B.A., and Jorm, A.F. (2004). Mental health first aid training in a workplace setting: a randomized controlled trial [ISRCTN13249129]. BMC Psychiatry, 4, 23 https://pubmed.ncbi.nlm.nih.gov/15310395 10.1186/1471-244X-4-23 2009-07755-001.
Kohn, R., Ali, A.A., Puac-Polanco, V., Figueroa, C., Lopez-Soto, V., Morgan, K., Saldivia, S., and Vicente, B. (2018). Mental health in the Americas: an overview of the treatment gap. Rev Panam Salud Publica, 42, e165 https://pubmed.ncbi.nlm.nih.gov/31093193 10.26633/RPSP.2018.165
Kohn, R., Saxena, S., Levav, I., and Saraceno, B. (2004). The treatment gap in mental health care. Bull World Health Organ, 82, 858-866. https://pubmed.ncbi.nlm.nih.gov/15640922
Kuhns, J.B., Exum, M.L., Clodfelter, T.A., and Bottia, M.C. (2014). The prevalence of alcohol-involved homicide offending: a meta-analytic review. Homicide Stud, 18(3), 251-270 10.1177/1088767913493629 2014-25355-001.
Li, W., Jorm, A.F., Wang, Y., Lu, S., He, Y., and Reavley, N.J. (2021). Development of Chinese mental health first aid guidelines for problem drinking: a Delphi expert consensus study. BMC Psychiatry, 21(1), 254 https://pubmed.ncbi.nlm.nih.gov/34001047 10.1186/s12888-021-03266-3 2021-47580-001.
Lim, S.S., Vos, T., Flaxman, A.D., Danaei, G., Shibuya, K., Adair-Rohani, H., AlMazroa, M.A., Amann, M., Anderson, H.R., and Andrews, K.G. (2012). A comparative risk assessment of burden of disease and injury attributable to 67 risk factors and risk factor clusters in 21 regions, 1990-2010: a systematic analysis for the Global Burden of Disease Study 2010. The lancet, 380(9859), 2224-2260 https://pubmed.ncbi.nlm.nih.gov/23245609 10.1016/S0140-6736(12)61766-8 2012-34621-017.
Marconi, J. (1971). Programa psiquiatria intracomunitaria en el area sur de Santiago: Bases teoricas y operativas para su implementacion (1968-1970). Acta Psiquiatr Psicol Am Lat, 4, 255-264. 1972-25526-001.
Marconi, J. (1973). La revolucion cultural chilena en programas de salud mental. Acta Psiquiatr Psicol Am Lat, 1, 17-33. 1974-11777-001.
Mascayano, F., and Montenegro, C. (2017). The "recovery model" and the mental health care reform: Evidence, differences and elements for a Latinamerican agenda. Vertex, 28(136), 460-467. https://pubmed.ncbi.nlm.nih.gov/29522608
Ministerio de Salud Argentina: Normativa Nacional en Politicas Sanitarias de Prevencion y Lucha frente al Consumo Excesivo de Alcohol. Republica Argentina; 2011.
Minoletti, A., Sepulveda, R., and Horvitz-Lennon, M. (2012). Twenty years of mental health policies in Chile: lessons and challenges. Int J Ment Health, 41(1), 21-37 10.2753/IMH0020-7411410102 2012-27401-003.
MonteiroMG: Alcohol and public health in the Americas: a case for action. Washington,D.C: PAHO; 2007.
Montenegro, C.R. (2018). Beyond Participation: Politics, Incommensurability and the Emergence of Mental Health Service Users' Activism in Chile. Cult Med Psychiatry, 42(3), 605-626 https://pubmed.ncbi.nlm.nih.gov/29691723 10.1007/s11013-018-9576-9 2018-18999-001.
Morgan, A.J., Ross, A., and Reavley, N.J. (2018). Systematic review and meta-analysis of Mental Health First Aid training: Effects on knowledge, stigma, and helping behaviour. PLoS ONE, 13(5), e0197102 https://pubmed.ncbi.nlm.nih.gov/29851974 10.1371/journal.pone.0197102
Pan American Health Organization (2020). Alcohol use during the COVID-19 pandemic in Latin America and the Caribbean.
Patel, V., Saxena, S., Lund, C., Thornicroft, G., Baingana, F., Bolton, P., Chisholm, D., Collins, P.Y., Cooper, J.L., Eaton, J., et al. (2018). The Lancet Commission on global mental health and sustainable development. Lancet, 392(10157), 1553-1598 https://pubmed.ncbi.nlm.nih.gov/30314863 10.1016/S0140-6736(18)31612-X
PellegriniJ, di GiacomoL: Alcohol, alcoholismo, alcoholicos. Sistema de atencion integral de alcoholicos a traves de Grupos Institucionales de Alcoholismo. [Alcohol, alcoholism, alcoholics. Integral system of care for the alcoholics through the Alcoholism Institutional Groups]. Buenos Aires: Ediciones Cinco; 1990.
Rehm, J., and Monteiro, M. (2005). Alcohol consumption and burden of disease in the Americas: implications for alcohol policy. Rev Panam Salud Publica, 18, 241-248 https://pubmed.ncbi.nlm.nih.gov/16354420 10.1590/S1020-49892005000900003
Saldivia, S., Vicente, B., Kohn, R., Rioseco, P., and Torres, S. (2004). Use of mental health services in Chile. Psychiatr Serv, 55(1), 71-76 https://pubmed.ncbi.nlm.nih.gov/14699204 10.1176/appi.ps.55.1.71 2003-11112-008.
SapagJ, GoycoleaR, NorambuenaP: El impacto de la pandemia de COVID-19 en la salud mental de los trabajadores en los servicios de salud. Informe preliminar N 3: Consumo de alcohol y otras drogas. [Health care workers COVID-19 study]. 2020.
Secretaria de Politicas Integrales sobre Drogas de la Nacion Argentina (SEDRONAR): Abordaje integral de los consumos problematicos. Republica Argentina; 2019.
Stagnaro, J.C., Cia, A., Vazquez, N., Vommaro, H., Nemirovsky, M., Serfaty, E., Ezequiel, S., Medina, M., Benjet, C., and Aguilar-Gaxiola, S. (2018). Estudio epidemiologico de salud mental en poblacion general de la Republica Argentina. Vertex Revista Argentina de Psiquiatria, 29(142), 275-299.
Stockings, E., Hall, W.D., Lynskey, M., Morley, K.I., Reavley, N., Strang, J., Patton, G., and Degenhardt, L. (2016). Prevention, early intervention, harm reduction, and treatment of substance use in young people. Lancet Psychiatry, 3(3), 280-296 https://pubmed.ncbi.nlm.nih.gov/26905481 10.1016/S2215-0366(16)00002-X 2016-09680-001.
Subsecretaria de Salud Publica (2017). Encuesta nacional de salud 2016-2017 Primeros resultados. Santiago, Chile: Gobierno de Chile
The Lancet: COVID-19 in Latin America: a humanitarian crisis. Lancet. 2020; 396(10261):1463. https://pubmed.ncbi.nlm.nih.gov/33160550 10.1016/S0140-6736(20)32328-X
Vicente, B., Saldivia, S., de la Barra, F., Melipillan, R., Valdivia, M., and Kohn, R. (2012). Prevalence of psychiatric disorders among Chilean children and adolescents. Rev Med Chil, 140(4), 447-457 https://pubmed.ncbi.nlm.nih.gov/22854690 10.4067/S0034-98872012000400005
Wilkinson, C. (2012). Responses to risk: public submissions on Australian alcohol guidelines for low-risk drinking. Drug Alcohol Rev, 31(2), 162-169 https://pubmed.ncbi.nlm.nih.gov/22239069 10.1111/j.1465-3362.2011.00413.x 2012-06142-008.
World Health Organization (2018). Global Status Report on Alcohol and Health. Geneva: WHO
Yang, Y., Liu, D.C., Wang, Q.M., Long, Q.Q., Zhao, S., Zhang, Z., Ma, Y., Wang, Z.M., Chen, L.L., and Wang, L.S. (2016). Alcohol consumption and risk of coronary artery disease: A dose-response meta-analysis of prospective studies. Nutrition, 32(6), 637-644 https://pubmed.ncbi.nlm.nih.gov/26916878 10.1016/j.nut.2015.11.013</t>
  </si>
  <si>
    <t>Aakre, J. M., Lucksted, A., &amp; Browning-McNee, L. A. (2016). Evaluation of Youth Mental Health First Aid USA: A program to assist young people in psychological distress. Psychological Services, 13(2), 121-126. 10.1037/ser0000063 https://pubmed.ncbi.nlm.nih.gov/27148946 10.1037/ser0000063 2016-21027-001.
Arora, P., Alvarez, K., Huang, C., &amp; Wang, C. (2020). Three-tiered model for addressing the mental health needs of immigrant-origin youth in schools. Journal of Immigrant and Minority Health. Advance online publication. 10.1007/s10903-020-01048-9 https://pubmed.ncbi.nlm.nih.gov/32691276 10.1007/s10903-020-01048-9 2021-13761-019.
Arora, P. G., &amp; Algios, A. (2019). School based mental health for Asian American immigrant youth: Perceptions and recommendations. Asian American Journal of Psychology, 10(2), 166-181. 10.1037/aap0000142 10.1037/aap0000142 2018-64895-001.
Bear, L., Finer, R., Guo, S., &amp; Lau, A. S. (2014). Building the gateway to success: An appraisal of progress in reaching underserved families and reducing racial disparities in school-based mental health. Psychological Services, 11(4), 388-397. 10.1037/a0037969 https://pubmed.ncbi.nlm.nih.gov/25383994 10.1037/a0037969 2014-45739-004.
Becker, K. D., Buckingham, S. L., &amp; Brandt, N. E. (2015). Engaging youth and families in school mental health services. Child and Adolescent Psychiatric Clinics of North America, 24(2), 385-398. https://pubmed.ncbi.nlm.nih.gov/25773331 10.1016/j.chc.2014.11.002 2014-55956-001.
Braun, V., &amp; Clarke, V. (2006). Using thematic analysis in psychology. Qualitative Research in Psychology, 3(2), 77-101. 10.1191/1478088706qp063oa 10.1191/1478088706qp063oa 2006-06991-002.
Cheng, Z. H. (2015). Asian Americans and European Americans' stigma levels in response to biological and social explanations of depression. Social Psychiatry and Psychiatric Epidemiology, 50, 767-776. 10.1007/s00127-014-0999-5 https://pubmed.ncbi.nlm.nih.gov/25539590 10.1007/s00127-014-0999-5 2014-57594-001.
Childs, K. K., Gryglewicz, K., &amp; Elligson, R., Jr. (2020). An assessment of the utility of the youth mental health first aid training: Effectiveness, satisfaction, and universality. Community Mental Health Journal, 56, 1581-1591. 10.1007/s10597-020-00612-9 https://pubmed.ncbi.nlm.nih.gov/32285372 10.1007/s10597-020-00612-9 2020-26506-001.
Creswell, J. W. (2014). A concise introduction to mixed methods research. Sage Publications.
Creswell, J. W., &amp; Plano Clark, V. L. (2011). Designing and conducting mixed methods research (2nd ed.). Sage Publications.
Dixon, L. B., Lucksted, A., Medoff, D. R., Burland, J., Stewart, B., Lehman, A. F., Fang, L. J., Sturm, V., Brown, C., &amp; Murray-Swank, A. (2011). Outcomes of a randomized study of a peer-taught Family-to-Family Education Program for mental illness. Psychiatric Services, 62(6), 591-597. 10.1176/ps.62.6.pss6206_0591 https://pubmed.ncbi.nlm.nih.gov/21632725 10.1176/ps.62.6.pss6206_0591 2011-24785-002.
Fabrizio, C. S., Lam, T. H., Hirschmann, M. R., &amp; Stewart, S. M. (2013). A brief parenting intervention to enhance the parent-child relationship in Hong Kong: Harmony@Home. Journal of Child and Family Studies, 22(5), 603-613. https://pubmed.ncbi.nlm.nih.gov/23772172 10.1007/s10826-012-9614-0 2013-21502-001.
Fetters, M. D., Curry, L. A., &amp; Creswell, J. W. (2013). Achieving integration in mixed methods designs-principles and practices. Health Services Research, 48(6 Pt. 2), 2134-2156. 10.1111/1475-6773.12117 https://pubmed.ncbi.nlm.nih.gov/24279835 10.1111/1475-6773.12117 2013-42127-002.
Georgiades, K., Paksarian, D., Rudolph, K. E., &amp; Merikangas, K. R. (2018). Prevalence of mental disorder and service use by immigrant generation and race/ethnicity among U.S. adolescents. Journal of the American Academy of Child &amp; Adolescent Psychiatry, 57(4), 280-287.e2. 10.1016/j.jaac.2018.01.020 https://pubmed.ncbi.nlm.nih.gov/29588054 10.1016/j.jaac.2018.01.020 2018-13722-013.
Gryglewicz, K., Childs, K., &amp; Soderstrom, M. (2018). An evaluation of youth mental health first aid training in school settings. School Mental Health, 10(1), 48-60. 10.1007/s12310-018-9246-7 10.1007/s12310-018-9246-7 2018-05537-001.
Haggerty, D., Carlson, J., McNall, M., Lee, K., &amp; Williams, S. (2019). Exploring youth mental health first aider training outcomes by workforce affiliation: A survey of project aware participants. School Mental Health, 11(2), 345-356. 10.1007/s12310-018-9300-5 10.1007/s12310-018-9300-5 2018-60411-001.
Heron, M. (2018). Deaths: Leading causes for 2016. National Vital Statistics Reports, 67(6), 1-77. https://www.cdc.gov/nchs/data/nvsr/nvsr67/nvsr67_06.pdf https://pubmed.ncbi.nlm.nih.gov/30248017
Kelly, C. M., Mithen, J. M., Fischer, J. A., Kitchener, B. A., Jorm, A. F., Lowe, A., &amp; Scanlan, C. (2011). Youth mental health first aid: A description of the program and an initial evaluation. International Journal of Mental Health Systems, 5, Article 4. 10.1186/1752-4458-5-4 https://pubmed.ncbi.nlm.nih.gov/21272345 10.1186/1752-4458-5-4
Lam, A. Y. K., Jorm, A. F., &amp; Wong, D. F. K. (2010). Mental health first aid training for the Chinese community in Melbourne, Australia: Effects on knowledge about and attitudes toward people with mental illness. International Journal of Mental Health Systems, 4(18), Article 18. 10.1186/1752-4458-4-18 https://pubmed.ncbi.nlm.nih.gov/20576137 10.1186/1752-4458-4-18 2010-16589-001.
Lau, A. S. (2006). Making the case for selective and directed cultural adaptations of evidence-based treatments: Examples from parent training. Clinical Psychology: Science and Practice, 13, 295-310. 10.1111/j.1468-2850.2006.00042.x 10.1111/j.1468-2850.2006.00042.x 2006-21066-002.
Lau, A. S. (2012). Reflections on adapting parent training for Chinese immigrants: Blind alleys, thoroughfares, and test drives. In G.Bernal &amp; M. M.Domenech Rodriguez (Eds.), Cultural adaptations: Tools for evidence-based practice with diverse populations (pp. 133-156). American Psychological Association. 10.1037/13752-007 10.1037/13752-007 2012-02567-007.
Lau, A. S., Fung, J. J., Ho, L. Y., Liu, L. L., &amp; Gudino, O. G. (2011). Parent training with high-risk immigrant Chinese families: A pilot group randomized trial yielding practice-based evidence. Behavior Therapy, 42(3), 413-426. 10.1016/j.beth.2010.11.001 https://pubmed.ncbi.nlm.nih.gov/21658524 10.1016/j.beth.2010.11.001 2011-08181-001.
Marsico, K. F. (2020). Outcomes of Youth Mental Health First Aid USA with parents: Examining beliefs, behaviors, and knowledge [Unpublished dissertation]. &gt;University of Maryland, College Park.
Mauss, I. B., Butler, E. A., Roberts, N. A., &amp; Chu, A. (2010). Emotion control values and responding to an anger provocation in Asian-American and European-American individuals. Cognition and Emotion, 24(6), 1026-1043. 10.1080/02699930903122273 https://pubmed.ncbi.nlm.nih.gov/21116444 10.1080/02699930903122273 2010-18165-007.
McHugh, M. L. (2012). Interrater reliability: The kappa statistic. Biochemia Medica, 22, 276-282. 10.11613/BM.2012.031 https://pubmed.ncbi.nlm.nih.gov/23092060 10.11613/BM.2012.031
Minas, H., Colucci, E., &amp; Jorm, A. F. (2009). Evaluation of mental health first aid training with members of the Vietnamese community in Melbourne, Australia. International Journal of Mental Health Systems, 3(1), Article 19. 10.1186/1752-4458-3-19 https://pubmed.ncbi.nlm.nih.gov/19735575 10.1186/1752-4458-3-19 2009-16909-001.
Morgan, A. J., Fischer, J. A. A., Hart, L. M., Kelly, C. M., Kitchener, B. A., Reavley, N. J., Yap, M. B. H., Cvetkovski, S., &amp; Jorm, A. F. (2019). Does Mental Health First Aid training improve the mental health of aid recipients? The training for parents of teenagers randomised controlled trial. BMC Psychiatry, 19(1), Article 99. 10.1186/s12888-019-2085-8 https://pubmed.ncbi.nlm.nih.gov/30917811 10.1186/s12888-019-2085-8 2019-17731-001.
Morgan, D. (1996). Focus groups as qualitative research. Sage Publications.
Na, S., Ryder, A. G., &amp; Kirmayer, L. J. (2016). Toward a culturally responsive model of mental health literacy: Facilitating helpseeking among East Asian immigrants to North America. American Journal of Community Psychology, 58(1-2), 211-225. 10.1002/ajcp.12085 https://pubmed.ncbi.nlm.nih.gov/27596560 10.1002/ajcp.12085 2016-46168-018.
Nastasi, B. K., Varjas, K., Bernstein, R., &amp; Jayasena, A. (2000). Conducting participatory culture-specific consultation: A global perspective on multicultural consultation. School Psychology Review, 29, 401-413. 10.1080/02796015.2000.12086024 10.1080/02796015.2000.12086024 2000-02723-007.
O'Connor, M., &amp; Casey, L. (2015). The Mental Health Literacy Scale (MHLS): A new scale-based measure of mental health literacy. Psychiatry Research, 229, 511-516. https://pubmed.ncbi.nlm.nih.gov/26228163 10.1016/j.psychres.2015.05.064 2015-34848-001.
Oyen, K. A., Eklund, K., &amp; von der Embse, N. (2019). The landscape of advocacy in public schools: The role of school psychologists. Psychological Services. Advance online publication. 10.1037/ser0000373 https://pubmed.ncbi.nlm.nih.gov/31192676 10.1037/ser0000373 2019-31284-001.
Pew Research Center. (2017). Chinese in the US fact sheet.https://www.pewresearch.org/social-trends/fact-sheet/asian-americans-chinese-in-the-u-s/
Rao, D., Feinglass, J., &amp; Corrigan, P. (2007). Racial and ethnic disparities in mental illness stigma. Journal of Nervous and Mental Disease, 195(12), 1020-1023. 10.1097/NMD.0b013e31815c046e https://pubmed.ncbi.nlm.nih.gov/18091196 10.1097/NMD.0b013e31815c046e 2007-19832-009.
Rose, T., Leitch, J., Collins, K. S., Frey, J. J., &amp; Osteen, P. J. (2019). Effectiveness of Youth Mental Health First Aid USA for social work students. Research on Social Work Practice, 29(3), 291-302. 10.1177/1049731517729039 10.1177/1049731517729039 2019-07885-005.
Smith, T. B., &amp; Trimble, J. E. (2016). Foundations of multicultural psychology: Research to inform effective practice. American Psychological Association. 10.1037/14733-000 10.1037/14733-000 2015-20321-000.
Subedi, P., Li, C., Gurung, A., Bizune, D., Dogbey, M. C., Johnson, C. C., &amp; Yun, K. (2015). Mental health first aid training for the Bhutanese refugee community in the United States. International Journal of Mental Health Systems, 9(20), Article 20. 10.1186/s13033-015-0012-z https://pubmed.ncbi.nlm.nih.gov/25987894 10.1186/s13033-015-0012-z 2015-22855-001.
U.S. Census Bureau. (2001). School enrollment in the United States-Social and economic characteristics of students: Population characteristics.
Wang, C., Barlis, J., Do, K. A., Chen, J., &amp; Alami, S. (2020). Barriers to mental health help-seeking at school for Asian- and Latino-American adolescents. School Mental Health, 12(1), 182-194. 10.1007/s12310-019-09344-y 10.1007/s12310-019-09344-y 2019-57776-001.
Wang, C., Cramer, K., Cheng, H., &amp; Do, A. K. (2019). Association between depression literacy and help-seeking behavior for mental health services among high school students. School Mental Health, 11(4), 707-718. 10.1007/s12310-019-09325-1 10.1007/s12310-019-09325-1 2019-70232-001.
Wang, C., Do, K. A., Frese, K., &amp; Zheng, L. (2019). Asian immigrant parents' perception of barriers preventing adolescents from seeking school-based mental health services. School Mental Health, 11(2), 364-377. 10.1007/s12310-018-9285-0 10.1007/s12310-018-9285-0 2018-33396-001.
Wang, C., La Salle, T., Do, K. A., Wu, C., &amp; Sullivan, K. E. (2019). Does parental involvement matter for students' mental health difficulties and suicide thoughts and behaviors in middle school? School Psychology, 34(2), 222-232. 10.1037/spq0000300 https://pubmed.ncbi.nlm.nih.gov/30589313 10.1037/spq0000300
Wang, C., Liu, J., Do, K. A., Shao, X., &amp; Lu, H. K. (2020). Engaging parents to promote mental health among Asian American youth. In A. M.Breland-Nobel (Ed.), Community mental health engagement with racially diverse populations (pp. 49-82). Elsevier. 10.1016/B978-0-12-818012-9.00003-4 10.1016/B978-0-12-818012-9.00003-4
Wang, C., Marsico, K. F., &amp; Do, K. A. (2020). Asian American parents' beliefs about helpful strategies for addressing adolescent mental health concerns at home and school. School Mental Health, 12, 523-536. 10.1007/s12310-020-09362-1 10.1007/s12310-020-09362-1 2020-11104-001.
Wang, C., Shao, X., Do, K. A., Lu, H., O'Neal, C., &amp; Zhang, Y. (2021). Using Participatory Culture-Specific Consultation with Asian American communities: Identifying challenges and solutions for Asian American immigrant families. Journal of Educational &amp; Psychological Consultation, 31, 17-38. 10.1080/10474412.2019.1614453 10.1080/10474412.2019.1614453 2019-28343-001.
Weist, M. D., Evans, S. W., &amp; Lever, N. A. (2003). Handbook of school mental health: Advancing practice and research. Issues in clinical child psychology. Kluwer.
Wilkinson, S. (1998). Focus groups in health research: Exploring the meanings of health and illness. Journal of Health Psychology, 3(3), 329-348. 10.1177/135910539800300304 https://pubmed.ncbi.nlm.nih.gov/22021395 10.1177/135910539800300304 1999-00455-003.
Wong, D. F. K., Lau, Y., Kowk, S., Wong, P., &amp; Tori, C. (2017). Evaluating the effectiveness of Mental Health First Aid for Chinese people in Hong Kong. Research on Social Work Practice, 27(1), 59-67. 10.1177/1049731515585149 10.1177/1049731515585149 2016-61030-006.
Zhang, M. (2020). Application of mental health literacy scale in patients with mood disorders and related research [Unpublished thesis]. Shanghai Jiao Tong University, China.</t>
  </si>
  <si>
    <t>Ainuddin, S., &amp; Routray, J. K. (2012). Earthquake hazards and community resilience in Baluchistan. Natural Hazards, 63(2), 909-937. 10.1007/s11069-012-0201-x
Alexander, A. C., &amp; Ward, K. D. (2018). Understanding postdisaster substance use and psychological distress using concepts from the self-medication hypothesis and social cognitive theory. Journal of Psychoactive Drugs, 50(2), 177-186 https://pubmed.ncbi.nlm.nih.gov/29125424 10.1080/02791072.2017.1397304 2018-24438-011.
Bai, Y.-M., Lin, C.-C., Lin, C.-Y., Chen, J.-Y., Chua, C.-M., &amp; Chou, P. (2004). Survey of stress reactions among health care workers involved with the SARS outbreak. Psychiatric Services, 55(9), 1055-1057. https://pubmed.ncbi.nlm.nih.gov/15345768 10.1176/appi.ps.55.9.1055 2004-18279-014.
Bandura, A. (1989). Human agency in social cognitive theory. American Psychologist, 44(9), 1175-1184 https://pubmed.ncbi.nlm.nih.gov/2782727 10.1037/0003-066X.44.9.1175 1990-01275-001.
Bisson, J. I., &amp; Lewis, C. (2009). Systematic review of psychological first aid. World Health Organization.
Bisson, J. I., McFarlane, A. C., Rose, S., Ruzek, J. I., &amp; Watson, P. J. (2009). Psychological debriefing for adults (2nd ed.). Guilford Press.
Bitanihirwe, B. K. Y. (2016). Monitoring and managing mental health in the wake of Ebola. Annali dell'Istituto superiore di sanita, 52(3), 320-322. https://pubmed.ncbi.nlm.nih.gov/27698289
Bonanno, G. A., Ho, S. M., Chan, J. C., Kwong, R. S., Cheung, C. K., Wong, C. P., &amp; Wong, V. C. (2008). Psychological resilience and dysfunction among hospitalized survivors of the SARS epidemic in Hong Kong: A latent class approach. Health Psychology, 27(5), 659-667. https://pubmed.ncbi.nlm.nih.gov/18823193 10.1037/0278-6133.27.5.659 2008-13168-018.
Breslau, N., Davis, G. C., &amp; Andreski, P. (1995). Risk factors for PTSD-related traumatic events: A prospective analysis. The American Journal of Psychiatry, 152(4), 529-535 https://pubmed.ncbi.nlm.nih.gov/7694900 10.1176/ajp.152.4.529 1995-33365-001.
Brewin, C. R., Andrews, B., &amp; Valentine, J. D. (2000). Meta-analysis of risk factors for posttraumatic stress disorder in trauma-exposed adults. Journal of Consulting and Clinical Psychology, 68(5), 748-766 https://pubmed.ncbi.nlm.nih.gov/11068961 10.1037/0022-006X.68.5.748 2000-02835-001.
Brooks, S. K., Webster, R. K., Smith, L. E., Woodland, L., Wessely, S., Greenberg, N., &amp; Rubin, G. J. (2020). The psychological impact of quarantine and how to reduce it: Rapid review of the evidence. The Lancet, 395(10227), 912-920 https://pubmed.ncbi.nlm.nih.gov/32112714 10.1016/S0140-6736(20)30460-8 2020-21695-036.
Centers for Disease Control and Prevention. (2003). Severe acute respiratory syndrome -Taiwan, 2003. Morbidity Mortality Weekly Report, 52(20), 461-466. https://www.ncbi.nlm.nih.gov/pubmed/12807078 https://pubmed.ncbi.nlm.nih.gov/12807078
Chang, H.-J., Huang, N., Lee, C.-H., Hsu, Y.-J., Hsieh, C.-J., &amp; Chou, Y.-J. (2004). The impact of the SARS epidemic on the utilization of medical services: SARS and the fear of SARS. American Journal of Public Health, 94(4), 562-564. https://pubmed.ncbi.nlm.nih.gov/15054005 10.2105/AJPH.94.4.562
Chentsova-Dutton, Y. E., Chu, J. P., Tsai, J. L., Rottenberg, J., Gross, J. J., &amp; Gotlib, I. H. (2007). Depression and emotional reactivity: Variation among Asian Americans of East Asian descent and European Americans. Journal of Abnormal Psychology, 116(4), 776-785 https://pubmed.ncbi.nlm.nih.gov/18020723 10.1037/0021-843X.116.4.776 2007-17062-010.
Chentsova-Dutton, Y. E., Tsai, J. L., &amp; Gotlib, I. H. (2010). Further evidence for the cultural norm hypothesis: Positive emotion in depressed and control European American and Asian American women. Cultural Diversity &amp; Ethnic Minority Psychology, 16(2), 284-295 https://pubmed.ncbi.nlm.nih.gov/20438167 10.1037/a0017562 2010-07475-021.
Chong, M. Y., Wang, W. C., Hsieh, W. C., Lee, C. Y., Chiu, N. M., Yeh, W. C., &amp;, . . .Chen, C. L. (2004). Psychological impact of severe acute respiratory syndrome on health workers in a tertiary hospital. British Journal Psychiatry, 185, 127-133 https://pubmed.ncbi.nlm.nih.gov/15286063 10.1192/bjp.185.2.127 2004-17505-009.
Chua, S. E., Cheung, V., McAlonan, G. M., Cheung, C., Wong, J. W., Cheung, E. P., &amp;, . . .Chu, C. M. (2004). Stress and psychological impact on SARS patients during the outbreak. The Canadian Journal of Psychiatry, 49(6), 385-390. https://pubmed.ncbi.nlm.nih.gov/15283533 10.1177/070674370404900607 2004-18826-006.
Coles, E., &amp; Buckle, P. (2004). Developing community resilience as a foundation for effective disaster recovery. Australian Journal of Emergency Management, 19(4), 6-15.
Everly, G. S., &amp; Flynn, B. W., Jr. (2006). Principles and practical procedures for acute psychological first aid training for personnel without mental health experience. International Journal of Emergency Mental Health, 8(2), 93-100. https://pubmed.ncbi.nlm.nih.gov/16703847 2006-06513-003.
Fan, L. C. (2005). The impact of SARS on suicide and accident mortality [Master's thesis, National Taipei University of Nurse and Health Sciences Institutional Repository].
Flory, K., Hankin, B. L., Kloos, B., Cheely, C., &amp; Turecki, G. (2009). Alcohol and cigarette use and misuse among Hurricane Katrina survivors: Psychosocial risk and protective factors. Substance Use &amp; Misuse, 44(12), 1711-1724 https://pubmed.ncbi.nlm.nih.gov/19895302 10.3109/10826080902962128 2010-12488-005.
Forman-Hoffman, V., Riley, W., &amp; Pici, M. (2005). Acute impact of the September 11 tragedy on smoking and early relapse rates among smokers attempting to quit. Psychology of Addictive Behaviors, 19(3), 277-283 https://pubmed.ncbi.nlm.nih.gov/16187806 10.1037/0893-164X.19.3.277 2005-11382-006.
Fu, T. S., Lee, C. S., Gunnell, D., Lee, W. C., &amp; Cheng, A. T. (2013). Changing trends in the prevalence of common mental disorders in Taiwan: A 20-year repeated cross-sectional survey. The Lancet, 381(9862), 235-241 https://pubmed.ncbi.nlm.nih.gov/23151370 10.1016/S0140-6736(12)61264-1 2013-02252-038.
Goldenberg, I., &amp; Matheson, K. (2005). Inner representations, coping, and posttraumatic stress symptomatology in a community sample of trauma survivors. Basic and Applied Social Psychology, 27(4), 361-369 10.1207/s15324834basp2704_9 2005-15809-009.
Harper, A. R., &amp; Pargament, K. I. (2015). Trauma, religion, and spirituality: Pathways to healing. In Cherry, K. E. (Ed.), Traumatic stress and long-term recovery: Coping with disasters and other negative life events (pp. 349-367). Springer. 10.1007/978-3-319-18866-9_19 2015-46177-019.
Hawryluck, L., Gold, W. L., Robinson, S., Pogorski, S., Galea, S., &amp; Styra, R. (2004). SARS control and psychological effects of quarantine, Toronto, Canada. Emerging Infectious Diseases, 10(7), 1206-1212. https://pubmed.ncbi.nlm.nih.gov/15324539 10.3201/eid1007.030703
Khantzian, E. J. (1987). The self-medication hypothesis of addictive disorders: Focus on heroin and cocaine dependence. In Allen, D. F. (Ed.), The Cocaine Crisis. Springer.
Kleinman, A. (1996). How is culture important for DSM-IV. In: Mezzich, J. E., Kleinman, A., Fabrega, H., &amp; Parron, D. L. (Eds.), Culture and psychiatric diagnosis: A DSM-IV perspective (pp. 15-25). American Psychiatric Press. 1996-98250-002.
Ko, C. H., Yen, C. F., Yen, J. Y., &amp; Yang, M. J. (2006). Psychosocial impact among the public of the severe acute respiratory syndrome epidemic in Taiwan. Psychiatry and Clinical Neurosciences, 60(4), 397-403. https://pubmed.ncbi.nlm.nih.gov/16884438 10.1111/j.1440-1819.2006.01522.x 2006-09226-001.
Koh, D., Lim, M. K., &amp; Chia, S. E. (2003). SARS: Health care work can be hazardous to health. Occupational Medicine (London), 53(4), 241-243 https://pubmed.ncbi.nlm.nih.gov/12815118 10.1093/occmed/kqg090
Lee, M., Chen, C., Yeh, C., &amp; King, C. (2003). Severe Acute Respiratory Syndrome-Taiwan, 2003. Journal of the American Medical Association, 289(22), 2930-2930. https://pubmed.ncbi.nlm.nih.gov/12799395 10.1001/jama.289.22.2930
Lee, S., Chan, L. Y., Chau, A. M., Kwok, K. P., &amp; Kleinman, A. (2005). The experience of SARS-related stigma at Amoy Gardens. Social Science &amp; Medicine, 61(9), 2038-2046. https://pubmed.ncbi.nlm.nih.gov/15913861 10.1016/j.socscimed.2005.04.010 2005-11945-016.
Leung, G. M., Ho, L.-M., Chan, S. K., Ho, S.-Y., Bacon-Shone, J., Choy, R. Y., &amp;, . . .Fielding, R. (2005). Longitudinal assessment of community psychobehavioral responses during and after the 2003 outbreak of severe acute respiratory syndrome in Hong Kong. Clinical Infectious Diseases, 40(12), 1713-1720. https://pubmed.ncbi.nlm.nih.gov/15909256 10.1086/429923
Leung, G. M., Quah, S., Ho, L.-M., Ho, S.-Y., Hedley, A. J., Lee, H.-P., &amp; Lam, T.-H. (2004). A tale of two cities: Community psychobehavioral surveillance and related impact on outbreak control in Hong Kong and Singapore during the severe acute respiratory syndrome epidemic. Infection Control &amp; Hospital Epidemiology, 25(12), 1033-1041. https://pubmed.ncbi.nlm.nih.gov/15636289 10.1086/502340
Lin, C. Y., Peng, Y. C., Wu, Y. H., Chang, J., Chan, C. H., &amp; Yang, D. Y. (2007). The psychological effect of severe acute respiratory syndrome on emergency department staff. Emergency Medicine Journal, 24(1), 12-17 https://pubmed.ncbi.nlm.nih.gov/17183035 10.1136/emj.2006.035089
Liu, R., Wu, J., &amp; Zhu, H. (2007). Media/psychological impact on multiple outbreaks of emerging infectious diseases. Computational and Mathematical Methods in Medicine, 8(3), 153-164. 10.1080/17486700701425870
Liu, T., Chen, X., &amp; Miao, G. (2003). Recommendations on diagnostic criteria and prevention of SARS-related mental disorders. Journal of Clinical Psychological Medicine, 13, 188-191.
Lo, H. A., Huang, J. J., Chen, C. C., Tsai, D., Chou, F. H., &amp; Shieh, V. (2020). Community-based epidemic prevention in Taiwan: Combating the coronavirus disease-2019 crisis. Disaster Medicine and Public Health Preparedness https://pubmed.ncbi.nlm.nih.gov/32375919 10.1017/dmp.2020.146
Lopez-Ibor, J. J. (2006). Disasters and mental health: New challenges for the psychiatric profession. World Journal of Biological Psychiatry, 7(3), 171-182 https://pubmed.ncbi.nlm.nih.gov/16861143 10.1080/15622970500428735
Lyu, S., Peng, E., &amp; Shih, F. (2007). Public perception of media reporting during the Severe Acute Respiratory Syndrome outbreak in Taiwan. Taipei City Medical Journal, 4, 668-679.
Mak, I. W. C., Chu, C. M., Pan, P. C., Yiu, M. G. C., &amp; Chan, V. L. (2009). Long-term psychiatric morbidities among SARS survivors. General Hospital Psychiatry, 31(4), 318-326. https://pubmed.ncbi.nlm.nih.gov/19555791 10.1016/j.genhosppsych.2009.03.001 2009-10689-004.
Maunder, R., Hunter, J., Vincent, L., Bennett, J., Peladeau, N., Leszcz, M., &amp;, . . .Mazzulli, T. (2003). The immediate psychological and occupational impact of the 2003 SARS outbreak in a teaching hospital. Canadian Medical Association Journal, 168(10), 1245-1251. https://pubmed.ncbi.nlm.nih.gov/12743065 2003-08317-001.
McFarlane, A. C. (2000). Posttraumatic stress disorder: A model of the longitudinal course and the role of the risk factors. The Journal of Clinical Psychiatry, 61(Suppl. 5), 15-23. https://pubmed.ncbi.nlm.nih.gov/10761675 2000-15312-002.
Mohammed, A., Sheikh, T. L., Poggensee, G., Nguku, P., Olayinka, A., Ohuabunwo, C., &amp; Eaton, J. (2015). Mental health in emergency response: Lessons from Ebola. The Lancet Psychiatry, 2(11), 955-957. https://pubmed.ncbi.nlm.nih.gov/26544738 10.1016/S2215-0366(15)00451-4 2015-57429-006.
Murray, K. E., Davidson, G. R., &amp; Schweitzer, R. D. (2010). Review of refugee mental health interventions following resettlement: Best practices and recommendations. The American Journal of Orthopsychiatry, 80(4), 576-585 https://pubmed.ncbi.nlm.nih.gov/20950298 10.1111/j.1939-0025.2010.01062.x 2011-25070-016.
Nickell, L. A., Crighton, E. J., Tracy, C. S., Al-Enazy, H., Bolaji, Y., Hanjrah, S., &amp;, . . .Upshur, R. E. (2004). Psychosocial effects of SARS on hospital staff: Survey of a large tertiary care institution. Canadian Medical Association Journal, 170(5), 793-798 https://pubmed.ncbi.nlm.nih.gov/14993174 10.1503/cmaj.1031077 2004-11879-001.
Noji, E. K. (2001). Medical and public health consequences of natural and biological disasters. Natural Hazards Review, 2(3), 143-156. 10.1061/(ASCE)1527-6988(2001)2:3(143)
North, C. S., Ringwalt, C. L., Downs, D., Derzon, J., &amp; Galvin, D. (2011). Postdisaster course of alcohol use disorders in systematically studied survivors of 10 disasters. Archive of General Psychiatry, 68(2), 173-180 https://pubmed.ncbi.nlm.nih.gov/20921113 10.1001/archgenpsychiatry.2010.131 2011-06663-010.
Parslow, R. A., &amp; Jorm, A. F. (2006). Tobacco use after experiencing a major natural disaster: Analysis of a longitudinal study of 2063 young adults. Addiction, 101(7), 1044-1050 https://pubmed.ncbi.nlm.nih.gov/16771896 10.1111/j.1360-0443.2006.01481.x 2006-07693-017.
Peng, Y.-C., Lee, M.-B., Tsai, S.-T., Yang, C.-C., Morisky, D. E., Tsai, L.-T., &amp;, . . .Lyu, S.-Y. (2010). Population-based post-crisis psychological distress: An example from the SARS outbreak in Taiwan. Journal of the Formosan Medical Association, 109(7), 524-532. https://pubmed.ncbi.nlm.nih.gov/20654792 10.1016/S0929-6646(10)60087-3
Peng, Y.-C, Tsai, J. C. H., &amp; Lin, E. C. L. (2004). Patients' psychological impact and service satisfaction for SARS quarantine in emergency department. Journal of Taiwan Emergency Medicine, 6, 331-342.
Person, B., Sy, F., Holton, K., Govert, B., &amp; Liang, A. (2004). Fear and stigma: The epidemic within the SARS outbreak. Emerging Infectious Diseases, 10(2), 358-363. https://pubmed.ncbi.nlm.nih.gov/15030713 10.3201/eid1002.030750
Regel, S. (2007). Post-trauma support in the workplace: The current status and practice of critical incident stress management (CISM) and psychological debriefing (PD) within organizations in the UK. Occupational Medicine (London), 57(6), 411-416 https://pubmed.ncbi.nlm.nih.gov/17728314 10.1093/occmed/kqm071 2007-13229-005.
Reyes, G. (2004). Psychosocial interventions in the early phases of disasters. Psychotherapy, 41, 399-411 10.1037/0033-3204.41.4.399 2005-00001-005.
Schwartz, J., King, C. C., &amp; Yen, M. Y. (2020
Shultz, J. M., Baingana, F., &amp; Neria, Y. (2015). The 2014 Ebola outbreak and mental health: Current status and recommended response. Journal of the American Medical Association, 313(6), 567-568. https://pubmed.ncbi.nlm.nih.gov/25532102 10.1001/jama.2014.17934 2015-10842-001.
Shultz, J. M., &amp; Neria, Y. (2013). Trauma signature analysis: State of the art and evolving future directions. Disaster Health, 1(1), 4-8. https://pubmed.ncbi.nlm.nih.gov/28228981 10.4161/dish.24011
Siyu, C., Xia, M., Wen, W., Cui, L., Yang, W., Liu, S., &amp;, Lei, W. (2020
Straus, S. E., Wilson, K., Rambaldini, G., Rath, D., Lin, Y., Gold, W. L., &amp; Kapral, M. K. (2004). Severe acute respiratory syndrome and its impact on professionalism: Qualitative study of physicians' behaviour during an emerging healthcare crisis. British Medical Journal, 329(7457), Article 83 https://pubmed.ncbi.nlm.nih.gov/15175231 10.1136/bmj.38127.444838.63 2004-16534-004.
Su, T.-P., Lien, T.-C., Yang, C.-Y., Su, Y. L., Wang, J.-H., Tsai, S.-L., &amp; Yin, J.-C. (2007). Prevalence of psychiatric morbidity and psychological adaptation of the nurses in a structured SARS caring unit during outbreak: A prospective and periodic assessment study in Taiwan. Journal of Psychiatric Research, 41(1-2), 119-130. https://pubmed.ncbi.nlm.nih.gov/16460760 10.1016/j.jpsychires.2005.12.006 2006-21757-016.
Svoboda, T., Henry, B., Shulman, L., Kennedy, E., Rea, E., Ng, W., &amp;, . . .Glazier, R. H. (2004). Public health measures to control the spread of the severe acute respiratory syndrome during the outbreak in Toronto. New England Journal of Medicine, 350(23), 2352-2361 https://pubmed.ncbi.nlm.nih.gov/15175437 10.1056/NEJMoa032111
Sze, Y. H., &amp; Ting, W. F. (2004). When civil society meets emerging systemic risks. Asia Pacific Journal of Social Work and Development, 14(1), 33-50 10.1080/21650993.2004.9755941
Tansey, C., Louie, M., Loeb, M., Gold, W., Jager, J., Cameron, J., &amp;, . . .Herridge, M. (2007). One-year outcomes and health care utilization in survivors of severe acute respiratory syndrome. Archives of Internal Medicine, 167, 1312-1320 https://pubmed.ncbi.nlm.nih.gov/17592106 10.1001/archinte.167.12.1312
Tsang, H. W., Scudds, R. J., &amp; Chan, E. Y. (2004). Psychosocial impact of SARS. Emerging Infectious Diseases, 10(7), 1326-1327. https://pubmed.ncbi.nlm.nih.gov/15338536
van Rooyen, K., &amp; Nqweni, Z. C. (2012). Culture and posttraumatic stress disorder (PTSD): A proposed conceptual framework. South African Journal of Psychology, 42(1), 51-60 10.1177/008124631204200106 2012-09213-006.
Vlahov, D., Galea, S., Ahern, J., Resnick, H., Boscarino, J. A., Gold, J., &amp;, . . .Kilpatrick, D. (2004). Consumption of cigarettes, alcohol, and marijuana among New York City residents six months after the September 11 terrorist attacks. American Journal of Drug and Alcohol Abuse, 30(2), 385-407 https://pubmed.ncbi.nlm.nih.gov/15230082 10.1081/ADA-120037384 2005-03574-010.
Wang, C. J., Ng, C. Y., &amp; Brook, R. H. (2020). Response to COVID-19 in Taiwan: Big data analytics, new technology, and proactive testing. Journal of the American Medical Association, 323, 1341-1342 https://pubmed.ncbi.nlm.nih.gov/32125371 10.1001/jama.2020.3151
Wang, L.-R., Chen, S., &amp; Chen, J. (2013). Community resilience after disaster in Taiwan: A case study of Jialan village with the strengths perspective. Journal of Social Work in Disability &amp; Rehabilitation, 12(1-2), 84-101. https://pubmed.ncbi.nlm.nih.gov/23679806 10.1080/1536710X.2013.784551
Watson, P. J., Brymer, M. J., &amp; Bonanno, G. A. (2011). Post-disaster psychological intervention since 9/11. American Psychologist, 66(6), 482-494 https://pubmed.ncbi.nlm.nih.gov/21823776 10.1037/a0024806 2011-17038-001.
WHO, War Trauma Foundation, &amp; World Vision International. (2011). Psychological first aid: Guide for field workers.
WHO issues consensus document on the epidemiology of SARS. (2003). Weekly Epidemiological Record, 78(43), 373-375. https://www.ncbi.nlm.nih.gov/pubmed/14601330
World Health Organization. (2003a). SARS: Status of the outbreak and lessons for the immediate future.
World Health Organization. (2003b). The world health report2003: Shaping the future.
Wu, P., Fang, Y., Guan, Z., Fan, B., Kong, J., Yao, Z., &amp;, . . .Lu, J. (2009). The psychological impact of the SARS epidemic on hospital employees in China: Exposure, risk perception, and altruistic acceptance of risk. The Canadian Journal of Psychiatry, 54(5), 302-311. https://pubmed.ncbi.nlm.nih.gov/19497162 10.1177/070674370905400504 2009-08062-003.
Xiang, Y.-T., Yang, Y., Li, W., Zhang, L., Zhang, Q., Cheung, T., &amp; Ng, C. H. (2020). Timely mental health care for the 2019 novel coronavirus outbreak is urgently needed. The Lancet Psychiatry, 7, 228-229. https://pubmed.ncbi.nlm.nih.gov/32032543 10.1016/S2215-0366(20)30046-8 2020-14296-010.</t>
  </si>
  <si>
    <t>Atwoli, L. (2010). Emergency mental health and psychosocial support for survivors of post-election violence in Eldoret, Kenya. East African Medical Journal, 87(11), 465-468. https://pubmed.ncbi.nlm.nih.gov/23457810
Bancken, J. (2014). The modus operandi of the Module Battle Stress Recovery Unit (Mod BSRU) deployed to UNIFIL from October 2006 until March 2009. International Review of the Armed Forces Medical Services, 87(1), 37-40, 42-45.
Brown, L. M., Bruce, M. L., Hyer, K., Mills, W. L., Vongxaiburana, E., &amp; Polivka-West, L. (2009). A pilot study evaluating the feasibility of psychological first aid for nursing home residents. Clinical Gerontologist, 32(3), 293-308. https://pubmed.ncbi.nlm.nih.gov/20592947 10.1080/07317110902895317 2009-08264-005.
Brymer, M., Layne, C., Jacobs, A., Pynoos, R., Ruzek, J., Steinberg, A., ... Watson, P. (2006). Psychological first aid field operations guide (2nd ed., Vol. 33, pp. 391-395). Los Angeles, CA: National Child Traumatic Stress Network.
Cain, D. S., Plummer, C. A., Fisher, R. M., &amp; Bankston, T. Q. (2010). Weathering the storm: Persistent effects and psychological first aid with children displaced by Hurricane Katrina. Journal of Child and Adolescent Trauma, 3(4), 330-343. 10.1080/19361521.2010.523063
Castellano, C., &amp; Plionis, E. (2006). Comparative analysis of three crisis intervention models applied to law enforcement first responders during 9/11 and Hurricane Katrina. Brief Treatment and Crisis Intervention, 6(4), 326-336. 10.1093/brief-treatment/mhl008 2007-07488-005.
de Carvalho, E. M., Silva, F., &amp; dos Santos, P. R. (2018). Planning and administration of environmental security and care in health services. Revista de Pesquisa: Cuidado e Fundamental Online, 10(1), 224-232.
Dieltjens, T., Moonens, I., Van Praet, K., De Buck, E., &amp; Vandekerckhove, P. (2014). A systematic literature search on psychological first aid: Lack of evidence to develop guidelines. PloS One, 9(12), e114714. https://pubmed.ncbi.nlm.nih.gov/25503520 10.1371/journal.pone.0114714
Edwards-Stewart, A., Ahmad, Z. S., Thoburn, J. W., Furman, R., Lambert, A. J., Shelly, L., &amp; Gunn, G. (2012). Introducing embedded indigenous psychological support teams: A suggested addition to psychological first aid in an international context. International Journal of Emergency Mental Health, 14(4), 289-296. https://pubmed.ncbi.nlm.nih.gov/23980493 2013-27032-007.
Everly, G. S.Jr., Phillips, S. B., Kane, D., &amp; Feldman, D. (2006). Introduction to and overview of group psychological first aid. Brief Treatment and Crisis Intervention, 6(2), 130-136. 10.1093/brief-treatment/mhj009 2006-05859-004.
Field, J. E., Wehrman, J. D., &amp; Yoo, M. S. (2017). Helping the weeping, worried, and willful: Psychological first aid for primary and secondary students. Journal of Asia Pacific Counseling, 7(2), 169-180. 10.18401/2017.2.4 2018-26226-004.
Fox, J. H., Burkle, F. M., Jr., Bass, J., Pia, F. A., Epstein, J. L., &amp; Markenson, D. (2012). The effectiveness of psychological first aid as a disaster intervention tool: Research analysis of peer-reviewed literature from 1990-2010. Disaster Medicine and Public Health Preparedness, 6(3), 247-252. https://pubmed.ncbi.nlm.nih.gov/23077267 10.1001/dmp.2012.39
Giarratano, G., Bernard, M. L., &amp; Orlando, S. (2019). Psychological first aid: A model for disaster psychosocial support for the perinatal population. Journal of Perinatal &amp; Neonatal Nursing, 33(3), 219-228. https://pubmed.ncbi.nlm.nih.gov/31335849 10.1097/JPN.0000000000000419
Harris, D., Wurie, A., Baingana, F., Sevalie, S., &amp; Beynon, F. (2018). Mental health nurses and disaster response in Sierra Leone. Lancet Global Health, 6(2), e146-e147. https://pubmed.ncbi.nlm.nih.gov/29389538 10.1016/S2214-109X(17)30492-8
Hechanova, R., Manaois, J., &amp; Masuda, H. (2019). Evaluation of an organization-based psychological first aid intervention. Disaster Prevention and Management, 28(3), 401-411. 10.1108/DPM-10-2018-0330
Hechanova, R., Ramos, P., &amp; Waelde, L. (2015). Group-based mindfulness-informed psychological first aid after Typhoon Haiyan. Disaster Prevention and Management, 24(5), 610-618. 10.1108/DPM-01-2015-0015
Hobfoll, S. E., Watson, P., Bell, C. C., Bryant, R. A., Brymer, M. J., Friedman, M. J., ...Ursano, R. J. (2007). Five essential elements of immediate and mid-term mass trauma intervention: Empirical evidence. Psychiatry-interpersonal &amp; Biological Processes, 70(4), 283-315. https://pubmed.ncbi.nlm.nih.gov/18181708 10.1521/psyc.2007.70.4.283 2008-00602-001.
Homish, G. G., Frazer, B. S., McCartan, D. P., &amp; Billittier, A. J.4th. (2010). Emergency mental health: Lessons learned from flight 3407. Disaster Medicine and Public Health Preparedness, 4(4), 326-331. https://pubmed.ncbi.nlm.nih.gov/21149235 10.1001/dmp.2010.33
Hughes, P. (2015). Mental illness and health in Sierra Leone affected by Ebola: Lessons for health workers. Intervention: International Journal of Mental Health, Psychosocial Work, and Counselling in Areas of Armed Conflict, 13(1), 60-69. 10.1097/WTF.0000000000000082 2015-40120-009.
Jacobs, G. A. (2007). The development and maturation of humanitarian psychology. American Psychologist, 62(8), 932-941. https://pubmed.ncbi.nlm.nih.gov/18020788 10.1037/0003-066X.62.8.932 2007-16827-056.
Kc, A., Gan, C. C. R., &amp; Dwirahmadi, F. (2019). Breaking through barriers and building disaster mental resilience: A case study in the aftermath of the 2015 Nepal earthquakes. International Journal of Environmental Research and Public Health, 16(16), 2964. https://pubmed.ncbi.nlm.nih.gov/31426513 10.3390/ijerph16162964
Kilic, N., &amp; Simsek, N. (2018). Psychological first aid and nursing. Journal of Psychiatric Nursing/Psikiyatri Hemsireleri Dernegi, 9(3), 212-218.
Laveaux, D., &amp; Christopher, S. (2009). Contextualizing CBPR: Key principles of CBPR meet the indigenous research context. Pimatisiwin, 7(1), 1. https://pubmed.ncbi.nlm.nih.gov/20150951
Law, R. (2010). The Department of Health response to the Maguindanao massacre in the Philippines. Intervention, 8(3), 263-267. 10.1097/WTF.0b013e32834123fa 2010-25815-007.
Macy, R., Behar, L., Paulson, R., Delman, J., Schmid, L., &amp; Smith, S. (2004). Community-based, acute posttraumatic stress management: A description and evaluation of a psychosocial-intervention continuum. Harvard Review of Psychiatry, 12(4), 217-228. https://pubmed.ncbi.nlm.nih.gov/15371064 10.1080/10673220490509589 2004-18488-005.
McArthur, A., Klugarova, J., Yan, H., &amp; Florescu, S. (2015). Innovations in the systematic review of text and opinion. International Journal of Evidence-Based Healthcare, 13(3), 188. https://pubmed.ncbi.nlm.nih.gov/26207851 10.1097/XEB.0000000000000060 2016-27123-011.
Pynoos, R. S., &amp; Nader, K. (1988). Psychological first aid and treatment approach to children exposed to community violence: Research Implications. Journal of Traumatic Stress, 1(4), 445-473. 10.1002/jts.2490010406 1989-34232-001.
Ramirez, M., Harland, K., Frederick, M., Shepherd, R., Wong, M., &amp; Cavanaugh, J. E. (2013). Listen protect connect for traumatized schoolchildren: A pilot study of psychological first aid. BMC Psychology, 1(1), 26-34. https://pubmed.ncbi.nlm.nih.gov/25566374 10.1186/2050-7283-1-26 2016-39175-001.
Reupert, A. E., Cuff, R., Drost, L., Foster, K., van Doesum, K. T., &amp; van Santvoort, F. (2013). Intervention programs for children whose parents have a mental illness: A review. Medical Journal of Australia, 199(3 Suppl.), S18-S22. https://pubmed.ncbi.nlm.nih.gov/25369843 10.5694/mja11.11145
Salet, W., &amp; de Vries, J. (2019). Contextualisation of policy and law in sustainable urban development. Journal of Environmental Planning and Management, 62(2), 189-204. 10.1080/09640568.2017.1418304
Schafer, A., Snider, L., &amp; van Ommeren, M. (2010). Psychological first aid pilot: Haiti emergency response. Intervention, 8(3), 245-254. 10.1097/WTF.0b013e32834134cb 2010-25815-005.
Shultz, J. M., &amp; Forbes, D. (2014). Psychological first aid: Rapid proliferation and the search for evidence. Disaster Health, 2(1), 3-12. https://pubmed.ncbi.nlm.nih.gov/28228996 10.4161/dish.26006
Syed, M. (2010). Disciplinarity and methodology in intersectionality theory and research. American Psychologist, 65(1), 61-62. https://pubmed.ncbi.nlm.nih.gov/20063919 10.1037/a0017495 2009-24989-015.
Vernberg, E., Hambrick, E., Cho, B., &amp; Hendrickson, M. (2016). Positive psychology and disaster mental health: Strategies for working with children and adolescents. Journal of Clinical Psychology, 72(12), 1333-1347. https://pubmed.ncbi.nlm.nih.gov/27018496 10.1002/jclp.22289 2016-15677-001.
Weisaeth, L. (2004). Preventing after-effects of disaster trauma: The information and support centre. Prehospital and Disaster Medicine, 19(1), 86-89. https://pubmed.ncbi.nlm.nih.gov/15453164 10.1017/S1049023X00001527
Welter, F. (2011). Contextualizing entrepreneurship: Conceptual challenges and ways forward. Entrepreneurship Theory &amp; Practice, 35(1), 165-184. 10.1111/j.1540-6520.2010.00427.x
Whittemore, R., &amp; Knafl, K. (2005). The integrative review: Updated methodology. Journal of Advanced Nursing, 52(5), 546-553. https://pubmed.ncbi.nlm.nih.gov/16268861 10.1111/j.1365-2648.2005.03621.x 2005-14125-008.
Yalom, I. D., &amp; Leszcz, M. (2005). The theory and practice of group psychotherapy. Journal of Mental Health (5th ed., Vol. 29, pp. 24-25). New York, NY: Basic Books.</t>
  </si>
  <si>
    <t>ArmstrongG, IronfieldN, KellyCM, DartK, ArabenaK, BondK, et al.Re-development of mental health first aid guidelines for supporting Aboriginal and Torres Strait islanders who are experiencing suicidal thoughts and behaviour. BMC Psychiatry. 2018;18(1). https://pubmed.ncbi.nlm.nih.gov/30012118 10.1186/s12888-018-1809-5 2018-35295-001.
Beyerlein, S., Beyerlein, M., and Johnson, D. (2006). Psychological First Aid: Field Operations Guide, 2nd Edition. Natl Child Trauma Stress Netw, 33(7), 391-395.
Chalmers, K.J., Jorm, A.F., Kelly, C.M., Reavley, N.J., Bond, K.S., Cottrill, F.A., and Wright, J. (2020). Offering mental health first aid to a person after a potentially traumatic event: a Delphi study to redevelop the 2008 guidelines. BMC Psychol., 8(1), 105 https://pubmed.ncbi.nlm.nih.gov/33023667 10.1186/s40359-020-00473-7
Charuvastra, A., and Cloitre, M. (2008). Social bonds and posttraumatic stress disorder. Annu Rev Psychol., 59, 301-328 https://pubmed.ncbi.nlm.nih.gov/17883334 10.1146/annurev.psych.58.110405.085650 2008-00192-012.
Colucci, E., Kelly, C.M., Minas, H., Jorm, A.F., and Chatterjee, S. (2010). Mental Health First Aid guidelines for helping a suicidal person: a Delphi consensus study in India. Int J Ment Health Syst., 4(1), 4 https://pubmed.ncbi.nlm.nih.gov/20167125 10.1186/1752-4458-4-4 2010-08133-001.
Colucci, E., Kelly, C.M., Minas, H., Jorm, A.F., and Nadera, D. (2010). Mental Health First Aid guidelines for helping a suicidal person: a Delphi consensus study in the Philippines. Int J Ment Health Syst., 4(1), 32 https://pubmed.ncbi.nlm.nih.gov/21167076 10.1186/1752-4458-4-32 2011-01350-001.
De SilvaSA, ColucciE, MendisJ, KellyCM, JormAF, MinasH. Suicide first aid guidelines for Sri Lanka: a Delphi consensus study. Int J Mental Health Syst. 2016;10:53. https://pubmed.ncbi.nlm.nih.gov/27579055 10.1186/s13033-016-0085-3 2016-42545-001.
Feng, Z., Liu, X., and Chen, Z. (2020). Analysis of the characteristics of public psychological problems in the COVID-19 epidemic. J Southwest Univ (Social Sciences Edition)., 46(4), 109-115.
GuajardoMGU, Slewa-YounanS, KitchenerBA, MannanH, MohammadY, JormAF. Improving the capacity of community-based workers in Australia to provide initial assistance to Iraqi refugees with mental health problems: an uncontrolled evaluation of a Mental Health Literacy Course. Int J Ment Health Syst. 2018;12:2. https://pubmed.ncbi.nlm.nih.gov/29371881 10.1186/s13033-018-0180-8 2018-02238-001.
Guo, J., Wu, P., Tian, D., Wang, X., Zhang, W., Zhang, X., and Qu, Z. (2014). Post-traumatic Stress Disorder among adult survivors of the Wenchuan Earthquake in China: A repeated cross-sectional study. J Anxiety Disord., 28(1), 75-82 https://pubmed.ncbi.nlm.nih.gov/24389578 10.1016/j.janxdis.2013.12.001 2014-09377-011.
GurungA, SubediP, ZhangM, LiC, KellyT, KimC, et al.Culturally-appropriate orientation increases the effectiveness of mental health first aid training for Bhutanese refugees: results from a multi-state program evaluation. J Immigr Minor Health. 2020;22:957-64. https://pubmed.ncbi.nlm.nih.gov/32088846 10.1007/s10903-020-00986-8 2020-63084-010.
HanX.Development and preliminary application of the vicarious trauma questionnaire for disaster helpers. Harbin: Harbin Engineering University; 2009.
HungMSY, ChowMCM, ChienWT, WongPYK. Effectiveness of the Mental Health First Aid programme for general nursing students in Hong Kong: A randomised controlled trial. Collegian. 2020;28(1). 10.1016/j.colegn.2020.04.006
Ji, Y., Li, J., Wei, Z., and Liang, Z. (2018). The current situation and countermeasures of the maltreatment of the elderly in China. Chin J Gerontol, 38(17), 4284-4287.
Jin, H. (2017). A brief description of the causes and prevention of child maltreatment. China Soc Welf (Theory Edition)., 9, 5-9.
Jorm, A.F. (2015). Using the Delphi expert consensus method in mental health research. Aust N Z J Psychiatry., 49(10), 887-897 https://pubmed.ncbi.nlm.nih.gov/26296368 10.1177/0004867415600891 2015-45187-007.
Jorm, A.F., and Ross, A.M. (2018). Guidelines for the public on how to provide mental health first aid: narrative review. BJPsych Open., 4(6), 427-440 https://pubmed.ncbi.nlm.nih.gov/30450221 10.1192/bjo.2018.58 2019-79791-001.
Kelly, C.M., Jorm, A.F., and Kitchener, B.A. (2010). Development of mental health first aid guidelines on how a member of the public can support a person affected by a traumatic event: a Delphi study. BMC Psychiatry., 10, 49 https://pubmed.ncbi.nlm.nih.gov/20565918 10.1186/1471-244X-10-49 2010-15803-001.
Kelly, C.M., Jorm, A.F., Kitchener, B.A., and Langlands, R.L. (2008). Development of mental health first aid guidelines for suicidal ideation and behaviour: A Delphi study. BMC Psychiatry., 8(1), 17 https://pubmed.ncbi.nlm.nih.gov/18366657 10.1186/1471-244X-8-17 2009-04967-001.
Kitchener, B.A., and Jorm, A.F. (2008). Mental Health First Aid: an international programme for early intervention. Early Interv Psychiatry., 2(1), 55-61 https://pubmed.ncbi.nlm.nih.gov/21352133 10.1111/j.1751-7893.2007.00056.x 2008-04690-010.
Lam, A.Y., Jorm, A.F., and Wong, D.F. (2010). Mental health first aid training for the Chinese community in Melbourne, Australia: effects on knowledge about and attitudes toward people with mental illness. Int J Ment Health Syst., 4(1), 18 https://pubmed.ncbi.nlm.nih.gov/20576137 10.1186/1752-4458-4-18 2010-16589-001.
Li, C., and Sun, H. (2016). stigma and related factors of psychiatric patients' family members. China J Health Psychol, 24(3), 343-347.
Li, L., Duan, Y., Lu, S., Jun, D., Liu, G., Zhang, Y., Luo, H., Zhao, Y., and Cui, X. (2016). Disaster Relief Volunteers' Vicarious Trauma Conditions and the Influence Factors 60 Months After Wenchuan Earthquake. Chin Gen Pract, 19, 2971-2974.
Li, W., and Guo, R. (2017). Current status of psychological abuse and neglect of children and its adverse impacts. Chin J Women Children Health., 8(3), 1-03.
LiW, JormAF, WangY, LuS, HeY, ReavleyN. Development of Chinese mental health first aid guidelines for psychosis: a Delphi expert consensus study. BMC Psychiatry. 2020;20:443. https://pubmed.ncbi.nlm.nih.gov/32912167 10.1186/s12888-020-02840-5 2020-68912-001.
Li, W., Jorm, A.F., Wang, Y., Lu, S., He, Y., and Reavley, N.J. (2021). Development of Chinese mental health first aid guidelines for problem drinking: a Delphi expert consensus study. BMC Psychiatry., 21(1), 254 https://pubmed.ncbi.nlm.nih.gov/34001047 10.1186/s12888-021-03266-3 2021-47580-001.
LiangD, MaysVM, HwangW. Integrated mental health services in China: challenges and planning for the future. Narnia. 2018;33(1):107-22. https://pubmed.ncbi.nlm.nih.gov/29040516 10.1093/heapol/czx137
LuS, LiW, OldenburgB, WangY, JormAF, HeY, et al.Cultural adaptation of the mental health first aid guidelines for depression used in English-speaking countries for China: a Delphi expert consensus study. BMC Psychiatry. 2020;20:336. https://pubmed.ncbi.nlm.nih.gov/32586291 10.1186/s12888-020-02736-4 2020-46723-001.
LuS, LiW, OldenburgB, WangY, JormAF, HeY, et al.Cultural adaptation of the mental health first aid guidelines for assisting a person at risk of suicide to China: a Delphi expert consensus study. BMC Psychiatry. 2020;20:454. https://pubmed.ncbi.nlm.nih.gov/32938412 10.1186/s12888-020-02858-9 2020-70700-001.
Lu, S., Oldenburg, B., Li, W., He, Y., and Reavley, N. (2019). Population-based surveys and interventions for mental health literacy in China during 1997-2018: a scoping review. BMC Psychiatry., 19(1), 316 https://pubmed.ncbi.nlm.nih.gov/31655552 10.1186/s12888-019-2307-0 2019-64955-001.
MarieBHY, AnnemarieW, AnthonyFJ. First aid actions taken by young people for mental health problems in a close friend or family member: Findings from an Australian national survey of youth. Psychiat Res. 2011;188(1):123-28. https://pubmed.ncbi.nlm.nih.gov/21324529 10.1016/j.psychres.2011.01.014 2011-11938-019.
Maslowski, A.K., LaCaille, R.A., LaCaille, L.J., Reich, C.M., and Klingner, J. (2019). Effectiveness of Mental Health First Aid: a meta-analysis. Mental Health Rev J, 24(4), 245-261 10.1108/MHRJ-05-2019-0016 2020-01451-001.
Mental Health Fisrt Aid Australia. https://mhfa.com.au/our-impact/our-global-impact.
Morgan, A.J., Ross, A., and Reavley, N.J. (2018). Systematic review and meta-analysis of Mental Health First Aid training: Effects on knowledge, stigma, and helping behaviour. PLoS One., 13(5), https://pubmed.ncbi.nlm.nih.gov/29851974 10.1371/journal.pone.0197102
National Health Commission. http://www.nhc.gov.cn/jkj/s5889/201701/db8368db61894d84b4148a44aa3602f5.shtml.
National Health Commission. [http://www.nhc.gov.cn/jkj/s5888/201812/f305fa5ec9794621882b8bebf1090ad9.shtml].
Norris, F.H. (1992). Epidemiology of trauma: frequency and impact of different potentially traumatic events on different demographic groups. J Consult Clin Psychol, 60(3), 409-418 https://pubmed.ncbi.nlm.nih.gov/1619095 10.1037/0022-006X.60.3.409 1992-31484-001.
Othelia, E.L., and Farah, T. (2019). Effectiveness of mental health first aid training for underserved Latinx and Asian American immigrant communities. Mental Health Prev, 13, 68-74 10.1016/j.mhp.2018.12.003 2019-11454-010.
Ploper, V., Jones, R., Kraus, D.J., Schmidt, A., and Corrigan, P. (2015). Feedback from American participants of a Mental Health First Aid training course. J Public Ment Health., 14(2), 118-121 10.1108/JPMH-04-2014-0016 2015-26531-007.
Qiu, J., Shen, B., Zhao, M., Wang, Z., Xie, B., and Xu, Y. (2020). A nationwide survey of psychological distress among Chinese people in the COVID-19 epidemic: implications and policy recommendations. Gen Psychiatry., 33(2 https://pubmed.ncbi.nlm.nih.gov/32215365 10.1136/gpsych-2020-100213
Ross, A.M., Kelly, C.M., and Jorm, A.F. (2014). Re-development of mental health first aid guidelines for non-suicidal self-injury: a Delphi study. BMC Psychiatry., 14(1), 236 https://pubmed.ncbi.nlm.nih.gov/25134432 10.1186/s12888-014-0236-5 2014-47991-001.
RussellDW, BenedekDM, NaifehJA, FullertonCS, BenevidesN, UrsanoRJ, et al.Social support and mental health outcomes among U.S. army special operations personnel. Mil Psychol. 2016;28(6):361-75. 10.1037/mil0000114 2017-70185-001.
Schock, K., Boettche, M., Rosner, R., Wenk-Ansohn, M., and Knaevelsrud, C. (2016). Impact of new traumatic or stressful life events on pre-existing PTSD in traumatized refugees: results of a longitudinal study. Eur J Psychotraumato., 7(1), 32106 https://pubmed.ncbi.nlm.nih.gov/27834172 10.3402/ejpt.v7.32106 2016-59119-001.
Schumm, J.A., Briggs-Phillips, M., and Hobfoll, S.E. (2006). Cumulative interpersonal traumas and social support as risk and resiliency factors in predicting PTSD and depression among inner-city women. J Trauma Stress., 19(6), 825-836 https://pubmed.ncbi.nlm.nih.gov/17195981 10.1002/jts.20159 2007-00025-007.
Shi, C., Ma, N., Wang, L., Yi, L., Wang, X., Zhang, W., Wu, X., Zhang, S., Guan, L., Zhao, M., Ma, H., and Wang, B. (2019). Study of mental health resources in China. Chin J Health Policy, 12(2), 51-57.
Van Ommeren, M., Schafer, A., and Snider, L. (2011). Psychological first aid :guide for field workers. Geneva: World Health Organization
Wang, Q. (2015). An Overview of Child Abuse Research. Chin J Special Educ, 5, 74-79.
Wang, Y., He, Y., Wang, J., Xiao, S., Yan, F., Zhao, J., Ma, X., Xu, Y., and Zhang, M. (2015). Public knowledge and attitude towards anxiety disorder and depression in Shanghai, Beijing and Changsha. Chin J Psychiatry, 48(4), 220-226.
WongDFK, LauY, KwokS, WongP, ToriC. Evaluating the effectiveness of mental health first aid program for Chinese people in Hong Kong. Res Soc Work Pract. 2015;27(1):59-67. 10.1177/1049731515585149 2016-61030-006.
Xu, X., Li, X.M., Zhang, J., and Wang, W. (2018). Mental Health-Related Stigma in China. Issues Ment Health Nurs., 39(2), 126-134 https://pubmed.ncbi.nlm.nih.gov/29053392 10.1080/01612840.2017.1368749 2018-06448-004.
Zhang, H. (2017). On the Current Situation and Countermeasures of Police's Intervention in Domestic Violence. J Henan Police Coll, 26(6), 112-116.
Zhang, M., and Lv, T. (2020). Meta-analysis of the perceived stigma in Chinese people with mental disorder. Occup Health, 36(8), 1124-1129.</t>
  </si>
  <si>
    <t>Abeyasinghe, D.R. (2012). S Tennakoon, and TN Rajapakse, the development and validation of the Peradeniya depression scale (PDS)--a culturally relevant tool for screening of depression in Sri Lanka. J Affect Disord, 142(1-3), 143-149 https://pubmed.ncbi.nlm.nih.gov/22877969 10.1016/j.jad.2012.04.019 2013-02402-008.
Aggarwal, N.K., et al. (2014). Using consumer perspectives to inform the cultural adaptation of psychological treatments for depression: a mixed methods study from South Asia. J Affect Disord, 163, 88-101 https://pubmed.ncbi.nlm.nih.gov/24836093 10.1016/j.jad.2014.03.036 2014-24557-014.
Akins, R.B., Tolson, H., and Cole, B.R. (2005). Stability of response characteristics of a Delphi panel: application of bootstrap data expansion. BMC Med Res Methodol, 5, 37 https://pubmed.ncbi.nlm.nih.gov/16321161 10.1186/1471-2288-5-37
Amarasuriya, S.D., et al. (2017). Helping intentions of undergraduates towards their depressed peers: a cross-sectional study in Sri Lanka. BMC Psychiatry, 17(1), 40 https://pubmed.ncbi.nlm.nih.gov/28114918 10.1186/s12888-017-1192-7 2017-03463-001.
Amarasuriya, S.D., Jorm, A.F., and Reavley, N.J. (2015). Prevalence of depression and its correlates among undergraduates in Sri Lanka. Asian J Psychiatr, 15, 32-37 https://pubmed.ncbi.nlm.nih.gov/25998095 10.1016/j.ajp.2015.04.012 2015-28878-008.
Amarasuriya, S.D., Jorm, A.F., and Reavley, N.J. (2015). Depression literacy of undergraduates in a non-western developing context: the case of Sri Lanka. BMC Res Notes, 8, 593 https://pubmed.ncbi.nlm.nih.gov/26493708 10.1186/s13104-015-1589-7
Amarasuriya, S.D., Jorm, A.F., and Reavley, N.J. (2018). Predicting intentions to seek help for depression among undergraduates in Sri Lanka. BMC Psychiatry, 18(1), 122 https://pubmed.ncbi.nlm.nih.gov/29728075 10.1186/s12888-018-1700-4 2018-21627-001.
Anandakumar, D., et al. (2016). Depressive disorder in patients attending the outpatient department of a tertiary care hospital in Colombo. Ceylon Med J, 61(3), 118-122 https://pubmed.ncbi.nlm.nih.gov/27727411 10.4038/cmj.v61i3.8347
Ball, H.A., et al. (2010). Epidemiology and symptomatology of depression in Sri Lanka: a cross-sectional population-based survey in Colombo district. J Affect Disord, 123(1-3), 188-196 https://pubmed.ncbi.nlm.nih.gov/19762085 10.1016/j.jad.2009.08.014 2010-08468-016.
Bhugra, D., and Mastrogianni, A. (2004). Globalisation and mental disorders. Overview with relation to depression. Br J Psychiatry, 184, 10-20 https://pubmed.ncbi.nlm.nih.gov/14702222 10.1192/bjp.184.1.10 2004-10183-005.
Bond, K.S., et al. (2019). Offering mental health first aid to a person with depression: a Delphi study to re-develop the guidelines published in 2008. BMC Psychol, 7(1), 37 https://pubmed.ncbi.nlm.nih.gov/31227016 10.1186/s40359-019-0310-3 2019-35556-001.
Chadda, R.K., and Deb, K.S. (2013). Indian family systems, collectivistic society and psychotherapy. Indian J Psychiatry, 55(Suppl 2), S299-S309 https://pubmed.ncbi.nlm.nih.gov/23858272 10.4103/0019-5545.105555
Chandrasiri, A., Fernando, M., Dayabandara, M., and Reavley, N.J. (2021). Cultural adaptation of the mental health first aid guidelines for assisting a person at risk of suicide for Sri Lanka: a Delphi expert consensus study. BMC Psychiatry., 21(1), 466 https://pubmed.ncbi.nlm.nih.gov/34560861 10.1186/s12888-021-03486-7 2021-89712-001.
De Silva, S.A., et al. (2016). Suicide first aid guidelines for Sri Lanka: a Delphi consensus study. Int J Ment Health Syst, 10(1), 53 https://pubmed.ncbi.nlm.nih.gov/27579055 10.1186/s13033-016-0085-3 2016-42545-001.
Doherty, S., et al. (2019). Prevalence of mental disorders and epidemiological associations in post-conflict primary care attendees: a cross-sectional study in the Northern Province of Sri Lanka. BMC Psychiatry, 19(1), 83 https://pubmed.ncbi.nlm.nih.gov/30832646 10.1186/s12888-019-2064-0 2019-12761-001.
Ediriweera, H.W. (2012). SM Fernando, and NB Pai, mental health literacy survey among Sri Lankan carers of patients with schizophrenia and depression. Asian J Psychiatr, 5(3), 246-250 https://pubmed.ncbi.nlm.nih.gov/22981053 10.1016/j.ajp.2012.02.016 2012-25705-008.
GBD (2017). Disease and injury incidence and prevalence collaborators, global, regional, and national incidence, prevalence, and years lived with disability for 354 diseases and injuries for 195 countries and territories, 1990-2017: a systematic analysis for the global burden of disease study 2017. Lancet, 2018.392(10159), 1789-1858.
Hadlaczky, G., et al. (2014). Mental health first aid is an effective public health intervention for improving knowledge, attitudes, and behaviour: a meta-analysis. Int Rev Psychiatry, 26(4), 467-475 https://pubmed.ncbi.nlm.nih.gov/25137113 10.3109/09540261.2014.924910 2014-34948-010.
Haroz, E.E., et al. (2017). How is depression experienced around the world? A systematic review of qualitative literature. Soc Sci Med, 183, 151-162 https://pubmed.ncbi.nlm.nih.gov/28069271 10.1016/j.socscimed.2016.12.030 2017-23260-018.
Haroz, E.E., et al. (2017). Development and cross-cultural testing of the International Depression Symptom Scale (IDSS): a measurement instrument designed to represent global presentations of depression. Glob Ment Health (Camb), 4, e17 https://pubmed.ncbi.nlm.nih.gov/29230313 10.1017/gmh.2017.16 2018-14838-001.
Herath, S. (2015). Language policy, ethnic tensions and linguistic rights in post war Sri Lanka. Lang Policy, 14(3), 245-261 10.1007/s10993-014-9339-6
Institute for Research and Development in Health and Social Care. Baseline national surveys; schools and community based, to assess the prevalence of mental illness including suicidal ideations and to study the attitutdes of professionals and the public, on mental health in Sri Lanka. Colombo; 2007. https://www.ird.lk/wp-content/uploads/2007/03/NMHS-Final-Report-15-10-2008.pdf.
Jorm, A.F. (2015). Using the Delphi expert consensus method in mental health research. Aust N Z J Psychiatry, 49(10), 887-897 https://pubmed.ncbi.nlm.nih.gov/26296368 10.1177/0004867415600891 2015-45187-007.
JormAF, KitchenerBA. Noting a landmark achievement: Mental Health First Aid training reaches 1% of Australian adults. Aust N Z J Psychiatry. 2011;45(10):808-13. https://pubmed.ncbi.nlm.nih.gov/21827342 10.3109/00048674.2011.594785 2011-23326-004.
Jorm, A.F., Kitchener, B.A., and Reavley, N.J. (2019). Mental health first aid training: lessons learned from the global spread of a community education program. World Psychiatry, 18(2), 142-143 https://pubmed.ncbi.nlm.nih.gov/31059620 10.1002/wps.20621
Jorm, A.F., Ross, A.M., and Colucci, E. (2018). Cross-cultural generalizability of suicide first aid actions: an analysis of agreement across expert consensus studies from a range of countries and cultures. BMC Psychiatry, 18(1), 58 https://pubmed.ncbi.nlm.nih.gov/29490626 10.1186/s12888-018-1636-8 2018-09230-001.
Kessler, R.C. (2012). The costs of depression. Psychiatr Clin N Am, 35(1), 1-14 https://pubmed.ncbi.nlm.nih.gov/22370487 10.1016/j.psc.2011.11.005 2012-05322-005.
Ketharanathan, T., et al. (2014). Major depressive disorder in Parkinson's disease: a cross-sectional study from Sri Lanka. BMC Psychiatry, 14(1), 1-7 https://pubmed.ncbi.nlm.nih.gov/25266218 10.1186/s12888-014-0278-8 2014-48026-001.
Kreuter, M.W., and McClure, S.M. (2004). The role of culture in health communication. Annu Rev Public Health, 25, 439-455 https://pubmed.ncbi.nlm.nih.gov/15015929 10.1146/annurev.publhealth.25.101802.123000
Liu, Q., et al. (2020). Changes in the global burden of depression from 1990 to 2017: findings from the global burden of disease study. J Psychiatr Res, 126, 134-140 https://pubmed.ncbi.nlm.nih.gov/31439359 10.1016/j.jpsychires.2019.08.002 2019-49732-001.
Lu, S., et al. (2020). Cultural adaptation of the mental health first aid guidelines for depression used in English-speaking countries for China: a Delphi expert consensus study. BMC Psychiatry, 20(1), 336 https://pubmed.ncbi.nlm.nih.gov/32586291 10.1186/s12888-020-02736-4 2020-46723-001.
Lund, C., et al. (2018). Social determinants of mental disorders and the sustainable development goals: a systematic review of reviews. Lancet Psychiatry, 5(4), 357-369 https://pubmed.ncbi.nlm.nih.gov/29580610 10.1016/S2215-0366(18)30060-9 2018-13659-020.
Morgan, A.J., Ross, A., and Reavley, N.J. (2018). Systematic review and meta-analysis of mental health first aid training: effects on knowledge, stigma, and helping behaviour. Plos One, 13(5), e0197102 https://pubmed.ncbi.nlm.nih.gov/29851974 10.1371/journal.pone.0197102
Rajapakshe, O.B.W., Sivayogan, S., and Kulatunga, P.M. (2019). Prevalence and correlates of depression among older urban community-dwelling adults in Sri Lanka. Psychogeriatrics, 19(3), 202-211 https://pubmed.ncbi.nlm.nih.gov/30467924 10.1111/psyg.12389 2018-60244-001.
Reavley, N.J., and Jorm, A.F. (2011). Young people's recognition of mental disorders and beliefs about treatment and outcome: findings from an Australian national survey. Aust N Z J Psychiatry, 45(10), 890-898 https://pubmed.ncbi.nlm.nih.gov/21942746 10.3109/00048674.2011.614215 2011-23326-014.
Rodrigo, A., and Wimalasingham, V. (2006). Western model of community mental health care: its applicability to Sri Lanka. Ceylon Med J, 51(4), 143-144 https://pubmed.ncbi.nlm.nih.gov/17461324 10.4038/cmj.v51i4.1143
Rodrigo, C., et al. (2010). Symptoms of anxiety and depression in adolescent students; a perspective from Sri Lanka. Child Adolesc Psychiatry Ment Health, 4, 10 https://pubmed.ncbi.nlm.nih.gov/20334654 10.1186/1753-2000-4-10 2010-08666-001.
Senarath, U., Wickramage, K., and Peiris, S.L. (2014). Prevalence of depression and its associated factors among patients attending primary care settings in the post-conflict Northern Province in Sri Lanka: a cross-sectional study. BMC Psychiatry, 14, 85 https://pubmed.ncbi.nlm.nih.gov/24661436 10.1186/1471-244X-14-85 2014-13115-001.
Snowden, L.R. (2007). Explaining mental health treatment disparities: ethnic and cultural differences in family involvement. Cult Med Psychiatry, 31(3), 389-402 https://pubmed.ncbi.nlm.nih.gov/17874177 10.1007/s11013-007-9057-z 2007-18605-006.
Sumanathissa, M., De Silva, V.A., and Hanwella, R. (2011). Prevalence of major depressive episode among patients with pre-dialysis chronic kidney disease. Int J Psychiatry Med, 41(1), 47-56 https://pubmed.ncbi.nlm.nih.gov/21495521 10.2190/PM.41.1.e 2011-05195-005.
Thara, R., and Padmavati, R. (2013). Community mental health care in South Asia. World Psychiatry, 12(2), 176-177 https://pubmed.ncbi.nlm.nih.gov/23737429 10.1002/wps.20042</t>
  </si>
  <si>
    <t>Andriessen K, Krysinska K. A psycho-educational perspective on family involvement in suicide prevention and postvention. Suicide. 2016:333-44 10.1093/med/9780198717393.003.0032
Armstrong, G., Ironfield, N., Kelly, C.M., Dart, K., Arabena, K., Bond, K., and Jorm, A.F. (2017). Re-development of mental health first aid guidelines for supporting Aboriginal and Torres Strait islanders who are engaging in non-suicidal self-injury. BMC Psychiatry, 17(1), 300 https://pubmed.ncbi.nlm.nih.gov/28830485 10.1186/s12888-017-1465-1 2017-36546-001.
Bond, K.S., Cottrill, F.A., Blee, F.L., Kelly, C.M., Kitchener, B.A., and Jorm, A.F. (2019). Offering mental health first aid to a person with depression: a Delphi study to re-develop the guidelines published in 2008. BMC Psychol, 7(1), 37 https://pubmed.ncbi.nlm.nih.gov/31227016 10.1186/s40359-019-0310-3 2019-35556-001.
Caldwell, B. (1996). The family and demographic change in Sri Lanka. Health Transit Rev, 6, 45-60. https://pubmed.ncbi.nlm.nih.gov/10165308
Chandrasiri, P., Lokubalasuriya, A., and Hettiarachchi, R. (2018). Epidemiology of attempted suicides in Southern Sri Lanka. Galle Med J., 23(1), 7-14 10.4038/gmj.v23i1.7984
Colucci, E., Kelly, C.M., Minas, H., Jorm, A.F., and Chatterjee, S. (2010). Mental health first aid guidelines for helping a suicidal person: a Delphi consensus study in India. Int J Ment Heal Syst, 4(1), 4 https://pubmed.ncbi.nlm.nih.gov/20167125 10.1186/1752-4458-4-4 2010-08133-001.
Colucci, E., Kelly, C.M., Minas, H., Jorm, A.F., and Nadera, D. (2010). Mental health first aid guidelines for helping a suicidal person: a Delphi consensus study in the Philippines. Int J Ment Heal Syst, 4(1), 1-9 https://pubmed.ncbi.nlm.nih.gov/21167076 10.1186/1752-4458-4-32 2011-01350-001.
Dazzi, T., Gribble, R., Wessely, S., and Fear, N.T. (2014). Does asking about suicide and related behaviours induce suicidal ideation? What is the evidence?. Psychol Med, 44(16), 3361-3363 https://pubmed.ncbi.nlm.nih.gov/24998511 10.1017/S0033291714001299 2014-45491-001.
De Silva, S.A., Colucci, E., Mendis, J., et al. (2016). Suicide first aid guidelines for Sri Lanka: a Delphi consensus study. Int J Ment Heal Syst, 10(1), 53 https://pubmed.ncbi.nlm.nih.gov/27579055 10.1186/s13033-016-0085-3 2016-42545-001.
Fahy, T.A. (1989). The police as a referral agency for psychiatric emergencies-a review. Med Sci Law, 29(4), 315-322 https://pubmed.ncbi.nlm.nih.gov/2685507 10.1177/002580248902900411
Fernando, N., Suveendran, T., and de Silva, C. (2017). Decentralizing provision of mental health care in Sri Lanka. WHO South East Asia J Public Health, 6(1), 18-21 https://pubmed.ncbi.nlm.nih.gov/28597854 10.4103/2224-3151.206159
Hanisch, S.E., Twomey, C.D., Szeto, A.C., et al. (2016). The effectiveness of interventions targeting the stigma of mental illness at the workplace: a systematic review. BMC Psychiatry, 16(1), 1 https://pubmed.ncbi.nlm.nih.gov/26739960 10.1186/s12888-015-0706-4 2016-01009-001.
Institute for Health Metrics and Evaluation. Global Burden of Disease Collaborative Network. In: Global Burden of Disease Study 2016 (GBD 2016) Results, vol. 2017: Institute for Health Metrics and Evaluation Seattle.
Jorm, A.F. (2015). Using the Delphi expert consensus method in mental health research. Aust N Z J Psychiatry, 49(10), 887-897 https://pubmed.ncbi.nlm.nih.gov/26296368 10.1177/0004867415600891 2015-45187-007.
Jorm AF, Kitchener BA. Noting a landmark achievement: mental health first aid training reaches 1% of Australian adults: Taylor &amp; Francis; 2011.
Jorm, A.F., Kitchener, B.A., and Reavley, N.J. (2019). Mental health first aid training: lessons learned from the global spread of a community education program. World Psychiatry, 18(2), 142-143 https://pubmed.ncbi.nlm.nih.gov/31059620 10.1002/wps.20621
Knipe, D.W., Chang, S.-.S., Dawson, A., Eddleston, M., Konradsen, F., Metcalfe, C., and Gunnell, D. (2017). Suicide prevention through means restriction: impact of the 2008-2011 pesticide restrictions on suicide in Sri Lanka. PLoS One, 12(3), e0172893 https://pubmed.ncbi.nlm.nih.gov/28264041 10.1371/journal.pone.0172893
Knipe, D.W., Gunnell, D., Pearson, M., Jayamanne, S., Pieris, R., Priyadarshana, C., Weerasinghe, M., Hawton, K., Konradsen, F., Eddleston, M., and Metcalfe, C. (2018). Attempted suicide in Sri Lanka - an epidemiological study of household and community factors. J Affect Disord, 232, 177-184 https://pubmed.ncbi.nlm.nih.gov/29494901 10.1016/j.jad.2018.01.028 2018-12472-027.
Knipe, D.W., Gunnell, D., Pieris, R., Priyadarshana, C., Weerasinghe, M., Pearson, M., Jayamanne, S., Dawson, A.H., Mohamed, F., Gawarammana, I., Hawton, K., Konradsen, F., Eddleston, M., and Metcalfe, C. (2017). Is socioeconomic position associated with risk of attempted suicide in rural Sri Lanka? A cross-sectional study of 165 000 individuals. BMJ Open, 7(3), e014006 https://pubmed.ncbi.nlm.nih.gov/28336743 10.1136/bmjopen-2016-014006
Lu, S., Li, W., Oldenburg, B., Wang, Y., Jorm, A.F., He, Y., and Reavley, N.J. (2020). Cultural adaptation of the mental health first aid guidelines for depression used in English-speaking countries for China: a Delphi expert consensus study. BMC Psychiatry, 20(1), 336 https://pubmed.ncbi.nlm.nih.gov/32586291 10.1186/s12888-020-02736-4 2020-46723-001.
Luo, L., and Wildemuth, B.M. (2009). Delphi studies. Applications of social research methods to questions in information and library science.
Marecek, J. (2006). Young women's suicide in Sri Lanka: cultural, ecological, and psychological factors. Asian J Couns, 13(1), 63-92. 2006-23561-004.
Mathias, C.W., Michael Furr, R., Sheftall, A.H., Hill-Kapturczak, N., Crum, P., and Dougherty, D.M. (2012). What's the harm in asking about suicidal ideation?. Suicide Life Threat Behav, 42(3), 341-351 https://pubmed.ncbi.nlm.nih.gov/22548324 10.1111/j.1943-278X.2012.0095.x 2012-15581-010.
Morgan AJ, Ross A, Reavley NJ. Systematic review and meta-analysis of Mental Health First Aid training: Effects on knowledge, stigma, and helping behaviour. PLoS One. 2018;13(5). https://pubmed.ncbi.nlm.nih.gov/29851974 10.1371/journal.pone.0197102
Oexle, N., Herrmann, K., Staiger, T., Sheehan, L., Rusch, N., and Krumm, S. (2018). Stigma and suicidality among suicide attempt survivors: a qualitative study. Death Stud, 43(6), 381-388 https://pubmed.ncbi.nlm.nih.gov/29757097 10.1080/07481187.2018.1474286 2018-47380-001.
Oxford university press (2009). In J.K. Lonnquist (Ed.), Epidemiology and causes of suicide. Oxford: Oxford university press
Perera, S., Nieveras, O., de Silva, P., Wijesundara, C., and Pendse, R. (2019). Accelerating reforms of primary health care towards universal health coverage in Sri Lanka. WHO South East Asia J Public Health, 8(1), 21-25 https://pubmed.ncbi.nlm.nih.gov/30950426 10.4103/2224-3151.255345
Rajapakse, T., Griffiths, K.M., Christensen, H., and Cotton, S. (2015). Non-fatal self-poisoning in Sri Lanka: associated triggers and motivations. BMC Public Health, 15(1), 1167 https://pubmed.ncbi.nlm.nih.gov/26602540 10.1186/s12889-015-2435-5
Ramanayake, R. (2013). Historical evolution and present status of family medicine in Sri Lanka. J Fam Med Prim Care, 2(2), 131-134 https://pubmed.ncbi.nlm.nih.gov/24479065 10.4103/2249-4863.117401
Rice, S.M., Goodall, J., Hetrick, S.E., Parker, A.G., Gilbertson, T., Amminger, G.P., Davey, C.G., McGorry, P.D., Gleeson, J., and Alvarez-Jimenez, M. (2014). Online and social networking interventions for the treatment of depression in young people: a systematic review. J Med Internet Res, 16(9), e206 https://pubmed.ncbi.nlm.nih.gov/25226790 10.2196/jmir.3304 2014-44168-017.
Ross, A.M., Kelly, C.M., and Jorm, A.F. (2014). Re-development of mental health first aid guidelines for suicidal ideation and behaviour: a Delphi study. BMC Psychiatry, 14(1), 241 https://pubmed.ncbi.nlm.nih.gov/25213799 10.1186/s12888-014-0241-8 2014-47993-001.
Seneviratne, H.S.D., and Sanjeewani, R.M.S.S. (2019). Demographic characteristics of suicides in Sri Lanka from 2006 to 2018. Colombo: University of Colombo
Sharaf, A.Y., Thompson, E.A., and Walsh, E. (2009). Protective effects of self-esteem and family support on suicide risk behaviors among at-risk adolescents. J Child Adolesc Psychiatr Nurs, 22(3), 160-168 https://pubmed.ncbi.nlm.nih.gov/19702970 10.1111/j.1744-6171.2009.00194.x 2009-12735-009.
Sri Lanka Sumithrayo (2010). Statistics and Data of Suicides: Sri Lanka Sumithrayo.
Stratford, A., Brophy, L., Beaton, T., and Castle, D. (2013). Recovery, medication and shared responsibility in mental health care. Australas Psychiatry, 21(6), 550-553 https://pubmed.ncbi.nlm.nih.gov/23996671 10.1177/1039856213501009 2013-40493-008.
Vogel, D.L., Wade, N.G., Wester, S.R., Larson, L., and Hackler, A.H. (2007). Seeking help from a mental health professional: the influence of one's social network. J Clin Psychol, 63(3), 233-245 https://pubmed.ncbi.nlm.nih.gov/17211874 10.1002/jclp.20345 2007-03423-003.
Webermann, A.R., and Brand, B.L. (2017). Mental illness and violent behavior: the role of dissociation. Borderline Personal Disord Emot Dysregul, 4(1), 2 https://pubmed.ncbi.nlm.nih.gov/28138388 10.1186/s40479-017-0053-9
Weerasundera, R. (2010). Community Psychiatry in a Sri Lankan setting: Should we rush to push the boundaries?. Sri Lanka J Psychiatry., 1(2), 27-8 10.4038/sljpsyc.v1i2.2568
World Health Organization (2019). World Health Statistics Overview.
World Health Organization. Suicide Data 2020 [cited 2020 09th March 2020]. Available from: https://www.who.int/mental_health/prevention/suicide/suicideprevent/en/.</t>
  </si>
  <si>
    <t>Bakare, W.A., Ilesanmi, O.S., Nabena, E.P., &amp; Famuyide, T. (2016). Psychosocial stressors and support needs of survivors of Ebola virus disease, Bombali District, Sierra Leone, 2015. Healthc. Low-Resource Settings. 3, 48-51 10.4081/hls.2015.5411
Baron, N. (2006). The TOT: a global approach for the training of trainers for psychosocial and mental health interventions in countries affected by war, violence and natural disasters. Intervention. 4, 108-125 10.1097/01.wtf.0000237880.57276.9e 10.1097/01.WTF.0000237880.57276.9e 2006-11974-003.
Bedford, J., Jones, T., &amp; Streel, E. (2018). Social Science in Humanitarian Action Platform Key Considerations : Mental Health and Psychosocial Support, North Kivu, DRC Mental Health and Psychosocial Support (MHPSS) North Kivu The MHPSS Response to Ebola in North Kivu.
Betancourt, T.S., Brennan, R.T., Vinck, P., VanderWeele, T.J., Spencer-Walters, D., Jeong, J., Akinsulure-Smith, A.M., &amp; Pham, P. (2016). Associations between Mental Health and Ebola-Related Health Behaviors: A Regionally Representative Cross-sectional Survey in Post-conflict Sierra Leone, 13, e1002073 10.1371/journal.pmed.1002073
Cenat, J.M., Balayulu-Makila, O., Derivois, D., Felix, N., Mukunzi, J.N., Bukaka, J., Birangui, J.-P., &amp; Rousseau, C. (2019). The mental health professional at the feet of the Ebola virus: individual treatment and global mental challenges. Br. J. Psychiatry, 1-2 10.1192/bjp.2019.122 https://pubmed.ncbi.nlm.nih.gov/31142389
Centers for Disease Control and Prevention. (2016). 2014 Ebola Outbreak in West Africa Epidemic Curves Error Processing SSI file. https://www.cdc.gov/vhf/ebola/history/2014-2016-outbreak/cumulative-cases-graphs.html. (accessed June 16, 2019)
Colorado, E. (2017). A Mixed-Method Study of Aid Workers in Sierra Leone during the 2014-2015 Ebola Epidemic: Exploring Psychological Distress, Trauma, Resilience, and.
Decosimo, C.A., Hanson, J., Quinn, M., Badu, P., &amp; Smith, E.G. (2019). Playing to live: outcome evaluation of a community-based psychosocial expressive arts program for children during the Liberian Ebola epidemic. Glob. Ment. Heal, 6 10.1017/gmh.2019.1 https://pubmed.ncbi.nlm.nih.gov/31143464 10.1017/gmh.2019.1
Decosimo, C.A., Hanson, J.E., Boland, C.R., Slawson, D., Littleton, M.A., &amp; Quinn, M. (2017). A process description of playing to live! A community psychosocial arts program during Ebola playing to live! J. Soc. Behav. Heal. Sci. 11, 176-199 10.5590/JSBHS.2017.11.1.12
Democratic Republic of Congo. (2018). Revised National Plan for the Response to the Ebola Virus Disease Epidemic in North-kivu and Ituri Provinces.
Denis-Ramirez, E., Sorensen, K.H., &amp; Skovdal, M. (2017). In the midst of a 'perfect storm': unpacking the causes and consequences of Ebola-related stigma for children orphaned by Ebola in Sierra Leone. Child Youth Serv. Rev. 73, 445-453 10.1016/J.CHILDYOUTH.2016.11.025 10.1016/j.childyouth.2016.11.025 2017-06216-053.
Epstein, L., Wong, K.K., Kallen, A.J., &amp; Uyeki, T.M. (2015). Post-ebola signs and symptoms in U.S. survivors. N. Engl. J. Med. 373, 2484-2486. (accessed June 16, 2019) 10.1056/NEJMc1506576 https://pubmed.ncbi.nlm.nih.gov/26672870 10.1056/NEJMc1506576
Etard, J-F., Sow, M.S., Leroy, S., Toure, A., Taverne, B., Keita, A.K., Msellati, P., Magassouba, N'F., Baize, S., Raoul, H., Izard, S., Kpamou, C., March, L., Savane, I., Barry, M., &amp; Delaporte, E. (2017). Multidisciplinary assessment of post-Ebola sequelae in Guinea (Postebogui): an observational cohort study. Lancet Infect. Dis. 17, 545-552. CRD42020141357 10.1016/S1473-3099(16)30516-3
Holland, G.N., &amp; Rimoin, A.W. (2018). The ophthalmic sequelae of Ebola. JAMA Ophthalmol. 136, 693 10.1001/jamaophthalmol.2018.1237 https://pubmed.ncbi.nlm.nih.gov/29800968 10.1001/jamaophthalmol.2018.1237
Horn, R., O'May, F., Esliker, R., Gwaikolo, W., Woensdregt, L., Ruttenberg, L., &amp; Ager, A. (2019). The myth of the 1-day training: the effectiveness of psychosocial support capacity-building during the Ebola outbreak in West Africa - ADDENDUM. Glob. Ment. Heal, 6 10.1017/gmh.2019.10 https://pubmed.ncbi.nlm.nih.gov/31360530
Howlett, P.J., Walder, A.R., Lisk, D.R., Fitzgerald, F., Sevalie, S., Lado, M., N'jai, A., Brown, C.S., Sahr, F., Sesay, F., Read, J.M., Steptoe, P.J., Beare, N.A.V., Dwivedi, R., Solbrig, M., Deen, G.F., Solomon, T., Semple, M.G., &amp; Scott, J.T. (2018). Case series of severe neurologic sequelae of ebola virus disease during epidemic, Sierra Leone. Emerg. Infect. Dis. 24, 1412-1421 10.3201/eid2408.171367 https://pubmed.ncbi.nlm.nih.gov/30014839 10.3201/eid2408.171367
Inter-Agency Standing Committee. (2007). IASC guidelines on mental health and psychosocial support in emergency settings. Who.Int. 1-103 10.1037/e518422011-002
International Federation of Red Cross Red Crescent Societies. (2016). Psychosocial Support in Ebola. Lessons Learned.
Jagadesh, S., Sevalie, S., Fatoma, R., Sesay, F., Sahr, F., Faragher, B., Semple, M.G., Fletcher, T.E., Weigel, R., &amp; Scott, J.T. (2018). Disability among Ebola survivors and their close contacts in Sierra Leone: a retrospective case-controlled cohort study. Clin. Infect. Dis. 66, 131-133 10.1093/cid/cix705 https://pubmed.ncbi.nlm.nih.gov/29020205 10.1093/cid/cix705
Ji, D., Ji, Y.-J., Duan, X.-Z., Li, W.-G., Sun, Z.-Q., Song, X.-A., Meng, Y.-H., Tang, H.-M., Chu, F., Niu, X.-X., Chen, G.-F., Li, J., &amp; Duan, H.-J. (2017). Prevalence of psychological symptoms among Ebola survivors and healthcare workers during the 2014-2015 Ebola outbreak in Sierra Leone: a cross-sectional study. Oncotarget, 8, 12784-12791 10.18632/oncotarget.14498 https://pubmed.ncbi.nlm.nih.gov/28061463 10.18632/oncotarget.14498
Kamara, S., Walder, A., Duncan, J., Kabbedijk, A., Hughes, P., &amp; Muana, A. (2017). Mental health care during the Ebola virus disease outbreak in Sierra Leone. Bull. World Health Organ. 95, 842-847 10.2471/BLT.16.190470 https://pubmed.ncbi.nlm.nih.gov/29200525 10.2471/BLT.16.190470
Keita, M.M., Doukoure, M., Chantereau, I., Sako, F.B., Traore, F.A., Soumaoro, K., Conde, S., Conde, K., Keita, S., Sylla, A.S., Camara, I., &amp; Diallo, M. (2017). Survivors of epidemic recent disease Ebola virus in psychiatric hospital service national Donka in Guinea: psychopathological and psychotherapeutic study. Evol. Psychiatr. 10.1016/j.evopsy.2016.07.004 2017-03721-014.
Lehmann, M., Bruenahl, C.A., Lowe, B., Addo, M.M., Schmiedel, S., Lohse, A.W., &amp; Schramm, C. (2015). Ebola and psychological stress of health care professionals. Emerg. Infect. Dis. 21, 913-914 10.3201/eid2105.141988 https://pubmed.ncbi.nlm.nih.gov/25897490 10.3201/eid2105.141988
Levine, A., Weissbecker, I., Roshania, R., Cavallera, V., Mallow, M., Leichner, A., Antigua, J., &amp; Gao, J. (2018). Integrating psychosocial support at Ebola treatment units in Sierra Leone and Liberia. Intervention. 16, 69 10.4103/intv.intv_8_18 10.4103/INTV.INTV_8_18
Mohammed, A., Sheikh, T.L., Gidado, S., Poggensee, G., Nguku, P., Olayinka, A., Ohuabunwo, C., Waziri, N., Shuaib, F., Adeyemi, J., Uzoma, O., Ahmed, A., Doherty, F., Nyanti, S.B., Nzuki, C.K., Nasidi, A., Oyemakinde, A., Oguntimehin, O., Abdus-Salam, I.A., &amp; Obiako, R.O. (2015). An evaluation of psychological distress and social support of survivors and contacts of Ebola virus disease infection and their relatives in Lagos, Nigeria: a cross sectional study - 2014. BMC Public Health, 15, 824 10.1186/s12889-015-2167-6 https://pubmed.ncbi.nlm.nih.gov/26307047 10.1186/s12889-015-2167-6
Mymin Kahn, D., Bulanda, J.J., Weissberger, A., Jalloh, S., Von Villa, E., &amp; Williams, A. (2016). Evaluation of a support group for Ebola hotline workers in Sierra Leone. Int. J. Cult. Ment. Health, 9, 164-171 10.1080/17542863.2016.1153121 10.1080/17542863.2016.1153121 2016-21226-007.
United Nations Children''s Fund. (2016). Summary Evaluation of Unicef ' s Response to the Ebola Outbreak in West Africa 2014-2015.
Vetter, P., Kaiser, L., Schibler, M., Ciglenecki, I., &amp; Bausch, D.G. (2016). Sequelae of Ebola virus disease: the emergency within the emergency. Lancet Infect. Dis. 16, e82-e91 10.1016/S1473-3099(16)00077-3 https://pubmed.ncbi.nlm.nih.gov/27020309 10.1016/S1473-3099(16)00077-3
Waterman, S., Cole, C.L., Greenberg, N., Rubin, G.J., &amp; Beck, A. (2019). A qualitative study assessing the feasibility of implementing a group cognitive-behavioural therapy-based intervention in Sierra Leone. BJPsych Int. 16, 31-34 10.1192/bji.2018.7 https://pubmed.ncbi.nlm.nih.gov/31144684 10.1192/bji.2018.7
Waterman, S., Hunter, E.C.M., Cole, C.L., Evans, L.J., Greenberg, N., Rubin, G.J., &amp; Beck, A. (2018). Training peers to treat Ebola Centre workers with anxiety and depression in Sierra Leone. Int. J. Soc. Psychiatry. 10.1177/0020764017752021 https://pubmed.ncbi.nlm.nih.gov/29432085 10.1177/0020764017752021 2018-06645-006.
Weissbecker, I., Roshania, R., Cavallera, V., Mallow, M., Leichner, A., Antigua, J., Gao, J., &amp; Levine, A.C. (2019). The_Impact Addiction_on_the, 16, 283-286 10.4103/INTV.INTV
Wilson, H.W., Amo-Addae, M., Kenu, E., Ilesanmi, O.S., Ameme, D.K., &amp; Sackey, S.O. (2018). Post-Ebola syndrome among Ebola virus disease survivors in Montserrado County, Liberia 2016. Biomed. Res. Int. 2018, 1-8 10.1155/2018/1909410 https://pubmed.ncbi.nlm.nih.gov/30050920 10.1155/2018/1909410
World Health Organization. (2010). mhGAP intervention guide - For mental, neurological and substance abuse disorders in non-specialized health settings. Ment. Heal. Gap Action Program, pp. 1-121.
World Health Organization. (2014). WHO
Statement on the 1st meeting of the IHR Emergency Committee on the 2014 Ebola outbreak in West Africa. Geneva: World Health Organization. https://www.who.int/mediacentre/news/statements/2014/ebola-20140808/en/. (accessed June 16, 2019)
World Health Organization. (2014). Psychological First Aid, 3 10.1080/10020070512331342430
World Health Organization. (2015). Office of the United Nations High Commissioner for Refugees, MhGAP Humanitarian Intervention Guide (mhGAP-HIG) : Clinical Management of Mental, Neurological and Substance use Conditions in Humanitarian Emergencies.
World Health Organization. (2016). Ebola virus disease. Situation Report 10 June 2016, Geneva. http://apps.who.int/ebola/ebola-situation-reports. (accessed June 16, 2019)
World Health Organization. (2019). Democratic Republic of the Congo EBOLA VIRUS DISEASE. External Situation Report 51, Geneva. https://reliefweb.int/sites/reliefweb.int/files/resources/SITREP_EVD_DRC_20190721-eng.pdf. (accessed July 24, 2019)
World Health Organization. (2019). Ebola virus disease - Democratic Republic of the Congo - Report 51-29 August 2019. World Health Organization. https://www.who.int/csr/don/29-august-2019-ebola-drc/en/. (accessed September 5, 2019)</t>
  </si>
  <si>
    <t>Agyapong, V. I. O. (2020). Coronavirus disease 2019 pandemic: Health system and community response to a text message (Text4Hope) program supporting mental health in Alberta. Disaster Medicine and Public Health Preparedness, Apr 22, 1-2. 10.1017/dmp.2020.114
Albott, C. S., Wozniak, J. R., McGlinch, B. P., Wall, M. H., Gold, B. S., &amp; Vinogradov, S. (2020). Battle buddies: Rapid deployment of a psychological resilience intervention for healthcare workers during the COVID-19 pandemic. Anesthesia and Analgesia, 131(1), 43-54. 10.1213/ane.0000000000004912
Bao, Y., Sun, Y., Meng, S., Shi, J., &amp; Lu, L. (2020). 2019-nCoV Epidemic: Address mental health care to empower society. Lancet (London. England), 395(10224), e37 2020-14950-029. 10.1016/S0140-6736(20)30309-3 https://pubmed.ncbi.nlm.nih.gov/32043982
Barbui, C., Purgato, M., Abdulmalik, J., Acarturk, C., Eaton, J., Gastaldon, C., &amp; Thornicroft, G. (2020). Efficacy of psychosocial interventions for mental health outcomes in low-income and middle-income countries: An umbrella review. The Lancet Psychiatry, 7(2), 162-172 2020-03116-001. 10.1016/S2215-0366(19)30511-5 https://pubmed.ncbi.nlm.nih.gov/31948935
Bauerle, A., Skoda, E. M., Dorrie, N., Bottcher, J., &amp; Teufel, M. (2020). Psychological support in times of COVID-19: The Essen community-based CoPE concept. Journal of Public Health (Oxford. England), 42(3), 649-650. 10.1093/pubmed/fdaa053
Blake, H., Bermingham, F., Johnson, G., &amp; Tabner, A. (2020). Mitigating the psychological impact of covid-19 on healthcare workers: A digital learning package. International Journal of Environmental Research and Public Health, 17(9), 2997. 10.3390/ijerph17092997
Bo, H. X., Li, W., Yang, Y., Wang, Y., Zhang, Q., Cheung, T., &amp; Xiang, Y. T. (2020). Posttraumatic stress symptoms and attitude toward crisis mental health services among clinically stable patients with COVID-19 in China. Psychological Medicine, Mar 27, 1-2 2021-51503-008. 10.1017/S0033291720000999 https://pubmed.ncbi.nlm.nih.gov/32216863
Brooks, S. K., Webster, R. K., Smith, L. E., Woodland, L., Wessely, S., Greenberg, N., &amp; Rubin, G. J. (2020). The psychological impact of quarantine and how to reduce it: Rapid review of the evidence. Lancet (London, England), 395(10227), 912-920 2020-21695-036. 10.1016/S0140-6736(20)30460-8 https://pubmed.ncbi.nlm.nih.gov/32112714
Cao, W., Fang, Z., Hou, G., Han, M., Xu, X., Dong, J., &amp; Zheng, J. (2020). The psychological impact of the COVID-19 epidemic on college students in China. Psychiatry Research, 287, 112934. 10.1016/j.psychres.2020.112934
Cenat, J. M., Mukunzi, J. N., Noorishad, P. G., Rousseau, C., Derivois, D., &amp; Bukaka, J. (2020). A systematic review of mental health programs among populations affected by the Ebola virus disease. Journal of Psychosomatic Research, 131, 109966 2020-16530-001. 10.1016/j.jpsychores.2020.109966 https://pubmed.ncbi.nlm.nih.gov/32087433
Chen, Q., Liang, M., Li, Y., Guo, J., Fei, D., Wang, L., &amp; Zhang, Z. (2020). Mental health care for medical staff in China during the COVID-19 outbreak. The Lancet Psychiatry, 7(4), e15 2020-22291-025. 10.1016/S2215-0366(20)30078-X https://pubmed.ncbi.nlm.nih.gov/32085839
Chinese Society of Psychiatry. (2020). Expert consensus on managing pathway and coping strategies for patients with mental disorders during prevention and control of infectious disease outbreak (novel coronavirus pneumonia) (in Chinese). Chinese Journal of Psychiatry, 53(2), 78-83. 10.3760/cma.j.cn113661-20200219-00039
Cole, C. L., Waterman, S., Hunter, E. C. M., Bell, V., Greenberg, N., Rubin, G. J., &amp; Beck, A. (2020). Effectiveness of small group cognitive behavioural therapy for anxiety and depression in Ebola treatment centre staff in Sierra Leone. International Review of Psychiatry (Abingdon, England), Apr 17, 1-9. 10.1080/09540261.2020.1750800
Dawson, K. S., Bryant, R. A., Harper, M., Kuowei Tay, A., Rahman, A., Schafer, A., &amp; van Ommeren, M. (2015). Problem Management Plus (PM +): A WHO transdiagnostic psychological intervention for common mental health problems. World Psychiatry, 14(3), 354-357. 10.1002/wps.20255
Decosimo, C. A., Hanson, J., Quinn, M., Badu, P., &amp; Smith, E. G. (2019). Playing to live: Outcome evaluation of a community-based psychosocial expressive arts program for children during the Liberian Ebola epidemic. Global Mental Health (Cambridge, England), 6, e3 2019-22826-001. 10.1017/gmh.2019.1 https://pubmed.ncbi.nlm.nih.gov/31143464
Forbes, D., Creamer, M., Bisson, J. I., Cohen, J. A., Crow, B. E., Foa, E. B., &amp; Ursano, R. J. (2010). A guide to guidelines for the treatment of PTSD and related conditions. Journal of Traumatic Stress, 23(5), 537-552 2010-23259-001. 10.1002/jts.20565 https://pubmed.ncbi.nlm.nih.gov/20839310
Galea, S., Merchant, R. M., &amp; Lurie, N. (2020). The mental health consequences of COVID-19 and physical distancing: The need for prevention and early intervention. JAMA Internal Medicine, 180(6), 817-818. 10.1001/jamainternmed.2020.1562.
Gao, J., Zheng, P., Jia, Y., Chen, H., Mao, Y., Chen, S., &amp; Dai, J. (2020). Mental health problems and social media exposure during COVID-19 outbreak. PLoS ONE, 15(4), e0231924 2020-27311-001. 10.1371/journal.pone.0231924 https://pubmed.ncbi.nlm.nih.gov/32298385
Garriga, M., Agasi, I., Fedida, E., Pinzon-Espinosa, J., Vazquez, M., Pacchiarotti, I., &amp; Vieta, E. (2020). The role of mental health home hospitalization care during the COVID-19 pandemic. Acta Psychiatrica Scandinavica, 141(5), 479-480 2020-32870-005. 10.1111/acps.13173 https://pubmed.ncbi.nlm.nih.gov/32279309
Gonzalez-Sanguino, C., Ausin, B., Castellanos, M. A., Saiz, J., Lopez-Gomez, A., Ugidos, C., &amp; Munoz, M. (2020). Mental health consequences during the initial stage of the 2020 Coronavirus pandemic (COVID-19) in Spain. Brain, Behavior, and Immunity, 87, 172-176 2020-45848-063. 10.1016/j.bbi.2020.05.040 https://pubmed.ncbi.nlm.nih.gov/32405150
Higgins, J. P., &amp; Green, S. (2009). Cochrane handbook for systematic reviews of interventions. Version 5.1.0. Cochrane Collaboration.
Higgins, J. P., Altman, D. G., Gotzsche, P. C., Juni, P., Moher, D., Oxman, A. D., &amp; Sterne, J. A. (2011). The Cochrane Collaboration's tool for assessing risk of bias in randomised trials. BMJ-British Medical Journal, 343, d5928. 10.1136/bmj.d5928. 2011-25511-001.
Ho, C. S., Chee, C. Y., &amp; Ho, R. C. (2020). Mental health strategies to combat the psychological impact of COVID-19 beyond paranoia and panic. Annals of the Academy of Medicine, Singapore, 49(1), 1-3.
Hofmann, S. G., &amp; Gomez, A. F. (2017). Mindfulness-based interventions for anxiety and depression. The Psychiatric Clinics of North America, 40(4), 739-749 2017-42163-001. 10.1016/j.psc.2017.08.008 https://pubmed.ncbi.nlm.nih.gov/29080597
Holmes, E. A., O'Connor, R. C., Perry, V. H., Tracey, I., Wessely, S., Arseneault, L., &amp; Bullmore, E. (2020). Multidisciplinary research priorities for the COVID-19 pandemic: A call for action for mental health science. The Lancet Psychiatry, 7(6), 547-560 2020-38866-025. 10.1016/S2215-0366(20)30168-1 https://pubmed.ncbi.nlm.nih.gov/32304649
Isaksson Ro, K., Veggeland, F., &amp; Aasland, O. G. (2016). Peer counselling for doctors in Norway: A qualitative study of the relationship between support and surveillance. Social Science &amp; Medicine (1982), 162, 193-200 2016-35879-022. 10.1016/j.socscimed.2016.06.037 https://pubmed.ncbi.nlm.nih.gov/27371908
Jalloh, M. F., Li, W., Bunnell, R. E., Ethier, K. A., O'Leary, A., Hageman, K. M., &amp; Redd, J. T. (2018). Impact of Ebola experiences and risk perceptions on mental health in Sierra Leone, July 2015. BMJ Global Health, 3(2), e000471. 10.1136/bmjgh-2017-000471
Jung, S. J., &amp; Jun, J. Y. (2020). Mental health and psychological intervention amid COVID-19 outbreak: Perspectives from South Korea. Yonsei Medical Journal, 61(4), 271-272. 10.3349/ymj.2020.61.4.271
Kamara, S., Walder, A., Duncan, J., Kabbedijk, A., Hughes, P., &amp; Muana, A. (2017). Mental health care during the Ebola virus disease outbreak in Sierra Leone. Bulletin of the World Health Organization, 95(12), 842-847. 10.2471/blt.16.190470
Kang, L., Li, Y., Hu, S., Chen, M., Yang, C., Yang, B. X., &amp; Liu, Z. (2020). The mental health of medical workers in Wuhan, China dealing with the 2019 novel coronavirus. The Lancet Psychiatry, 7(3), e14 2020-14296-030. 10.1016/S2215-0366(20)30047-X https://pubmed.ncbi.nlm.nih.gov/32035030
Kaplan, H. S., Trumble, B. C., Stieglitz, J., Mamany, R. M., Cayuba, M. G., Moye, L. M., &amp; Gurven, M. D. (2020). Voluntary collective isolation as a best response to COVID-19 for indigenous populations? A case study and protocol from the Bolivian Amazon. Lancet (London, England), 395(10238), 1727-1734. 10.1016/s0140-6736(20)31104-1
Kerst, A., Zielasek, J., &amp; Gaebel, W. (2020). Smartphone applications for depression: A systematic literature review and a survey of health care professionals' attitudes towards their use in clinical practice. European Archives of Psychiatry and Clinical Neuroscience, 270(2), 139-152 2019-00599-001. 10.1007/s00406-018-0974-3 https://pubmed.ncbi.nlm.nih.gov/30607530
King, D. L., Delfabbro, P. H., Billieux, J., &amp; Potenza, M. N. (2020). Problematic online gaming and the COVID-19 pandemic. Journal of Behavioral Addictions, 9(2), 184-186 2020-76226-002. 10.1556/2006.2020.00016 https://pubmed.ncbi.nlm.nih.gov/32352927
Koffel, E., Bramoweth, A. D., &amp; Ulmer, C. S. (2018). Increasing access to and utilization of cognitive behavioral therapy for insomnia (CBT-I): A narrative review. Journal of General Internal Medicine, 33(6), 955-962. 10.1007/s11606-018-4390-1
Kohrt, B. A., Blasingame, E., Compton, M. T., Dakana, S. F., Dossen, B., Lang, F., &amp; Cooper, J. (2015). Adapting the Crisis Intervention Team (CIT) model of police-mental health collaboration in a low-income, post-conflict country: Curriculum development in Liberia, West Africa. American Journal of Public Health, 105(3), e73-80 2015-06834-011. 10.2105/AJPH.2014.302394 https://pubmed.ncbi.nlm.nih.gov/25602903
Lai, J., Ma, S., Wang, Y., Cai, Z., Hu, J., Wei, N., &amp; Hu, S. (2020). Factors associated with mental health outcomes among health care workers exposed to coronavirus disease 2019. JAMA Network Open, 3(3), e203976. 10.1001/jamanetworkopen.2020.3976
Li, J., Yang, Z., Qiu, H., Wang, Y., Jian, L., Ji, J., &amp; Li, K. (2020b). Anxiety and depression among general population in China at the peak of the COVID-19 epidemic. World Psychiatry, 19(2), 249-250 2020-32645-028. 10.1002/wps.20758 https://pubmed.ncbi.nlm.nih.gov/32394560
Li, W., Yang, Y., Liu, Z. H., Zhao, Y. J., Zhang, Q., Zhang, L., &amp; Xiang, Y. T. (2020a). Progression of mental health services during the COVID-19 outbreak in China. International Journal of Biological Sciences, 16(10), 1732-1738. 10.7150/ijbs.45120
Liu, S., Yang, L., Zhang, C., Xiang, Y. T., Liu, Z., Hu, S., &amp; Zhang, B. (2020). Online mental health services in China during the COVID-19 outbreak. The Lancet Psychiatry, 7(4), e17 2020-22291-026. 10.1016/S2215-0366(20)30077-8 https://pubmed.ncbi.nlm.nih.gov/32085841
Lund, C., Brooke-Sumner, C., Baingana, F., Baron, E. C., Breuer, E., Chandra, P., &amp; Saxena, S. (2018). Social determinants of mental disorders and the Sustainable Development Goals: A systematic review of reviews. The Lancet Psychiatry, 5(4), 357-369 2018-13659-020. 10.1016/S2215-0366(18)30060-9 https://pubmed.ncbi.nlm.nih.gov/29580610
Mak, I. W., Chu, C. M., Pan, P. C., Yiu, M. G., &amp; Chan, V. L. (2009). Long-term psychiatric morbidities among SARS survivors. General Hospital Psychiatry, 31(4), 318-326 2009-10689-004. 10.1016/j.genhosppsych.2009.03.001 https://pubmed.ncbi.nlm.nih.gov/19555791
MOE-China. (2020, March 20). In response to the epidemic, the Psychology Department of Beijing Normal University has opened a psychological support hotline and online counselling service (in Chinese). Retrieved from http://www.moe.gov.cn/jyb_xwfb/moe_1946/fj_2020/202001/t20200128_416724.html.
Moreno, C., Wykes, T., Galderisi, S., Nordentoft, M., Crossley, N., Jones, N., &amp; Arango, C. (2020). How mental health care should change as a consequence of the COVID-19 pandemic. The Lancet Psychiatry, 7(9), 813-824 2020-64057-025. 10.1016/S2215-0366(20)30307-2 https://pubmed.ncbi.nlm.nih.gov/32682460
Naslund, J. A., Aschbrenner, K. A., Araya, R., Marsch, L. A., Unutzer, J., Patel, V., &amp; Bartels, S. J. (2017). Digital technology for treating and preventing mental disorders in low-income and middle-income countries: A narrative review of the literature. The Lancet Psychiatry, 4(6), 486-500 2017-18076-001. 10.1016/S2215-0366(17)30096-2 https://pubmed.ncbi.nlm.nih.gov/28433615
Ng, S. M., Chan, T. H., Chan, C. L., Lee, A. M., Yau, J. K., Chan, C. H., &amp; Lau, J. (2006). Group debriefing for people with chronic diseases during the SARS pandemic: Strength-Focused and Meaning-Oriented Approach for Resilience and Transformation (SMART). Community Mental Health Journal, 42(1), 53-63 2006-20647-005. 10.1007/s10597-005-9002-y https://pubmed.ncbi.nlm.nih.gov/16429250
NHC-China. (2020a, February 7). Guidelines for psychological assistance hotlines during 2019-nCoV pneumonia epidemic (in Chinese). Retrieved from http://www.nhc.gov.cn/jkj/s3577/202002/f389f20cc1174b21b981ea2919beb8b0.shtml.
NHC-China. (2020b, January 26). Guidelines on psychological crisis intervention for COVID-19 emergency (in Chinese). Retrieved from http://www.nhc.gov.cn/xcs/zhengcwj/202001/6adc08b966594253b2b791be5c3b9467.shtml.
NHC-China. (2020c, February 26). Notice on carrying out online services to further strengthen the epidemic prevention and control work in Hubei Province (in Chinese). Retrieved from http://www.nhc.gov.cn/xcs/zhengcwj/202002/91b668d87cd1443bbba1ee9c706be14b.shtml?from=timeline&amp;isappinstalled=0.
NHC-China. (2020d, February 18). Notice on management of severe psychiatric patients during COVID-19 epidemic (in Chinese). Retrieved from http://www.nhc.gov.cn/jkj/s3577/202002/f315a6bb2955474c8ca0b33b0c356a32.shtml.
NHC-China. (2020e, February 2). Notice on psychological assistance hotlines during 2019-nCoV pneumonia epidemic (in Chinese). Retrieved from http://www.nhc.gov.cn/jkj/s3577/202002/8f832e99f446461a87fbdceece1fdb02.shtml.
NHC-China. (2020f, February 18). Notice on strengthening the treatment and management of patients with severe mental disorders during the outbreak of the New Coronary Pneumonia (in Chinese). Retrieved from http://www.nhc.gov.cn/jkj/s3577/202002/f315a6bb2955474c8ca0b33b0c356a32shtml.
NHC-China. (2020g, March 18). Workplan of psychological counseling and treatment for COVID-19 (in Chinese). Retrieved from http://www.nhc.gov.cn/jkj/s3577/202003/0beb22634f8a4a48aecf405c289fc25e.shtml.
North, C. S., &amp; Pfefferbaum, B. (2002). Research on the mental health effects of terrorism. JAMA, 288(5), 633-636 2002-17862-008. 10.1001/jama.288.5.633 https://pubmed.ncbi.nlm.nih.gov/12150676
North, C. S., &amp; Pfefferbaum, B. (2013). Mental health response to community disasters: A systematic review. JAMA, 310(5), 507-518 2013-42016-010. 10.1001/jama.2013.107799 https://pubmed.ncbi.nlm.nih.gov/23925621
North, C. S., Hong, B. A., &amp; Pfefferbaum, B. (2008). p-FLASH: Development of an empirically-based post-9/11 disaster mental health training program. Missouri Medicine, 105(1), 62-66.
North, C. S., Suris, A. M., Davis, M., &amp; Smith, R. P. (2009). Toward validation of the diagnosis of posttraumatic stress disorder. The American Journal of Psychiatry, 166(1), 34-41 2009-00353-010. 10.1176/appi.ajp.2008.08050644 https://pubmed.ncbi.nlm.nih.gov/19047323
Park, S. C., &amp; Park, Y. C. (2020). Mental health care measures in response to the 2019 novel coronavirus outbreak in Korea. Psychiatry Investigation, 17(2), 85-86. 10.30773/pi.2020.0058
Percudani, M., Corradin, M., Moreno, M., Indelicato, A., &amp; Vita, A. (2020). Mental health services in Lombardy during COVID-19 outbreak. Psychiatry Research, 288, 112980 2020-33008-001. 10.1016/j.psychres.2020.112980 https://pubmed.ncbi.nlm.nih.gov/32315881
Pfefferbaum, B., &amp; North, C. S. (2020). Mental health and the Covid-19 pandemic. The New England Journal of Medicine, 383(6), 510-512. 10.1056/NEJMp2008017
Pfefferbaum, B., Flynn, B. W., Schonfeld, D., Brown, L. M., Jacobs, G. A., Dodgen, D., &amp; Lindley, D. (2012). The integration of mental and behavioral health into disaster preparedness, response, and recovery. Disaster Medicine and Public Health Preparedness, 6(1), 60-66. 10.1001/dmp.2012.1
Ping, N. P. T., Shoesmith, W. D., James, S., Nor Hadi, N. M., Yau, E. K. B., &amp; Lin, L. J. (2020). Ultra brief psychological interventions for covid-19 pandemic: Introduction of a locally-adapted brief intervention for mental health and psychosocial support service. Malaysian Journal of Medical Sciences, 27(2), 51-56. 10.21315/mjms2020.27.2.6
Poremski, D., Subner, S., Lam, G., Kin, F., Dev, R., Mok, Y. M., &amp; Fung, D. S. (2020). Effective infection prevention and control strategies in a large accredited psychiatric facility in Singapore. Infection Control and Hospital Epidemiology, 41(10), 1-7. 10.1017/ice.2020.163
Qiu, J. Y., Zhou, D. S., Liu, J., &amp; Yuan, T. F. (2020). Mental wellness system for COVID-19. Brain, Behavior, and Immunity, 87, 51-52 2020-45848-019. 10.1016/j.bbi.2020.04.032 https://pubmed.ncbi.nlm.nih.gov/32298801
Que, J., Shi, L., Deng, J., Liu, J., Zhang, L., Wu, S., &amp; Lu, L. (2020). Psychological impact of the COVID-19 pandemic on healthcare workers: A cross-sectional study in China. General Psychiatry, 33(3), e100259 2020-52370-005. 10.1136/gpsych-2020-100259
Rastegar Kazerooni, A., Amini, M., Tabari, P., &amp; Moosavi, M. (2020). Peer mentoring for medical students during COVID-19 pandemic via a social media platform. Medical Education, 54(8), 762-763. 10.1111/medu.14206
Reyes, G., &amp; Elhai, J. (2004). Psychosocial interventions in the early phases of disasters. Psychotherapy: Theory, Research, Practice, Training, 41(4), 399-411 2005-00001-005. 10.1037/0033-3204.41.4.399
Riemann, D., Baglioni, C., Bassetti, C., Bjorvatn, B., Dolenc Groselj, L., Ellis, J. G., &amp; Spiegelhalder, K. (2017). European guideline for the diagnosis and treatment of insomnia. Journal of Sleep Research, 26(6), 675-700 2017-39264-001. 10.1111/jsr.12594 https://pubmed.ncbi.nlm.nih.gov/28875581
Rogers, J. P., Chesney, E., Oliver, D., Pollak, T. A., McGuire, P., Fusar-Poli, P., &amp; David, A. S. (2020). Psychiatric and neuropsychiatric presentations associated with severe coronavirus infections: A systematic review and meta-analysis with comparison to the COVID-19 pandemic. The Lancet Psychiatry, 7(7), 611-627 2020-46122-016. 10.1016/S2215-0366(20)30203-0 https://pubmed.ncbi.nlm.nih.gov/32437679
Schreiber, M., Cates, D. S., Formanski, S., &amp; King, M. (2019). Maximizing the resilience of healthcare workers in multi-hazard events: Lessons from the 2014-2015 Ebola response in Africa. Military Medicine, 184(Suppl 1), 114-120 2019-59106-020. 10.1093/milmed/usy400 https://pubmed.ncbi.nlm.nih.gov/30901435
Shao, Y., Shao, Y., &amp; Fei, J. M. (2020). Psychiatry hospital management facing COVID-19: From medical staff to patients. Brain, Behavior, and Immunity, 88, 947 2020-56231-113. 10.1016/j.bbi.2020.04.018 https://pubmed.ncbi.nlm.nih.gov/32283291
Shi, L., Lu, Z. A., Que, J. Y., Huang, X. L., Liu, L., Ran, M. S., &amp; Lu, L. (2020). Prevalence of and risk factors associated with mental health symptoms among the general population in China during the Coronavirus disease 2019 pandemic. JAMA Network Open, 3(7), e2014053. 10.1001/jamanetworkopen.2020.14053
Singla, D. R., Kohrt, B. A., Murray, L. K., Anand, A., Chorpita, B. F., &amp; Patel, V. (2017). Psychological treatments for the world: Lessons from low- and middle-income countries. Annual Review of Clinical Psychology, 13, 149-181 2017-24535-007. 10.1146/annurev-clinpsy-032816-045217 https://pubmed.ncbi.nlm.nih.gov/28482687
Slavich, G. M. (2020). Social safety theory: A biologically based evolutionary perspective on life stress, health, and behavior. Annual Review of Clinical Psychology, 16, 265-295 2020-40850-012. 10.1146/annurev-clinpsy-032816-045159 https://pubmed.ncbi.nlm.nih.gov/32141764
Smith, A. C., Thomas, E., Snoswell, C. L., Haydon, H., Mehrotra, A., Clemensen, J., &amp; Caffery, L. J. (2020). Telehealth for global emergencies: Implications for coronavirus disease 2019 (COVID-19). Journal of Telemedicine and Telecare, 26(5), 309-313 2020-42088-008. 10.1177/1357633X20916567 https://pubmed.ncbi.nlm.nih.gov/32196391
Starace, F., &amp; Ferrara, M. (2020). COVID-19 disease emergency operational instructions for mental health departments issued by the Italian society of epidemiological psychiatry. Epidemiology and Psychiatric Sciences, 29, e116. 10.1017/s2045796020000372.
Sun, Y., Bao, Y., &amp; Lu, L. (2020). Addressing mental health care for the bereaved during the COVID-19 pandemic. Psychiatry and Clinical Neurosciences, 74(7), 406-407 2020-48956-002. 10.1111/pcn.13008 https://pubmed.ncbi.nlm.nih.gov/32303110
Sun, Y., Li, Y., Bao, Y., Meng, S., Sun, Y., Schumann, G., &amp; Shi, J. (2020). Brief report: Increased addictive internet and substance use behavior during the COVID-19 pandemic in China. The American Journal on Addictions, 29(4), 268-270 2020-40866-001. 10.1111/ajad.13066 https://pubmed.ncbi.nlm.nih.gov/32500608
Tang, W., Hu, T., Hu, B., Jin, C., Wang, G., Xie, C., &amp; Xu, J. (2020). Prevalence and correlates of PTSD and depressive symptoms one month after the outbreak of the COVID-19 epidemic in a sample of home-quarantined Chinese university students. Journal of Affective Disorders, 274, 1-7 2020-50418-002. 10.1016/j.jad.2020.05.009 https://pubmed.ncbi.nlm.nih.gov/32405111
Torniainen-Holm, M., Pankakoski, M., Lehto, T., Saarelma, O., Mustonen, P., Joutsenniemi, K., &amp; Suvisaari, J. (2016). The effectiveness of email-based exercises in promoting psychological wellbeing and healthy lifestyle: A twoyear follow-up study. BMC Psychology, 4(1), 21. 10.1186/s40359-016-0125-4
Trauer, J. M., Qian, M. Y., Doyle, J. S., Rajaratnam, S. M., &amp; Cunnington, D. (2015). Cognitive behavioral therapy for chronic insomnia: A systematic review and meta-analysis. Annals of Internal Medicine, 163(3), 191-204. 10.7326/M14-2841
Turgoose, D., Ashwick, R., &amp; Murphy, D. (2018). Systematic review of lessons learned from delivering tele-therapy to veterans with post-traumatic stress disorder. Journal of Telemedicine and Telecare, 24(9), 575-585 2018-49768-001. 10.1177/1357633X17730443 https://pubmed.ncbi.nlm.nih.gov/28958211
Vyas, K. J., Delaney, E. M., Webb-Murphy, J. A., &amp; Johnston, S. L. (2016). Psychological impact of deploying in support of the U. S. response to Ebola: A systematic review and meta-analysis of past outbreaks. Military Medicine, 181(11), e1515 2017-09454-008. 10.7205/MILMED-D-15-00473 https://pubmed.ncbi.nlm.nih.gov/27849485
Wang, C., Pan, R., Wan, X., Tan, Y., Xu, L., Ho, C. S., &amp; Ho, R. C. (2020b). Immediate psychological responses and associated factors during the initial stage of the 2019 coronavirus disease (COVID-19) epidemic among the general population in China. International Journal of Environmental Research and Public Health, 17(5), 1729. 10.3390/ijerph17051729
Wang, H., Li, T., Gauthier, S., Yu, E., Tang, Y., Barbarino, P., &amp; Yu, X. (2020a). Coronavirus epidemic and geriatric mental healthcare in China: How a coordinated response by professional organizations helped older adults during an unprecedented crisis. International Psychogeriatrics, Apr 9, 1-4 2020-83894-007. 10.1017/S1041610220000551 https://pubmed.ncbi.nlm.nih.gov/32268928
Wang, Y., Zhao, X., Feng, Q., Liu, L., Yao, Y., &amp; Shi, J. (2020c). Psychological assistance during the coronavirus disease 2019 outbreak in China. Journal of Health Psychology, 25(6), 733-737. 10.1177/1359105320919177
Waterman, S., Cole, C. L., Greenberg, N., Rubin, G. J., &amp; Beck, A. (2019). A qualitative study assessing the feasibility of implementing a group cognitivebehavioural therapy-based intervention in Sierra Leone. BJPsych International, 16(2), 31-34. 10.1192/bji.2018.7
Waterman, S., Hunter, E. C. M., Cole, C. L., Evans, L. J., Greenberg, N., Rubin, G. J., &amp; Beck, A. (2018). Training peers to treat Ebola centre workers with anxiety and depression in Sierra Leone. The International Journal of Social Psychiatry, 64(2), 156-165 2018-06645-006. 10.1177/0020764017752021 https://pubmed.ncbi.nlm.nih.gov/29432085
WHO. (2020, March 11). WHO characterizes COVID-19 as a pandemic. Retrieved from https://www.who.int/emergencies/diseases/novel-coronavirus-2019/events-as-they-happen.
Wu, P., Fang, Y., Guan, Z., Fan, B., Kong, J., Yao, Z., &amp; Hoven, C. W. (2009). The psychological impact of the SARS epidemic on hospital employees in China: Exposure, risk perception, and altruistic acceptance of risk. Canadian Journal of Psychiatry. Revue Canadienne de Psychiatrie, 54(5), 302-311 2009-08062-003. 10.1177/070674370905400504 https://pubmed.ncbi.nlm.nih.gov/19497162
Xiang, Y. T., Zhao, Y. J., Liu, Z. H., Li, X. H., Zhao, N., Cheung, T., &amp; Ng, C. H. (2020). The COVID-19 outbreak and psychiatric hospitals in China: Managing challenges through mental health service reform. International Journal of Biological Sciences, 16(10), 1741-1744. 10.7150/ijbs.45072
Xiao, H., Zhang, Y., Kong, D., Li, S., &amp; Yang, N. (2020). Social capital and sleep quality in individuals who self-isolated for 14 days during the coronavirus disease 2019 (COVID-19) outbreak in January 2020 in China. Medical Science Monitor, 26, e923921. 10.12659/MSM.923921
Yao, H., Chen, J. H., &amp; Xu, Y. F. (2020). Rethinking online mental health services in China during the COVID-19 epidemic. Asian Journal of Psychiatry, 50, 102015 2020-30159-001. 10.1016/j.ajp.2020.102015 https://pubmed.ncbi.nlm.nih.gov/32247261
Yao, H., Chen, J. H., Zhao, M., Qiu, J. Y., Koenen, K. C., Stewart, R., &amp; Xu, Y. F. (2020). Mitigating mental health consequences during the COVID-19 outbreak: Lessons from China. Psychiatry and Clinical Neurosciences, 74(7), 407-408 2020-48956-003. 10.1111/pcn.13018 https://pubmed.ncbi.nlm.nih.gov/32363746
Yoon, M. K., Kim, S. Y., Ko, H. S., &amp; Lee, M. S. (2016). System effectiveness of detection, brief intervention and refer to treatment for the people with posttraumatic emotional distress by MERS: A case report of community-based proactive intervention in South Korea. International Journal of Mental Health Systems, 10, 51. 10.1186/s13033-016-0083-5
Zhou, X. (2020). Psychological crisis interventions in Sichuan Province during the 2019 novel coronavirus outbreak. Psychiatry Research, 286, 112895 2020-22693-001. 10.1016/j.psychres.2020.112895 https://pubmed.ncbi.nlm.nih.gov/32120170
Zhou, X., Snoswell, C. L., Harding, L. E., Bambling, M., Edirippulige, S., Bai, X., &amp; Smith, A. C. (2020). The role of telehealth in reducing the mental health burden from COVID-19. Telemedicine Journal and e-Health, 26(4), 377-379 2020-28722-004. 10.1089/tmj.2020.0068 https://pubmed.ncbi.nlm.nih.gov/32202977</t>
  </si>
  <si>
    <t>Armstrong, G., Ironfield, N., Kelly, C.M., Dart, K., Arabena, K., Bond, K., Reavley, N., and Jorm, A.F. (2018). Re-development of mental health first aid guidelines for supporting Aboriginal and Torres Strait islanders who are experiencing suicidal thoughts and behaviour. BMC Psychiatry, 18(1), 228. 10.1186/s12888-018-1809-5 2018-35295-001.
Bond, K.S., Cottrill, F.A., Blee, F.L., Kelly, C.M., Kitchener, B.A., and Jorm, A.F. (2019). Offering mental health first aid to a person with depression: a Delphi study to re-develop the guidelines published in 2008. BMC Psychol, 7(1), 37. 10.1186/s40359-019-0310-3
Brunero, S., Smith, J., Bates, E., and Fairbrother, G. (2008). Health professionals' attitudes towards suicide prevention initiatives. J Psychiatr Ment Health Nurs, 15(7), 588-594. 10.1111/j.1365-2850.2008.01278.x 2008-10847-009.
Cerel, J., Brown, M.M., Maple, M., Singleton, M., van de Venne, J., Moore, M., and Flaherty, C. (2019). How many people are exposed to suicide? Not Six. Suicide Life Threat Behav, 49(2), 529-534. 10.1111/sltb.12450 2018-10091-001.
Colucci, E., Kelly, C.M., Minas, H., Jorm, A.F., and Chatterjee, S. (2010). Mental health first aid guidelines for helping a suicidal person: a Delphi consensus study in India. Int J Ment Heal Syst, 4, 4. 10.1186/1752-4458-4-4 2010-08133-001.
Colucci, E., Kelly, C.M., Minas, H., Jorm, A.F., and Nadera, D. (2010). Mental health first aid guidelines for helping a suicidal person: a Delphi consensus study in the Philippines. Int J Ment Heal Syst, 4, 32. 10.1186/1752-4458-4-32 2011-01350-001.
De Silva, S.A., Colucci, E., Mendis, J., Kelly, C.M., Jorm, A.F., and Minas, H. (2016). Suicide first aid guidelines for Sri Lanka: a Delphi consensus study. Int J Ment Heal Syst, 10(1), 53. 10.1186/s13033-016-0085-3 2016-42545-001.
Dong, X., Chang, E.S., Zeng, P., and Simon, M.A. (2015). Suicide in the global chinese aging population: a review of risk and protective factors, consequences, and interventions. Aging Dis, 6(2), 121-130. 10.14336/AD.2014.0223
Downs, M.F., and Eisenberg, D. (2012). Help seeking and treatment use among suicidal college students. J Am Coll Heal, 60(2), 104-114. 10.1080/07448481.2011.619611 2012-03868-002.
El-Den, S., O'Reilly, C.L., Murphy, A.L., Salvador-Carulla, L., and Boukouvalas, E. (2019). A systematic review of healthcare Professionals' knowledge, attitudes and confidence in relation to suicide. Res Soc Adm Pharm, 15(5), E8-E9. 10.1016/j.sapharm.2019.03.088
ExbrayatS, CoudrotC, GourdonX, GayA, SevosJ, PelletJ, Trombert-PaviotB, MassoubreC. Effect of telephone follow-up on repeated suicide attempt in patients discharged from an emergency psychiatry department: a controlled study. BMC Psychiatry. 2017;17(1):96. 10.1186/s12888-017-1258-6 2017-13103-001.
Gao, Y.H. (2001). Directive approach to telephone counseling in the People's Republic of China: underlying cultural traditions and transitions. Couns Psychol, 29(3), 435-453. 10.1177/0011000001293007 2001-06594-006.
Hsu, C.Y., O'Connor, M., and Lee, S. (2009). Understandings of death and dying for people of Chinese origin. Death Stud, 33(2), 153-174. 10.1080/07481180802440431 2009-00518-003.
Jiang, H., Niu, L., Hahne, J., Hu, M., Fang, J., Shen, M., and Xiao, S. (2018). Changing of suicide rates in China, 2002-2015. J Affect Disord, 240, 165-170. 10.1016/j.jad.2018.07.043 2018-42054-022.
Jin, L., Hong, M., Yanling, H., Bin, X., Yifeng, X., Hongyu, T., Ming, L., Wei, H., Xiangdong, W., Mingyuan, Z., et al. (2011). Mental health system in China: history, recent service reform and future challenges. World Psychiatry, 10, 210-216. 10.1002/j.2051-5545.2011.tb00059.x
Jorm, A.F. (2015). Using the Delphi expert consensus method in mental health research. Aust Nz J Psychiat, 49(10), 887-897. 10.1177/0004867415600891 2015-45187-007.
Jorm, A.F., Kitchener, B.A., and Reavley, N.J. (2019). Mental health first aid training: lessons learned from the global spread of a community education program. World Psychiatry, 18(2), 142-143. 10.1002/wps.20621
Jorm, A.F., Minas, H., Langlands, R.L., and Kelly, C.M. (2008). First aid guidelines for psychosis in Asian countries: a Delphi consensus study. Int J Ment Heal Syst, 2(1), 2. 10.1186/1752-4458-2-2 2008-13891-001.
Jorm, A.F., Ross, A.M., and Colucci, E. (2018). Cross-cultural generalizability of suicide first aid actions: an analysis of agreement across expert consensus studies from a range of countries and cultures. BMC Psychiatry, 18(1), 58. 10.1186/s12888-018-1636-8 2018-09230-001.
Kapur, N., Ibrahim, S., While, D., Baird, A., Rodway, C., Hunt, I.M., Windfuhr, K., Moreton, A., Shaw, J., and Appleby, L. (2016). Mental health service changes, organisational factors, and patient suicide in England in 1997-2012: a before-and-after study. Lancet Psychiatry, 3(6), 526-534. 10.1016/S2215-0366(16)00063-8 2016-21238-001.
Lam, A.Y., Jorm, A.F., and Wong, D.F. (2010). Mental health first aid training for the Chinese community in Melbourne, Australia: effects on knowledge about and attitudes toward people with mental illness. Int J Ment Heal Syst, 4, 18. 10.1186/1752-4458-4-18 2010-16589-001.
Li, X., PM, R., Niu, Y., Wang, Z., Tong, Y., Zhang, Y., Xu, D., Wang, S., Yang, F., and Lee, S. (2011). Development and application of the scale of public attitudes about suicide among community members and college students(in Chinese). Chin Ment Health J, 25(6), 468-475. 2011-14277-013.
Li, X., Phillips, M.R., Wang, A., Liang, H., Wang, C., and Li, C. (2004). Current attitudes and knowledge about suicide in community members: a qualitative study. Chin J Epidemiol, 25(4), 296-301.
Liang, D., Mays, V.M., and Hwang, W.C. (2018). Integrated mental health services in China: challenges and planning for the future. Health Policy Plan, 33(1), 107-122. 10.1093/heapol/czx137
Lu, S., Li, W., Oldenburg, B., Wang, Y., Jorm, A.F., He, Y., and Reavley, N.J. (2020). Cultural adaptation of the mental health first aid guidelines for depression used in English-speaking countries for China: a Delphi expert consensus study. BMC Psychiatry, 20(1), 336. 10.1186/s12888-020-02736-4 2020-46723-001.
Lu, S., Oldenburg, B., Li, W., He, Y., and Reavley, N. (2019). Population-based surveys and interventions for mental health literacy in China during 1997-2018: a scoping review. BMC Psychiatry, 19(1), 316. 10.1186/s12888-019-2307-0 2019-64955-001.
Mann, J.J., Apter, A., Bertolote, J., Beautrais, A., Currier, D., Haas, A., Hegerl, U., Lonnqvist, J., Malone, K., Marusic, A., et al. (2005). Suicide prevention strategies: a systematic review. JAMA, 294(16), 2064-2074. 10.1001/jama.294.16.2064
Marmot, M.G. (2004). Evidence based policy or policy based evidence?. BMJ, 328(7445), 906-907. 10.1136/bmj.328.7445.906
Morgan, A.J., Ross, A., and Reavley, N.J. (2018). Systematic review and meta-analysis of mental health first aid training: effects on knowledge, stigma, and helping behaviour. PLoS One, 13(5), e0197102. 10.1371/journal.pone.0197102
Naghavi, M. (2019). Global burden of disease self-harm C: global, regional, and national burden of suicide mortality 1990 to 2016: systematic analysis for the global burden of disease study 2016. BMJ, 364, l94. 10.1136/bmj.l94
Otsu, A., Araki, S., Sakai, R., Yokoyama, K., and Scott Voorhees, A. (2004). Effects of urbanization, economic development, and migration of workers on suicide mortality in Japan. Soc Sci Med, 58(6), 1137-1146. 10.1016/S0277-9536(03)00285-5 2004-11770-005.
OwensC, OwenG, BelamJ, LloydK, RapportF, DonovanJ, LambertH. Recognising and responding to suicidal crisis within family and social networks: qualitative study. BMJ. 2011;343:d5801. 10.1136/bmj.d5801 2011-24828-001.
Oyesanya, M., Lopez-Morinigo, J., and Dutta, R. (2015). Systematic review of suicide in economic recession. World J Psychiatry, 5(2), 243-254. 10.5498/wjp.v5.i2.243
Palmer, S. (2007). Telephone counselling in China. Couns Psychol Q, 10(4), 473-479. 10.1080/09515079708254193
Phillips, M.R., Li, X., and Zhang, Y. (2002). Suicide rates in China, 1995-99. Lancet, 359(9309), 835-840. 10.1016/S0140-6736(02)07954-0 2002-12214-001.
Phillips, M.R., Liu, H., and Zhang, Y. (1999). Suicide and social change in China. Cult Med Psychiatry, 23(1), 25-50. 10.1023/A:1005462530658 1999-05910-002.
Ross, A.M., Kelly, C.M., and Jorm, A.F. (2014). Re-development of mental health first aid guidelines for suicidal ideation and behaviour: a Delphi study. BMC Psychiatry, 14, 241. 10.1186/s12888-014-0241-8 2014-47993-001.
Setkowski, K., van Balkom, A., Dongelmans, D.A., and Gilissen, R. (2020). Prioritizing suicide prevention guideline recommendations in specialist mental healthcare: a Delphi study. BMC Psychiatry, 20(1), 55. 10.1186/s12888-020-2465-0 2020-10076-001.
Sha, F., Yip, P.S., and Law, Y.W. (2017). Decomposing change in China's suicide rate, 1990-2010: ageing and urbanisation. Inj Prev, 23(1), 40-45. 10.1136/injuryprev-2016-042006 2017-12266-003.
Tong, Y., Phillips, M.R., and Yin, Y. (2018). Prevalence of psychiatric diagnoses in individuals who die by suicide or attempt suicide in China based on independent structured diagnostic interviews with different informants. J Psychiatr Res, 98, 30-38. 10.1016/j.jpsychires.2017.12.003 2018-05106-006.
Turecki, G., and Brent, D.A. (2016). Suicide and suicidal behaviour. Lancet, 387(10024), 1227-1239. 10.1016/S0140-6736(15)00234-2 2016-15022-037.
Wang, C.W., Chan, C.L., and Yip, P.S. (2014). Suicide rates in China from 2002 to 2011: an update. Soc Psychiatry Psychiatr Epidemiol, 49(6), 929-941. 10.1007/s00127-013-0789-5 2014-21296-008.
Wong, D.F.K., Lau, Y., Kwok, S., Wong, P., and Tori, C. (2016). Evaluating the effectiveness of mental health first aid program for Chinese people in Hong Kong. Res Soc Work Pract, 27(1), 59-67. 10.1177/1049731515585149 2016-61030-006.
World Health Organisation. Preventing suicide: a global imperative.2014.
Xiao, S., Yang, H., Dong, Q., and Yang, D. (1999). The development, reliability and validity of suicide attitude inventory (in Chinese). Chin Ment Health J, 13(4), 250-251. 1999-03862-022.
Xie, X., Weinstein, L., and Meredith, W. (1996). Hotline in China: one way to help Chinese people. Psychol Rep, 78(1), 90. 10.2466/pr0.1996.78.1.90 1996-03334-017.
Xiong, W., and Phillips, M.R. (2016). Translated and annotated version of the 2015-2020 National Mental Health Work Plan of the People's Republic of China. Shanghai Arch Psychiatry, 28(1), 4-17. 2016-28308-001.
Zhang, J. (2010). Marriage and suicide among Chinese rural young women. Soc Forces, 89(1), 311-326. 10.1353/sof.2010.0065
Zhang, J., Conwell, Y., Zhou, L., and Jiang, C. (2004). Culture, risk factors and suicide in rural China: a psychological autopsy case control study. Acta Psychiatr Scand, 110(6), 430-437. 10.1111/j.1600-0447.2004.00388.x 2004-20343-004.
Zhang, J., and Xu, H. (2007). The effects of religion, superstition, and perceived gender inequality on the degree of suicide intent: a study of serious attempters in China. Omega (Westport), 55(3), 185-197. 10.2190/OM.55.3.b 2007-14072-002.
Zhao, R., Niu, Y., Yang, S., Wang, Z., Du, B., Wu, C., Xu, D., Liang, H., Wang, S., Zhang, Y., et al. (2015). A survey of the suicide attitude among urban and rural residents in northern China (in Chinese). J Clin Psychiatry, 25(4), 234-236.
Zhong, B.L., Chiu, H.F., and Conwell, Y. (2016). Rates and characteristics of elderly suicide in China, 2013-14. J Affect Disord, 206, 273-279. 10.1016/j.jad.2016.09.003 2016-53187-038.</t>
  </si>
  <si>
    <t>Angermeyer, M. C., Holzinger, A., Carta, M. G., &amp; Schomerus, G. (2011). Biogenetic explanations and public acceptance of mental illness: Systematic review of population studies. The British Journal of Psychiatry, 199, 367-372. https://pubmed.ncbi.nlm.nih.gov/22045945 10.1192/bjp.bp.110.085563 2012-24053-007.
Angermeyer, M. C., &amp; Matschinger, H. (2003). The stigma of mental illness: Effects of labelling on public attitudes towards people with mental disorder. Acta Psychiatrica Scandinavica, 108, 304-309. https://pubmed.ncbi.nlm.nih.gov/12956832 10.1034/j.1600-0447.2003.00150.x 2003-07686-009.
Bond, K. S., Jorm, A. F., Kitchener, B. A., &amp; Reavley, N. J. (2015). Mental health first aid training for Australian medical and nursing students: An evaluation study. BMC Psychology, 3, 11 https://pubmed.ncbi.nlm.nih.gov/25914827 10.1186/s40359-015-0069-0
Burns, S., Crawford, G., Hallett, J., Hunt, K., Chih, H. J., &amp; Tilley, P. M. (2017). What's wrong with john? A randomised controlled trial of mental health first aid (MHFA) training with nursing students. BMC Psychiatry, 17, 111 https://pubmed.ncbi.nlm.nih.gov/28335758 10.1186/s12888-017-1278-2 2017-13801-001.
Clough, B. A., Nazareth, S. M., Day, J. J., &amp; Casey, L. M. (2018). A comparison of mental health literacy, attitudes, and help-seeking intentions among domestic and international tertiary students. British Journal of Guidance &amp; Counselling, 47, 1-13.
Cohen, J. (1988). Statistical power analysis for the behavioral sciences (2nd ed.). Hillsdale: HJ: Lawrence Erlbaum Associates.
Crisp, A. H., Gelder, M. G., Rix, S., Meltzer, H. I., &amp; Rowlands, O. J. (2000). Stigmatisation of people with mental illnesses. The British Journal of Psychiatry, 177, 4-7. https://pubmed.ncbi.nlm.nih.gov/10945080 10.1192/bjp.177.1.4 2000-00147-002.
Davies, E. B., Beever, E., &amp; Glazebrook, C. (2018). A pilot randomised controlled study of the mental health first aid eLearning course with UK medical students. BMC medical education, 18, 45 https://pubmed.ncbi.nlm.nih.gov/29562906 10.1186/s12909-018-1154-x
Department of Education and Training, Australia Government. (2018). 2018 international student data. Retrieved from https://internationaleducation.gov.au/research/International-Student-Data/Documents/MONTHLY%20SUMMARIES/2018/International%20student%20data%20December%202018%20detailed%20summary.pdf
Dong, Y., &amp; Peng, C.-Y. J. (2013). Principled missing data methods for researchers. SpringerPlus, 2, 222. https://pubmed.ncbi.nlm.nih.gov/23853744 10.1186/2193-1801-2-222
Drake, R. J., Haley, C. J., Akhtar, S., &amp; Lewis, S. W. (2000). Causes and consequences of duration of untreated psychosis in schizophrenia. The British Journal of Psychiatry, 177, 511-515. https://pubmed.ncbi.nlm.nih.gov/11102325 10.1192/bjp.177.6.511 2000-12722-007.
Edwards, J., &amp; McGorry, P. D. (2002). Implementing early intervention in psychosis: A guide to establishing psychosis services. Boca Raton, FL: CRC Press. 10.1201/b14315
Fan, C. (1999). A comparison of attitudes towards mental illness and knowledge of mental health services between Australian and Asian students. Community Mental Health Journal, 35, 47-56. https://pubmed.ncbi.nlm.nih.gov/10094509 10.1023/A:1018795925455 1999-00732-004.
Gueorguieva, R., &amp; Krystal, J. H. (2004). Move over ANOVA: Progress in analyzing repeated-measures data and its reflection in papers published in the archives of general psychiatry. Archives of General Psychiatry, 61, 310-317 https://pubmed.ncbi.nlm.nih.gov/14993119 10.1001/archpsyc.61.3.310 2004-11573-013.
Gupta, S. K. (2011). Intention-to-treat concept: A review. Perspectives in Clinical Research, 2, 109-112. https://pubmed.ncbi.nlm.nih.gov/21897887 10.4103/2229-3485.83221
Hadlaczky, G., Hokby, S., Mkrtchian, A., Carli, V., &amp; Wasserman, D. (2014). Mental health first aid is an effective public health intervention for improving knowledge, attitudes, and behaviour: A meta-analysis. International Review of Psychiatry, 26, 467-475. https://pubmed.ncbi.nlm.nih.gov/25137113 10.3109/09540261.2014.924910 2014-34948-010.
Heppner, P., Wampold, B., &amp; Kivlighan, D. (2008). Research design in counseling (5th ed.). Belmont, CA: Thomson Brooks/Cole.
Howell, D. (2013). Statistical methods for psychology (8th ed.). Belmont, CA: Wadsworth.
Hsu, L., &amp; Alden, L. E. (2008). Cultural influences on willingness to seek treatment for social anxiety in Chinese-and European-heritage students. Cultural Diversity and Ethnic Minority Psychology, 14, 215-223. https://pubmed.ncbi.nlm.nih.gov/18624586 10.1037/1099-9809.14.3.215 2008-09086-006.
Jamieson, A. (2016). Finding into death without inquest. Melbourne. Retrieved from https://www.coronerscourt.vic.gov.au/sites/default/files/2019-01/16%201035.pdf
Jorm, A. F., Blewitt, K. A., Griffiths, K. M., Kitchener, B. A., &amp; Parslow, R. A. (2005). Mental health first aid responses of the public: Results from an Australian national survey. BMC Psychiatry, 5, 1 https://pubmed.ncbi.nlm.nih.gov/15694008 10.1186/1471-244X-5-9 2009-07729-001.
Jorm, A. F., &amp; Griffiths, K. M. (2008). The public's stigmatizing attitudes towards people with mental disorders: How important are biomedical conceptualizations? Acta Psychiatrica Scandinavica, 118, 315-321 https://pubmed.ncbi.nlm.nih.gov/18759807 10.1111/j.1600-0447.2008.01251.x 2008-13148-006.
Jorm, A. F., &amp; Kitchener, B. A. (2011). Noting a landmark achievement: Mental health first aid training reaches 1% of Australian adults. Milton Park, England: Taylor &amp; Francis.
Jorm, A. F., Korten, A. E., Jacomb, P. A., Rodgers, B., Pollitt, P., Christensen, H., &amp; Henderson, S. (1997). Helpfulness of interventions for mental disorders: Beliefs of health professionals compared with the general public. The British Journal of Psychiatry, 171, 233-237. https://pubmed.ncbi.nlm.nih.gov/9337975 10.1192/bjp.171.3.233 2014-48768-001.
Kermode, M., Bowen, K., Arole, S., Pathare, S., &amp; Jorm, A. F. (2009). Attitudes to people with mental disorders: A mental health literacy survey in a rural area of Maharashtra, India. Social Psychiatry and Psychiatric Epidemiology, 44, 1087-1096. https://pubmed.ncbi.nlm.nih.gov/19305937 10.1007/s00127-009-0031-7 2009-21277-009.
Kramer, E. J., Kwong, K., Lee, E., &amp; Chung, H. (2002). Cultural factors influencing the mental health of Asian Americans. Western Journal of Medicine, 176, 227-231. https://pubmed.ncbi.nlm.nih.gov/12208826
Lam, A. Y., Jorm, A. F., &amp; Wong, D. F. (2010). Mental health first aid training for the Chinese community in Melbourne, Australia: Effects on knowledge about and attitudes toward people with mental illness. International Journal of Mental Health Systems, 4, 18 https://pubmed.ncbi.nlm.nih.gov/20576137 10.1186/1752-4458-4-18 2010-16589-001.
Lam, C. S., Tsang, H. W., Corrigan, P. W., Lee, Y. T., Angell, B., &amp; Shi, K....Larson, J. E. (2010). Chinese lay theory and mental illness stigma: Implications for research and practices. Journal of Rehabilitation, 76, 35-40.
Larzelere, R. E., Kuhn, B. R., &amp; Johnson, B. (2004). The intervention selection bias: An underrecognized confound in intervention research. Psychological Bulletin, 130, 289-303. https://pubmed.ncbi.nlm.nih.gov/14979773 10.1037/0033-2909.130.2.289 2004-11156-005.
Leahy, C. M., Peterson, R. F., Wilson, I. G., Newbury, J. W., Tonkin, A. L., &amp; Turnbull, D. (2010). Distress levels and self-reported treatment rates for medicine, law, psychology and mechanical engineering tertiary students: Cross-sectional study. Australian &amp; New Zealand Journal of Psychiatry, 44, 608-615. https://pubmed.ncbi.nlm.nih.gov/20560848 10.3109/00048671003649052 2010-13182-003.
Lebowitz, M. S., &amp; Ahn, W.-K. (2012). Combining biomedical accounts of mental disorders with treatability information to reduce mental illness stigma. Psychiatric Services, 63, 496-499. https://pubmed.ncbi.nlm.nih.gov/22388477 10.1176/appi.ps.201100265 2012-25685-021.
Link, B. G., Phelan, J. C., Bresnahan, M., Stueve, A., &amp; Pescosolido, B. A. (1999). Public conceptions of mental illness: Labels, causes, dangerousness, and social distance. American Journal of Public Health, 89, 1328-1333. https://pubmed.ncbi.nlm.nih.gov/10474548 10.2105/AJPH.89.9.1328 2001-17668-002.
Lipson, S. K., Speer, N., Brunwasser, S., Hahn, E., &amp; Eisenberg, D. (2014). Gatekeeper training and access to mental health care at universities and colleges. Journal of Adolescent Health, 55, 612-619 https://pubmed.ncbi.nlm.nih.gov/25043834 10.1016/j.jadohealth.2014.05.009 2014-29775-001.
Lu, S. H., Dear, B. F., Johnston, L., Wootton, B. M., &amp; Titov, N. (2014). An internet survey of emotional health, treatment seeking and barriers to accessing mental health treatment among Chinese-speaking international students in Australia. Counselling Psychology Quarterly, 27, 96-108. 10.1080/09515070.2013.824408 2014-06653-005.
Mak, W. W., Chong, E. S., &amp; Wong, C. C. (2014). Beyond attributions: Understanding public stigma of mental illness with the common sense model. American Journal of Orthopsychiatry, 84, 173-181. https://pubmed.ncbi.nlm.nih.gov/24826933 10.1037/h0099373 2014-11504-007.
McCormack, Z., Gilbert, J. L., Ott, C., &amp; Plake, K. S. (2018). Mental health first aid training among pharmacy and other university students and its impact on stigma toward mental illness. Currents in Pharmacy Teaching and Learning, 10, 1342-1347 https://pubmed.ncbi.nlm.nih.gov/30527363 10.1016/j.cptl.2018.07.001
Mellor, D., Carne, L., Shen, Y.-C., McCabe, M., &amp; Wang, L. (2013). Stigma toward mental illness: A cross-cultural comparison of Taiwanese, Chinese immigrants to Australia and Anglo-Australians. Journal of Cross-Cultural Psychology, 44, 352-364. 10.1177/0022022112451052 2013-06649-002.
Morgan, A. J., Ross, A., &amp; Reavley, N. J. (2018). Systematic review and meta-analysis of mental health first aid training: Effects on knowledge, stigma, and helping behaviour. PLoS One, 13, e0197102. https://pubmed.ncbi.nlm.nih.gov/29851974 10.1371/journal.pone.0197102
O'Connor, M., Casey, L., &amp; Clough, B. (2014). Measuring mental health literacy-A review of scale-based measures. Journal of Mental Health, 23, 197-204. https://pubmed.ncbi.nlm.nih.gov/24785120 10.3109/09638237.2014.910646
O'Reilly, C. L., Bell, J. S., Kelly, P. J., &amp; Chen, T. F. (2011). Impact of mental health first aid training on pharmacy students' knowledge, attitudes and self-reported behaviour: A controlled trial. Australian and New Zealand Journal of Psychiatry, 45, 549-557. https://pubmed.ncbi.nlm.nih.gov/21718124 10.3109/00048674.2011.585454 2011-14648-009.
Read, J. (2007). Why promoting biological ideology increases prejudice against people labelled "schizophrenic". Australian Psychologist, 42, 118-128. 10.1080/00050060701280607 2007-07574-006.
Reavley, N. J., &amp; Jorm, A. F. (2012). Public recognition of mental disorders and beliefs about treatment: changes in Australia over 16 years. The British Journal of Psychiatry, 200, 419-425. https://pubmed.ncbi.nlm.nih.gov/22442098 10.1192/bjp.bp.111.104208 2012-21520-013.
Reavley, N. J., McCann, T. V., &amp; Jorm, A. F. (2012). Mental health literacy in higher education students. Early Intervention in Psychiatry, 6, 45-52. https://pubmed.ncbi.nlm.nih.gov/22182365 10.1111/j.1751-7893.2011.00314.x 2012-02426-007.
Rose, T., Leitch, J., Collins, K. S., Frey, J. J., &amp; Osteen, P. J. (2019). Effectiveness of youth mental health first aid USA for social work students. Research on Social Work Practice, 29, 291-302 10.1177/1049731517729039 2019-07885-005.
Shea, M., &amp; Yeh, C. (2008). Asian American students' cultural values, stigma, and relational self-construal: Correlates of attitudes toward professional help seeking. Journal of Mental Health Counseling, 30, 157-172. 10.17744/mehc.30.2.g662g5l2r1352198 2008-05003-005.
Stallman, H. M. (2010). Psychological distress in university students: A comparison with general population data. Australian Psychologist, 45, 249-257. 10.1080/00050067.2010.482109 2010-23421-004.
Tracey, T. J., Leong, F. T., &amp; Glidden, C. (1986). Help seeking and problem perception among Asian Americans. Journal of Counseling Psychology, 33, 331-336. 10.1037/0022-0167.33.3.331 1986-28649-001.
Vaez, M., &amp; Laflamme, L. (2008). Experienced stress, psychological symptoms, self-rated health and academic achievement: A longitudinal study of Swedish university students. Social Behavior and Personality: An International Journal, 36, 183-196. 10.2224/sbp.2008.36.2.183 2008-05664-004.
Wong, D. F. K., Cheng, C.-W., Zhuang, X. Y., Ng, T. K., Pan, S.-M., He, X., &amp; Poon, A. (2017). Comparing the mental health literacy of Chinese people in Australia, China, Hong Kong and Taiwan: Implications for mental health promotion. Psychiatry Research, 256, 258-266. https://pubmed.ncbi.nlm.nih.gov/28648988 10.1016/j.psychres.2017.06.032 2017-42635-042.
Wong, D. F. K., Lam, A. Y. K., &amp; Poon, A. (2010). Knowledge and preferences regarding schizophrenia among Chinese-speaking Australians in Melbourne, Australia. Social Psychiatry and Psychiatric Epidemiology, 45, 865-873. https://pubmed.ncbi.nlm.nih.gov/19696955 10.1007/s00127-009-0122-5 2010-17033-003.
Wong, D. F. K., Lau, Y., Kwok, S., Wong, P., &amp; Tori, C. (2017). Evaluating the effectiveness of mental health first aid program for Chinese people in Hong Kong. Research on Social Work Practice, 27, 59-67. 10.1177/1049731515585149 2016-61030-006.
Wong, D. F. K., &amp; Li, J. C. M. (2012). Cultural influence on Shanghai Chinese people's help-seeking for mental health problems: Implications for social work practice. British Journal of Social Work, 44, 868-885. 10.1093/bjsw/bcs180 2014-41286-006.
Zhuang, X. Y., Wong, D. F. K., Cheng, C.-W., &amp; Pan, S.-M. (2017). Mental health literacy, stigma and perception of causation of mental illness among Chinese people in Taiwan. International Journal of Social Psychiatry, 63, 498-507 https://pubmed.ncbi.nlm.nih.gov/28805154 10.1177/0020764017719303 2017-35472-005.</t>
  </si>
  <si>
    <t>Mental Health Literacy Scale--Chinese Version [doi: 10.1037/t85692-000] (9999-85692-000)</t>
  </si>
  <si>
    <t>American Psychiatric Association (2013). Diagnostic and statistical manual of mental disorders (5th ed., pp. 271-280). Arlington, VA: American Psychiatric Publishing. 2013-14907-000.
Bee, P. E., Richards, D. A., Loftus, S. J., Baker, J. A., Bailey, L., Lovell, K., ...Cox, D. (2006). Mapping nursing activity in acute inpatient mental healthcare settings. Journal of Mental Health, 15(2), 217-226. 10.1080/09638230600608941 2006-08044-009.
Bowers, L. (2011). On a ward: Do nurses spend enough time talking to patients? Retrieved from http://www.mentalhealthcare.org.uk/view_all_videos/professor_len_bowers_video_4
Care Quality Commission (2010). Count me in 2010. Retrieved from http://www.cqc.org.uk/sites/default/files/media/documents/count_me_in_2010_final_tagged.pdf
Carpenter, D. R. (2007). Phenomenology as method. In H. J.Streubert Speziale &amp; D. R.Carpenter (Eds.), Qualitative research in nursing: Advancing the humanistic imperative (vol. 4, pp. 75-101). Philadelphia, PA: Lippincott Williams &amp; Wilkins.
Cavendish Review (2013). An independent review into healthcare assistants and support workers in the NHS and social care settings. Retrieved from https://www.gov.uk/government/uploads/system/uploads/attachment_data/file/236212/Cavendish_Review.pdf
Chambers, M., Gillard, S., Turner, K., &amp; Borschmann, R. (2013). Evaluation of an educational practice development programme for staff working in mental health inpatient environments. Journal of Psychiatric and Mental Health Nursing, 20, 362-373. 10.1111/j.1365-2850.2012.01964.x 2013-09650-012.
Chambers, M., Guise, V., Valimaki, M., Botelho, M. A. R., Scott, A., Staniuliene, V., &amp; Zanotti, R. (2010). Nurses' attitudes to mental illness: A comparison of a sample of nurses from five European countries. International Journal of Nursing Studies, 47(3), 350-362. 10.1016/j.ijnurstu.2009.08.008 2010-03056-011.
Chambers, M., &amp; Kantaris, X. (2017). Enhancing the therapeutic interaction skills of staff working in acute adult inpatient psychiatric wards: Outcomes of a brief intervention education programme. Journal of Nursing Education and Practice, 7(11), 123-132 10.5430/jnep.v7n11p123
Chambers, M., Kantaris, X., Guise, V., &amp; Valimaki, M. (2015). Managing and caring for distressed and disturbed service users: The thoughts and feelings experienced by English mental health nurses. Journal of Psychiatric and Mental Health Nursing, 22(5), 289297. 10.1111/jpm.12199
Department of Health (2011). Mental health policy and implementation guide: Adult acute inpatient care provision. London, UK: HMSO.
Elo, S., &amp; Kyngas, H. (2018). The qualitative content analysis process. Journal of Advanced Nursing, 62, 107-115. 10.1111/j.1365-2648.2007.04569.x 2008-03485-009.
Forsetlund, L., Bjorndal, A., Rashidian, A., Jamtvedt, G., O'Brien, M. A., Wolf, F. M., ... Oxman, A. (2012). Continuing education meetings and workshops: Effects on professional practice and health care outcomes (Review). The Cochrane Collaboration. Chichester, UK: John Wiley &amp; Sons Ltd.
Health and Social Care Information Centre, and National Minimum Dataset - Social Care, managed by Skills for Care (2012). 2011-12 data for non-registered staff delivering direct care (NHS and social care). A healthcare assistant does twice as much direct patient care on the wards as a nurse: University of Oxford 2012. Retrieved from http://www.sbs.ox.ac.uk/research/organisationalbehaviour/Pages/supportworkers.aspx
Hosany, Z., Wellman, N., &amp; Lowe, T. (2007). Fostering a culture of engagement: A pilot study of the outcomes of training mental health nurses working in two UK admission units in brief solution-focused therapy techniques. Journal of Psychiatric and Mental Health Nursing, 14, 688-695. 10.1111/j.1365-2850.2007.01161.x 2007-14479-009.
Marinopoulos, S. S., Dorman, T., Ratanawongsa, N., Wilson, L. M., Ashar, B. H., Magaziner, J. L., ... Bass, E. B. (2007). Effectiveness of continuing medical education, evidence reports/technology assessments, No. 149. Rockville, MD: Agency for Healthcare Research and Quality (US); January 2007. Report No.: 07-E006.
McAndrew, S., Chambers, M., Nolan, F., Thomas, B., &amp; Watts, P. (2014). Measuring the evidence: Reviewing the literature of the measurement of therapeutic engagement in acute mental health inpatient wards. International Journal of Mental Health Nursing, 23(3), 212-220. 10.1111/inm.12044 2014-13457-004.
Mental Health Foundation (2013) Retrieved from mentalhealth.org.uk/
National Center for Post Traumatic Stress Disorder (NC-PTSD) (2006) Retrieved from http://www.ptsd.va.gov/
NHS Health Education England (2018). Health careers. Retrieved from http://www.nhscareers.nhs.uk/explore-by-career/nursing/careers-in-nursing/mental-health-nursing/
NHS Institute for Innovation and Improvement (2014) Retrieved from http://www.institute.nhs.uk/global/default/home.html
Ormrod, J. E. (2006). Educational psychology: Developing learners (5th ed.). Upper Saddle River, NJ: Pearson/Merrill Prentice Hall.
NHSPatient Feedback Challenge (2006) Retrieved from http://www.institute.nhs.uk/innovation/spread_and_adoption/nhs_patient_feedback_challenge.html
Peplau, H. E. (1952). Interpersonal relationships in nursing. New York, NY: G. P. Putnam &amp; Sons.
Royal College of Nursing (2011) Retrieved from http://www.bbc.co.uk/news/health-15016634
Schwarzer, R., &amp; Jerusalem, M. (1995). Generalized self-efficacy scale. In I. J.Weinman, S.Wright &amp; M.Johnston (Eds.), Measures in health psychology: A user's portfolio. Causal and control beliefs (pp. 35-37). Windsor, UK: NFER-NELSON.
Standing Nursing and Midwifery Advisory Committee (1999). Clinical observation and engagement. Retrieved from https://www.bcpft.nhs.uk/documents/policies/o/1028-observations-clinical/file
UNISON (2016). Health care assistants being used as 'nurses on the cheap' says UNISON. Retrieved from https://www.unison.org.uk/news/press-release/2016/09/health-care-assistants-being-used-as-nurses-on-the-cheap-says-unison/
Whittington, R., &amp; Richter, D. (2006). Chapter 3 From the individual to the interpersonal: Environment and interaction in the escalation of violence in mental health settings. In D.Richter &amp; R.Whittington (Eds.), Violence in mental health settings (pp. 47-68). New York, NY: Springer. 10.1007/978-0-387-33965-8_3 2006-20642-003.
WHO World vision War Trauma Foundation (2011-2019) Retrieved from http://www.wartrauma.nl/en/publications/pfa-guide/pfa-facilitators-guide, 2011-to date</t>
  </si>
  <si>
    <t>Therapeutic Engagement Questionnaire [doi: 10.1037/t69484-000] (9999-69484-000)</t>
  </si>
  <si>
    <t>Abramson, A. (2020). Coronavirus threat escalates fears - and bigotry, American Psychological Association, Washington, DC, 2020, https://www.apa.org/news/apa/2020/02/coronavirusthreat.
Beck, A. T., Steer, R. A., &amp; Brown, G. (1996). Beck depression inventory-II. Psychological Assessment, 1996.
American Psychological Association. (2020). Finding local mental health resources during the COVID-19 crisis, American Psychological Association, Washington, DC, 2020, https://www.apa.org/topics/covid-19/local-mental-health.
Keles, B., McCrae, N., &amp; Grealish, A. (2020). "A systematic review: the influence of social media on depression, anxiety and psychological distress in adolescents," International Journal of Adolescence and Youth, vol. 25, no. 1, pp. 79-93, 2020. 2019-16278-001. 10.1080/02673843.2019.1590851
Murray, C. J., Barber, R. M., Foreman, K. J., et al. (2015). "Global, regional, and national disability-adjusted life years (DALYs) for 306 diseases and injuries and healthy life expectancy (HALE) for 188 countries, 1990-2013: quantifying the epidemiological transition," The Lancet, vol. 386, no. 10009, pp. 2145-2191, 2015. 2015-55259-033. 10.1016/S0140-6736(15)61340-X https://pubmed.ncbi.nlm.nih.gov/26321261
Sreeramareddy, C. T., Shankar, P. R., Binu, V., Mukhopadhyay, C., Ray, B., &amp; Menezes, R. G. (2007). "Psychological morbidity, sources of stress and coping strategies among undergraduate medical students of Nepal," BMC Medical education, vol. 7, no. 1, p. 26, 2007.
Young, C. (2020). Covid-19: Novel Coronavirus Content Free to Access, John Wiley &amp; Sons, Hoboken, New Jersey, 2020, https://novelcoronavirus.onlinelibrary.wiley.com/.
Nguyen, D. T., Dedding, C., Pham, T. T., Wright, P., &amp; Bunders, J. (2013). "Depression, anxiety, and suicidal ideation among Vietnamese secondary school students and proposed solutions: a cross-sectional study," BMC Public Health, vol. 13, no. 1, p. 1195, 2013.
Holmes, E. A., O'Connor, R. C., Perry, V. H., et al. (2020). "Multidisciplinary research priorities for the COVID-19 pandemic: a call for action for mental health science," The Lancet, vol. 366, no. 20, p. 30168, 2020. 2020-38866-025. 10.1016/S2215-0366(20)30168-1 https://pubmed.ncbi.nlm.nih.gov/32304649
Mayer, F. B., Santos, I. S., Silveira, P. S., et al. (2016). "Factors associated to depression and anxiety in medical students: a multicenter study," BMC medical education, vol. 16, no. 1, p. 282, 2016.
Norris, F. H., Friedman, M. J., Watson, P. J., Byrne, C. M., Diaz, E., &amp; Kaniasty, K. (2002). "60,000 disaster victims speak: part I. An empirical review of the empirical literature, 1981-2001," Psychiatry: Interpersonal and biological processes, vol. 65, no. 3, pp. 207-239, 2002. 2002-18997-003. 10.1521/psyc.65.3.207.20173
Galeoto, G., Sansoni, J., Scuccimarri, M., et al. (2018). "A psychometric properties evaluation of the Italian version of the geriatric depression scale," Depression research and treatment, vol. 2018, 7 pages, 2018. 2018-09988-001. 10.1155/2018/1797536 https://pubmed.ncbi.nlm.nih.gov/29686898
Sprang, G., &amp; Silman, M. (2013). "Posttraumatic stress disorder in parents and youth after health-related disasters," Disaster medicine and public health preparedness, vol. 7, no. 1, pp. 105-110, 2013.
Buckner, J. D., Heimberg, R. G., Ecker, A. H., &amp; Vinci, C. (2013). "A biopsychosocial model of social anxiety and substance use," Depression and anxiety, vol. 30, no. 3, pp. 276-284, 2013. 2013-08138-013. 10.1002/da.22032 https://pubmed.ncbi.nlm.nih.gov/23239365
Das, J. K., Salam, R. A., Lassi, Z. S., et al. (2016). "Interventions for adolescent mental health: an overview of systematic reviews," Journal of Adolescent Health, vol. 59, no. 4, pp. S49-S60, 2016. 2016-47422-006. 10.1016/j.jadohealth.2016.06.020
LeMoult, J., Humphreys, K. L., Tracy, A., Hoffmeister, J.-A., Ip, E., &amp; Gotlib, I. H. (2020). "Meta-analysis: exposure to early life stress and risk for depression in childhood and adolescence," Journal of the American Academy of Child &amp; Adolescent Psychiatry, vol. 59, 2020. 2020-43207-001. 10.1016/j.jaac.2019.10.011 https://pubmed.ncbi.nlm.nih.gov/31676392
Brown, J. S., Blackshaw, E., Stahl, D., et al. (2019). "School-based early intervention for anxiety and depression in older adolescents: a feasibility randomised controlled trial of a self-referral stress management workshop programme ("DISCOVER")," Journal of Adolescence, vol. 71, pp. 150-161, 2019. 2019-08787-015. 10.1016/j.adolescence.2018.11.009 https://pubmed.ncbi.nlm.nih.gov/30738219
Zhang, J., Wu, W., Zhao, X., &amp; Zhang, W. (2020). "Recommended psychological crisis intervention response to the 2019 novel coronavirus pneumonia outbreak in China: a model of West China Hospital," Precision Clinical Medicine, vol. 3, no. 1, pp. 3-8, 2020.
Johns Hopkins University. (2020). COVID-19 Dashboard by the Center for Systems Science and Engineering (CSSE) at Johns Hopkins, Johns Hopkins, USA, 2020, https://coronavirus.jhu.edu/map.html.
Shamsuddin, K., Fadzil, F., Ismail, W. S. W., et al. (2013). "Correlates of depression, anxiety and stress among Malaysian university students," Asian journal of psychiatry, vol. 6, no. 4, pp. 318-323, 2013. 2013-24261-009. 10.1016/j.ajp.2013.01.014 https://pubmed.ncbi.nlm.nih.gov/23810140
Clark, L. A., &amp; Watson, D. (1991). "Tripartite model of anxiety and depression: psychometric evidence and taxonomic implications," Journal of abnormal psychology, vol. 100, no. 3, pp. 316-336, 1991. 1991-32000-001. 10.1037/0021-843X.100.3.316 https://pubmed.ncbi.nlm.nih.gov/1918611
Bufka, L. (2020). Speaking of Psychology: managing your mental health during COVID-19, American Psychological Association, Washington, DC, 2020, https://www.apa.org/research/action/speaking-of-psychology/covid-19-mental-health.
Van Loon, L. M. A., Van de Ven, M. O. M., Van Doesum, K. T. M., Witteman, C. L. M., &amp; Hosman, C. M. H. (2014). "The relation between parental mental illness and adolescent mental health: the role of family factors," Journal of Child and Family Studies, vol. 23, no. 7, pp. 1201-1214, 2014. 2013-25005-001. 10.1007/s10826-013-9781-7
Yasin, M. A. S. M., &amp; Dzulkifli, M. A. (2011). Differences in depression, anxiety and stress between low-and high-achieving students, 2011.
Afifi, M., Al Riyami, A., Morsi, M., &amp; Al, K. H. (2006). "Depressive symptoms among high school adolescents in Oman," EMHJ-Eastern Mediterranean Health Journal, vol. 12, no. Supp 2, pp. S126-S137, 2006.
Fawzy, M., &amp; Hamed, S. A. (2017). "Prevalence of psychological stress, depression and anxiety among medical students in Egypt," Psychiatry Research, vol. 255, pp. 186-194, 2017. 2017-34965-029. 10.1016/j.psychres.2017.05.027 https://pubmed.ncbi.nlm.nih.gov/28575777
Gupta, M., Abdelmaksoud, A., Jafferany, M., Lotti, T., Sadoughifar, R., &amp; Goldust, M. (2020). "COVID-19 and economy," Dermatologic Therapy, no. article e13329, 2020.
Van Zalk, M. H. W., Kerr, M., Branje, S. J., Stattin, H., &amp; Meeus, W. H. (2010). "It takes three: selection, influence, and de-selection processes of depression in adolescent friendship networks," Developmental Psychology, vol. 46, no. 4, pp. 927-938, 2010. 2010-13178-014. 10.1037/a0019661 https://pubmed.ncbi.nlm.nih.gov/20604612
Khatatbeh, M. (2020). "Efficacy of nationwide curfew to encounter spread of COVID-19: a case from Jordan," Frontiers in Public Health, vol. 8, no. 394, 2020.
Moussa, M. T., Lovibond, P., Laube, R., &amp; Megahead, H. A. (2015). "Psychometric properties of an arabic version of the depression anxiety stress scales (DASS)," Research on Social Work Practice, vol. 27, no. 3, pp. 375-386, 2015. 2017-18740-011. 10.1177/1049731516662916
Malak, M. Z., &amp; Khalifeh, A. H. (2018). "Anxiety and depression among school students in Jordan: prevalence, risk factors, and predictors," Perspectives in psychiatric care, vol. 54, no. 2, pp. 242-250, 2018. 2017-26570-001. 10.1111/ppc.12229 https://pubmed.ncbi.nlm.nih.gov/28617949
Khawaja, N. G., Santos, M. L. R., Habibi, M., &amp; Smith, R. (2013). "University students' depression: a cross-cultural investigation," Higher Education Research &amp; Development, vol. 32, no. 3, pp. 392-406, 2013. 2013-18806-006. 10.1080/07294360.2012.697129
Al Omari, O., Wynaden, D., Alkhawaldeh, A., et al. (2019). "Knowledge and attitudes of young people toward mental illness: a cross sectional study," in Comprehensive child and adolescent nursing, pp. 1-13, 2019.
Oklahoma State University. (2020). Understanding boys and girls: five basic needs of youth - Oklahoma State 4-H 2020, 2020, http://4h.okstate.edu/literature-links/lit-online/others/volunteer/4H.VOL.102UnderstandingBoysGirls_08.pdf/.
Massai, P., Colalelli, F., Sansoni, J., et al. (2018). "Reliability and validity of the geriatric depression scale in Italian subjects with Parkinson's disease," Parkinson's Disease, vol. 2018, 6 pages, 2018.
Al Bahnasy, R. A., Abdel-Rasoul, G. M., Mohamed, O. A., Mohamed, N. R., &amp; Ibrahem, R. A. (2013). "Prevalence of depression, anxiety, and obsessive-compulsive disorders among secondary school students in Menoufia governorate Egypt," Menoufia Medical Journal, vol. 26, no. 1, p. 44, 2013.
Alharbi, R., Alsuhaibani, K., Almarshad, A., &amp; Alyahya, A. (2019). "Depression and anxiety among high school student at Qassim region," Journal of family medicine and primary care, vol. 8, no. 2, pp. 504-510, 2019.
Armitage, R., &amp; Nellums, L. B. (2020). "Considering inequalities in the school closure response to COVID-19," The Lancet Global Health, vol. 8, no. 5, p. e644, 2020.
Martini, R., Hilt, R., Marx, L., et al. (2012). Best Principles for Integration of Child Psychiatry into the Pediatric Health Home, American Academy of Child &amp; Adolescent Psychiatry, Washington, DC, 2012.
Al-Abbudi, S. (2019). "Prevalence of symptoms of depression, anxiety and stress among secondary school students in Baghdad. Iraq," International Journal of Current Research, vol. 10, no. 3, pp. 66257-66261, 2019.
Lovibond, S. H., &amp; Lovibond, P. F. (1995). Manual for the Depression, Stress Scales Australia University of New South Wales, Anxiety, 1995.
Kellar, S. P., &amp; Kelvin, E. A. (2013). Munro's Statistical Methods for Health Care Research, Wolters Kluwer Health/Lippincott Williams &amp; Wilkins, New York, 2013.
Hicks, T., &amp; Heastie, S. (2008). High school to college transition: a profile of the stressors, physical and psychological health issues that affect the first-year on-campus college student, 2008.
Lancet, T. (2020). "COVID-19: learning from experience," The Lancet, vol. 395, no. 10229, p. 1011, 2020.
United Nations. (2020). Definition of youth, 2020, https://www.un.org/en/sections/issues-depth/youth-0/index.html.
Fekadu, W., Mihiretu, A., Craig, T. K., &amp; Fekadu, A. (2019). "Multidimensional impact of severe mental illness on family members: systematic review," BMJ open, vol. 9, no. 12, p. e032391, 2019.
WHO. (2020). Coronavirus disease (COVID-2019) R&amp;D 2020, 2020, https://www.who.int/blueprint/priority-diseases/key-action/novel-coronavirus/en/.
WHO. (2020). WHO Director-General's opening remarks at the media briefing on COVID-19 - 20 April 2020 https://www.who.int/dg/speeches/detail/who-director-general-s-opening-remarks-atthe-media-briefing-on-covid-19--20-april-2020.
Li, Y., &amp; Lerner, R. M. (2011). "Trajectories of school engagement during adolescence: implications for grades, depression, delinquency, and substance use," Developmental Psychology, vol. 47, no. 1, pp. 233-247, 2011. 2011-00627-016. 10.1037/a0021307 https://pubmed.ncbi.nlm.nih.gov/21244162</t>
  </si>
  <si>
    <t>Armstrong, G., Ironfield, N., Kelly, C.M., Dart, K., Arabena, K., Bond, K., and Jorm, A.F. (2017). Re-development of mental health first aid guidelines for supporting aboriginal and Torres Strait islanders who are engaging in non-suicidal self-injury. BMC Psyc, 171, 300 https://pubmed.ncbi.nlm.nih.gov/28830485 10.1186/s12888-017-1465-1
Bayram, N., and Bilgel, N. (2008). The prevalence and socio-demographic correlations of depression, anxiety and stress among a group of university students. Soc Psyc and Psyc Epid, 43(8), 667-672 https://pubmed.ncbi.nlm.nih.gov/18398558 10.1007/s00127-008-0345-x 2008-10708-011.
Cage E, Stock M, Sharpington A, Pitman E, Batchelor R (2018) Barriers to accessing support for mental health issues at university. Stud HE: 1-13
Chinman, M.J., Weingarten, R., Stayner, D., and Davidson, L. (2001). Chronicity reconsidered: improving person-environment fit through a consumer-run service. Com Men Hea J, 37(3), 215-229 https://pubmed.ncbi.nlm.nih.gov/11440423 10.1023/A:1017577029956 2001-17736-002.
Department of Health (2014) Annual Report of the Chief Medical Officer 2013: Public Mental Health Priorities: Investing in the Evidence. Retrieved from: www.gov.uk/government/publications/chief-medical-officer-cmoannual-report-public-mental-health [Accessed 18/10/18]
Eisenberg, D., Hunt, J., Speer, N., and Zivin, K. (2011). Mental health service utilization among college students in the United States. J Ner Men Dis, 199(5), 301-308 https://pubmed.ncbi.nlm.nih.gov/21543948 10.1097/NMD.0b013e3182175123 2011-11196-003.
Equality Challenge Unit (2012) Equality in higher education: statistical report 2012. Retrieved from: https://www.ecu.ac.uk/publications/equality-in-he-stats-2012/ [Accessed 18/10/18]
Goldstrom, I.D., Campbell, J., Rogers, J.A., Lambert, D.B., Blacklow, B., Henderson, M.J., and Manderscheid, R.W. (2006). National estimates for mental health mutual support groups, self-help organizations, and consumer-operated services. Adm Pol Men Hea Ser Res, 33(1), 92-103 https://pubmed.ncbi.nlm.nih.gov/16240075 10.1007/s10488-005-0019-x 2006-07380-013.
Grant A (2011) The growth and development of mental health provision in UK higher education institutions. Universities UK/guild HE working Group for the Promotion
Hadlaczky, G., Hokby, S., Mkrtchian, A., Carli, V., and Wasserman, D. (2014). Mental health first aid is an effective public health intervention for improving knowledge, attitudes, and behaviour: a meta-analysis. Int Rev Psy, 26(4), 467-475 https://pubmed.ncbi.nlm.nih.gov/25137113 10.3109/09540261.2014.924910 2014-34948-010.
Health and Safety Executive (2018) Labour force survey. Retrieved from: http://www.hse.gov.uk/statistics/sources.htm [Accessed 18/10/18]
Jorm, A.F., and Kitchener, B.A. (2010). Noting a landmark achievement: mental health first aid training reaches 1% of Australian adults. Aus N Zea J Psyc, 45, 808-813 https://pubmed.ncbi.nlm.nih.gov/21827342 10.3109/00048674.2011.594785
Kitchener, B.A., and Jorm, A.F. (2008). Mental health first aid: an international programme for early intervention. Ear Int Psyc, 2(1), 55-61. https://pubmed.ncbi.nlm.nih.gov/21352133 10.1111/j.1751-7893.2007.00056.x 2008-04690-010.
Langlands, R.L., Jorm, A.F., Kelly, C.M., and Kitchener, B.A. (2008). First aid for depression: a Delphi consensus study with consumers, carers and clinicians. J Aff Dis, 105(1-3), 157-165 https://pubmed.ncbi.nlm.nih.gov/17574684 10.1016/j.jad.2007.05.004 2007-19496-017.
Morgan, A.J., Reavley, N.J., Ross, A., San Too, L., and Jorm, A.F. (2018). Interventions to reduce stigma towards people with severe mental illness: systematic review and meta-analysis. J Psy Res, 103, 120-133 https://pubmed.ncbi.nlm.nih.gov/29843003 10.1016/j.jpsychires.2018.05.017 2018-30312-019.
National Academies of Sciences, Engineering, and Medicine (2016) Ending discrimination against people with mental and substance use disorders: the evidence for stigma change. National Academies Press
Office for National Statistics (2014) Full report: sickness absence in the labour market. Retrieved from: https://www.ons.gov.uk/employmentandlabourmarket/peopleinwork/labourproductivity/articles/sicknessabsenceinthelabourmarket/2014-02-25 [Accessed 18/10/18]
Ruckert, H.W. (2015). Students' mental health and psychological counselling in Europe. Men Hea and Prev, 3, 34-40 10.1016/j.mhp.2015.04.006 2016-43457-007.
Slade, T., Johnston, A., Oakley Browne, M.A., Andrews, G., and Whiteford, H. (2009). 2007 National Survey of mental health and wellbeing: methods and key findings. Aus N Zea J Psyc, 43(7), 594-605 https://pubmed.ncbi.nlm.nih.gov/19530016 10.1080/00048670902970882 2010-13160-003.
Storrie, K., Ahern, K., and Tuckett, A. (2010). A systematic review: students with mental health problems-a growing problem. Int J Nur Pra, 16(1), 1-6 https://pubmed.ncbi.nlm.nih.gov/20158541 10.1111/j.1440-172X.2009.01813.x 2010-02218-001.
World Health Organization - WHO (2011) Global burden of mental disorders and the need for a comprehensive, coordinated response from health and social sectors at the country level: report by the secretariat. Retrieved from: www.who.int/gb/ebwha/pdf_files/EB130/B130_9-en.pdf [Accessed 18/10/18]</t>
  </si>
  <si>
    <t>Akins, R.B., Tolson, H., and Cole, B.R. (2005). Stability of response characteristics of a Delphi panel: application of bootstrap data expansion. BMC Med Res Methodol, 5, 37. https://pubmed.ncbi.nlm.nih.gov/16321161 10.1186/1471-2288-5-37
Angermeyer, M.C., van der Auwera, S., Carta, M.G., and Schomerus, G. (2017). Public attitudes towards psychiatry and psychiatric treatment at the beginning of the 21st century: a systematic review and meta-analysis of population surveys. World Psychiatry, 16(1), 50-61. https://pubmed.ncbi.nlm.nih.gov/28127931 10.1002/wps.20383 2018-22285-017.
Armstrong, G., Ironfield, N., Kelly, C.M., Dart, K., Arabena, K., Bond, K., Reavley, N., and Jorm, A.F. (2018). Re-development of mental health first aid guidelines for supporting Aboriginal and Torres Strait islanders who are experiencing suicidal thoughts and behaviour. BMC Psychiatry, 18(1), 228. https://pubmed.ncbi.nlm.nih.gov/30012118 10.1186/s12888-018-1809-5 2018-35295-001.
Barrera, M., Castro, F.G., Strycker, L.A., and Toobert, D.J. (2013). Cultural adaptations of behavioral health interventions: a progress report. J Consult Clin Psychol, 81(2), 196-205. https://pubmed.ncbi.nlm.nih.gov/22289132 10.1037/a0027085 2012-02229-001.
Bonabi, H., Muller, M., Ajdacic-Gross, V., Eisele, J., Rodgers, S., Seifritz, E., Rossler, W., and Rusch, N. (2016). Mental health literacy, attitudes to help seeking, and perceived need as predictors of mental health service use: a longitudinal study. J Nerv Ment Dis, 204(4), 321-324. https://pubmed.ncbi.nlm.nih.gov/27015396 10.1097/NMD.0000000000000488 2016-18006-013.
Bond, K.S., Cottrill, F.A., Blee, F.L., Kelly, C.M., Kitchener, B.A., and Jorm, A.F. (2019). Offering mental health first aid to a person with depression: a Delphi study to re-develop the guidelines published in 2008. BMC Psychol, 7(1), 37. https://pubmed.ncbi.nlm.nih.gov/31227016 10.1186/s40359-019-0310-3
Chan, C.-.m.A. (2015). Cao T, Gao M: Chinese conception of mental illness: a comparative culture analysis. Asian J Pharmacy Nursing Med Sci, 3(1), 1-7.
Colucci, E., Kelly, C.M., Minas, H., Jorm, A.F., and Chatterjee, S. (2010). Mental health first aid guidelines for helping a suicidal person: a Delphi consensus study in India. Int J Ment Health Syst, 4, 4. https://pubmed.ncbi.nlm.nih.gov/20167125 10.1186/1752-4458-4-4 2010-08133-001.
Colucci, E., Kelly, C.M., Minas, H., Jorm, A.F., and Nadera, D. (2010). Mental health first aid guidelines for helping a suicidal person: a Delphi consensus study in the Philippines. Int J Ment Health Syst, 4, 32. https://pubmed.ncbi.nlm.nih.gov/21167076 10.1186/1752-4458-4-32 2011-01350-001.
De Silva, S.A., Colucci, E., Mendis, J., Kelly, C.M., Jorm, A.F., and Minas, H. (2016). Suicide first aid guidelines for Sri Lanka: a Delphi consensus study. Int J Ment Health Syst, 10(1), 53. https://pubmed.ncbi.nlm.nih.gov/27579055 10.1186/s13033-016-0085-3 2016-42545-001.
Depression [http://www.who.int/mediacentre/factsheets/fs369/en/].
Hanisch, S.E., Twomey, C.D., Szeto, A.C., Birner, U.W., Nowak, D., and Sabariego, C. (2016). The effectiveness of interventions targeting the stigma of mental illness at the workplace: a systematic review. BMC Psychiatry, 16, 1. https://pubmed.ncbi.nlm.nih.gov/26739960 10.1186/s12888-015-0706-4 2016-01009-001.
Hasson, F., Keeney, S., and McKenna, H. (2000). Research guidelines for the Delphi survey technique. J Adv Nurs, 32(4), 1008-1015. https://pubmed.ncbi.nlm.nih.gov/11095242
Hong-ting, L. (2013). Structure and function: historical transition of Chinese rural family. Res Higher Education Nationalities, 1(4), 62-66.
Hu, C., Zhu, X., Feng, L., and Wang, G. (2017). Chinese guidelines for the prevention and control of depressive disorders (2nd edition): medication treatment principles. Chin J Psychiatry, 50(3), 172-174.
Huang, Y., Wang, Y., Wang, H., Liu, Z., Yu, X., Yan, J., Yu, Y., Kou, C., Xu, X., Lu, J., et al. (2019). Prevalence of mental disorders in China: a cross-sectional epidemiological study. Lancet Psychiatry, 6, 211-224. https://pubmed.ncbi.nlm.nih.gov/30792114 10.1016/S2215-0366(18)30511-X 2019-09888-001.
Jin, L., Hong, M., Yanling, H., Bin, X., Yifeng, X., Hongyu, T., Ming, L., Wei, H., Xiangdong, W., Mingyuan, Z., et al. (2011). Mental health system in China: history, recent service reform and future challenges. World Psychiatry, 10, 210-216. https://pubmed.ncbi.nlm.nih.gov/21991281 10.1002/j.2051-5545.2011.tb00059.x
Jorm, A.F. (2015). Using the Delphi expert consensus method in mental health research. Aust N Z J Psychiatry, 49(10), 887-897. https://pubmed.ncbi.nlm.nih.gov/26296368 10.1177/0004867415600891 2015-45187-007.
Jorm, A.F., Christensen, H., and Griffiths, K.M. (2005). The impact of beyondblue: the national depression initiative on the Australian public's recognition of depression and beliefs about treatments. Aust Nz J Psychiat, 39(4), 248-254. https://pubmed.ncbi.nlm.nih.gov/15777361 10.1080/j.1440-1614.2005.01561.x 2005-06244-009.
Jorm, A.F., and Kitchener, B.A. (2011). Noting a landmark achievement: mental health first aid training reaches 1% of Australian adults. Aust Nz J Psychiat, 45(10), 808-813. https://pubmed.ncbi.nlm.nih.gov/21827342 10.3109/00048674.2011.594785 2011-23326-004.
Jorm, A.F., Kitchener, B.A., and Reavley, N.J. (2019). Mental health first aid training: lessons learned from the global spread of a community education program. World Psychiatry, 18(2), 142-143. https://pubmed.ncbi.nlm.nih.gov/31059620 10.1002/wps.20621
Jorm AF, Ross AM, Colucci E. Cross-cultural generalizability of suicide first aid actions: an analysis of agreement across expert consensus studies from a range of countries and cultures. BMC Psychiatry. 2018;18. https://pubmed.ncbi.nlm.nih.gov/29490626 10.1186/s12888-018-1636-8 2018-09230-001.
Kelly, C.M., Jorm, A.F., and Kitchener, B.A. (2010). Development of mental health first aid guidelines on how a member of the public can support a person affected by a traumatic event: a Delphi study. BMC Psychiatry, 10, 49. https://pubmed.ncbi.nlm.nih.gov/20565918 10.1186/1471-244X-10-49 2010-15803-001.
Kohn, R., Saxena, S., Levav, I., and Saraceno, B. (2004). The treatment gap in mental health care. Bull World Health Organ, 82(11), 858-866. https://pubmed.ncbi.nlm.nih.gov/15640922
Lam, A.Y., Jorm, A.F., and Wong, D.F. (2010). Mental health first aid training for the Chinese community in Melbourne, Australia: effects on knowledge about and attitudes toward people with mental illness. Int J Ment Health Syst, 4, 18. https://pubmed.ncbi.nlm.nih.gov/20576137 10.1186/1752-4458-4-18 2010-16589-001.
Li, K., Sun, X., Zhang, Y., Shi, G., and Kolstad, A. (2013). Mental health care in China: review on the delivery and policy issues in 1949-2009 and the outlook for the next decade. Acta Neuropsychiatrica, 26(03), 134-145. https://pubmed.ncbi.nlm.nih.gov/25279417 10.1017/neu.2013.40 2014-29651-002.
Liu, L., Chen, X.L., Ni, C.P., Yang, P., Huang, Y.Q., Liu, Z.R., Wang, B., and Yan, Y.P. (2018). Survey on the use of mental health services and help-seeking behaviors in a community population in northwestern China. Psychiatry Res, 262, 135-140. https://pubmed.ncbi.nlm.nih.gov/29433108 10.1016/j.psychres.2018.02.010 2018-12241-021.
Lu, S., Oldenburg, B., Li, W., He, Y., and Reavley, N. (2019). Population-based surveys and interventions for mental health literacy in China during 1997-2018: a scoping review. BMC Psychiatry, 19(1), 316. https://pubmed.ncbi.nlm.nih.gov/31655552 10.1186/s12888-019-2307-0 2019-64955-001.
Minas, H., and Jorm, A.F. (2010). Where there is no evidence: use of expert consensus methods to fill the evidence gap in low-income countries and cultural minorities. Int J Ment Health Syst, 4, 33. https://pubmed.ncbi.nlm.nih.gov/21176157 10.1186/1752-4458-4-33 2011-01348-001.
Morgan, A.J., Ross, A., and Reavley, N.J. (2018). Systematic review and meta-analysis of mental health first aid training: effects on knowledge, stigma, and helping behaviour. PLoS One, 13(5), https://pubmed.ncbi.nlm.nih.gov/29851974 10.1371/journal.pone.0197102
Phillips, M.R., Zhang, J.X., Shi, Q.C., Song, Z.Q., Ding, Z.J., Pang, S.T., Li, X.Y., Zhang, Y.L., and Wang, Z.Q. (2009). Prevalence, treatment, and associated disability of mental disorders in four provinces in China during 2001-05: an epidemiological survey. Lancet, 373(9680), 2041-2053. https://pubmed.ncbi.nlm.nih.gov/19524780 10.1016/S0140-6736(09)60660-7 2009-18413-003.
Rice, S.M., Goodall, J., Hetrick, S.E., Parker, A.G., Gilbertson, T., Amminger, G.P., Davey, C.G., McGorry, P.D., Gleeson, J., and Alvarez-Jimenez, M. (2014). Online and social networking interventions for the treatment of depression in young people: a systematic review. J Med Internet Res, 16(9), e206. https://pubmed.ncbi.nlm.nih.gov/25226790 10.2196/jmir.3304 2014-44168-017.
Ross, A.M., Kelly, C.M., and Jorm, A.F. (2014). Re-development of mental health first aid guidelines for suicidal ideation and behaviour: a Delphi study. BMC Psychiatry, 14, 241. https://pubmed.ncbi.nlm.nih.gov/25213799 10.1186/s12888-014-0241-8 2014-47993-001.
Searle, K., Blashki, G., Kakuma, R., Yang, H., Zhao, Y., and Minas, H. (2019). Current needs for the improved management of depressive disorder in community healthcare centres, Shenzhen, China: a view from primary care medical leaders. Int J Ment Health Syst, 13, 47. https://pubmed.ncbi.nlm.nih.gov/31297142 10.1186/s13033-019-0300-0
Shao, Y., Wang, J., and Xie, B. (2015). The first mental health law of China. Asian J Psychiatr, 13, 72-74. https://pubmed.ncbi.nlm.nih.gov/25486869 10.1016/j.ajp.2014.11.002 2015-16159-015.
Shao, Y., Xie, B., Good, M.D., and Good, B.J. (2010). Current legislation on admission of mentally ill patients in China. Int J Law Psychiatry, 33(1), 52-57. https://pubmed.ncbi.nlm.nih.gov/19913300 10.1016/j.ijlp.2009.10.001 2009-24626-009.
Tew, J., Ramon, S., Slade, M., Bird, V., Melton, J., and Le Boutillier, C. (2012). Social factors and recovery from mental health difficulties: a review of the evidence. Br J Soc Work, 42(3), 443-460. 10.1093/bjsw/bcr076 2012-10549-003.
Wainberg, M.L., Scorza, P., Shultz, J.M., Helpman, L., Mootz, J.J., Johnson, K.A., Neria, Y., Bradford, J.E., Oquendo, M.A., and Arbuckle, M.R. (2017). Challenges and opportunities in global mental health: a research-to-practice perspective. Curr Psychiatry Rep, 19(5), 28. https://pubmed.ncbi.nlm.nih.gov/28425023 10.1007/s11920-017-0780-z
Wang, P.S., Aguilar-Gaxiola, S., Alonso, J., Angermeyer, M.C., Borges, G., Bromet, E.J., Bruffaerts, R., de Girolamo, G., de Graaf, R., Gureje, O., et al. (2007). Use of mental health services for anxiety, mood, and substance disorders in 17 countries in the WHO world mental health surveys. Lancet, 370(9590), 841-850. https://pubmed.ncbi.nlm.nih.gov/17826169 10.1016/S0140-6736(07)61414-7 2007-13901-003.
Wang, Q., and Tian, W. (2018). Prevalence, awareness, and treatment of depressive symptoms among the middle-aged and elderly in China from 2008 to 2015. Int J Health Plann Manag, 33(4), 1060-1070. https://pubmed.ncbi.nlm.nih.gov/30074651 10.1002/hpm.2581
Whiteford, H.A., Degenhardt, L., Rehm, J., Baxter, A.J., Ferrari, A.J., Erskine, H.E., Charlson, F.J., Norman, R.E., Flaxman, A.D., Johns, N., et al. (2013). Global burden of disease attributable to mental and substance use disorders: findings from the global burden of disease study 2010. Lancet, 382(9904), 1575-1586. https://pubmed.ncbi.nlm.nih.gov/23993280 10.1016/S0140-6736(13)61611-6 2013-40575-031.
Wong, D.F.K., Lau, Y., Kwok, S., Wong, P., and Tori, C. (2016). Evaluating the effectiveness of mental health first aid program for Chinese people in Hong Kong. Res Soc Work Pract, 27(1), 59-67. 10.1177/1049731515585149 2016-61030-006.
Xiong, W., and Phillips, M.R. (2016). Translated and annotated version of the 2015-2020 National Mental Health Work Plan of the People's Republic of China. Shanghai Arch Psychiatry, 28(1), 4-17. https://pubmed.ncbi.nlm.nih.gov/27688639 2016-28308-001.
Xu, X., Li, X.M., Zhang, J., and Wang, W. (2018). Mental health-related stigma in China. Issues Ment Health Nurs, 39(2), 126-134. https://pubmed.ncbi.nlm.nih.gov/29053392 10.1080/01612840.2017.1368749 2018-06448-004.
Yap, M.B., Wright, A., and Jorm, A.F. (2011). First aid actions taken by young people for mental health problems in a close friend or family member: findings from an Australian national survey of youth. Psychiatry Res, 188(1), 123-128. https://pubmed.ncbi.nlm.nih.gov/21324529 10.1016/j.psychres.2011.01.014 2011-11938-019.
Yu, Y., Liu, Z.W., Hu, M., Liu, X.G., Liu, H.M., Yang, J.P., Zhou, L., and Xiao, S.Y. (2015). Assessment of mental health literacy using a multifaceted measure among a Chinese rural population. BMJ Open, 5(10), https://pubmed.ncbi.nlm.nih.gov/26438139 10.1136/bmjopen-2015-009054
Zhang, S., Mellsop, G., Brink, J., and Wang, X. (2015). Involuntary admission and treatment of patients with mental disorder. Neurosci Bull, 31(1), 99-112. https://pubmed.ncbi.nlm.nih.gov/25595369 10.1007/s12264-014-1493-5
Zhang, X.Q., and Sleeboom-Faulkner, M. (2011). Tensions between medical professionals and patients in mainland China. Camb Q Healthc Ethic, 20(3), 458-465. https://pubmed.ncbi.nlm.nih.gov/21676333 10.1017/S0963180111000144</t>
  </si>
  <si>
    <t>Angermeyer, M.C., and Matschinger, H. (2003). Public beliefs about schizophreniaand depression: similarities and differences. Soc Psychiatry Psychiatr Epidemiol, 38(9), 526-534. 10.1007/s00127-003-0676-6 2003-08396-010.
Bond, K.S., Cottrill, F.A., Blee, F.L., Kelly, C.M., Kitchener, B.A., and Jorm, A.F. (2019). Offering mental health first aid to a person with depression: a Delphi study to re-develop the guidelines published in 2008. BMC Psychology, 7(1), 37. 10.1186/s40359-019-0310-3
Brohan, E., Gauci, D., Sartorius, N., and Thornicroft, G. (2011). Self-stigma, empowerment and perceived discrimination among people with bipolar disorder or depression in 13 European countries: the GAMIAN-Europe study. J Affect Disord, 129(1), 56-63. 10.1016/j.jad.2010.09.001 2011-03205-007.
Chang, W.C., Hui, C.L.M., Tang, J.Y.M., Wong, G.H.Y., Chan, S.K.W., Lee, E.H.M., et al. (2013). Impacts of duration of untreated psychosis on cognition and negative symptoms in first-episode schizophrenia: a 3-year prospective follow-up study. Psychol Med, 43(9), 1883-1893. 10.1017/S0033291712002838 2013-31214-009.
Chen, X., and Fan, R. (2010). The family and harmonious medical decision making: cherishing an appropriate Confucian moral balance. J Med Philosophy, 35(5), 573-586. 10.1093/jmp/jhq046
Colucci, E., Kelly, C.M., Minas, H., Jorm, A.F., and Chatterjee, S. (2010). Mental health first aid guidelines for helping a suicidal person: a Delphi consensus study in India. Int J Ment Heal Syst, 4(1), 4. 10.1186/1752-4458-4-4 2010-08133-001.
Colucci, E., Kelly, C.M., Minas, H., Jorm, A.F., and Nadera, D. (2010). Mental health first aid guidelines for helping a suicidal person: a Delphi consensus study in the Philippines. Int J Ment Heal Syst, 4(1), 32. 10.1186/1752-4458-4-32 2011-01350-001.
Colucci, E., Kelly, C.M., Minas, H., Jorm, A.F., and Suzuki, Y. (2011). Mental health first aid guidelines for helping a suicidal person: a Delphi consensus study in Japan. Int J Ment Heal Syst, 5(1), 12. 10.1186/1752-4458-5-12 2011-12924-001.
Corrigan, P. (2004). How stigma interferes with mental health care. Am Psychol, 59(7), 614-625. 10.1037/0003-066X.59.7.614 2004-19091-003.
Cottrill, F.A., Bond, K.S., Blee, F.L., Kelly, C.M., Kitchener, B.A., Jorm, A.F., et al. (2020). Offering mental health first aid to a person with psychosis: a Delphi study to re-develop the guidelines published in 2008.
De Silva, S.A., Colucci, E., Mendis, J., Kelly, C.M., Jorm, A.F., and Minas, H. (2016). Suicide first aid guidelines for Sri Lanka: a Delphi consensus study. Int J Ment Heal Syst, 10(1), 53. 10.1186/s13033-016-0085-3 2016-42545-001.
Devi Thakoor, J.P., Dong, H., Zhang, X., Wang, G., Huang, H., Xiang, Y., et al. (2016). Duration of untreated psychosis in Chinese and Mauritian: impact of clinical characteristics and patients' and families' perspectives on psychosis. PLoS One, 11(6), e0157083. 10.1371/journal.pone.0157083
Fan, R., and Wang, M. (2015). Taking the role of the family seriously in treating Chinese psychiatric patients: a Confucian Familist review of China's first mental health act. J Med Philos, 40(4), 387-399. 10.1093/jmp/jhv014
Fung, K.M.T., Tsang, H.W.H., and Chan, F. (2010). Self-stigma, stages of change and psychosocial treatment adherence among Chinese people with schizophrenia: a path analysis. Soc Psychiatry Psychiatr Epidemiol, 45(5), 561-568. 10.1007/s00127-009-0098-1 2010-04873-006.
Gao, S., Fei, L., Wang, X., Xu, D., Jia, Z., Gao, W., et al. (2005). Experience of stigma among patients with schizophrenia and their family members and attitudes of different groups about this stigma. Chin Ment Health J, 19, 82-85. 2005-03217-003.
Gomez-de-Regil, L., Kwapil, T.R., and Barrantes-Vidal, N. (2014). Predictors of expressed emotion, burden and quality of life in relatives of Mexican patients with psychosis. J Psychiatr Ment Health Nurs, 21(2), 170-179. 10.1111/jpm.12071 2014-05374-010.
Guan, L., Xiang, Y., Ma, X., Weng, Y., and Liang, W. (2016). Qualities of life of patients with psychotic disorders and their family caregivers: comparison between hospitalised and community-based treatment in Beijing, China. PLoS One, 11(11), e0166811. 10.1371/journal.pone.0166811
Gulliver, A., Griffiths, K.M., and Christensen, H. (2010). Perceived barriers and facilitators to mental health help-seeking in young people: a systematic review. BMC Psychiatry, 10(1), 113. 10.1186/1471-244X-10-113 2011-02872-001.
Haraguchi, K., Maeda, M., Mei, Y.X., and Uchimura, N. (2009). Stigma associated with schizophrenia: cultural comparison of social distance in Japan and China. Psychiatry Clin Neurosci, 63(2), 153-160. 10.1111/j.1440-1819.2009.01922.x 2009-04302-004.
Harris, M.G., Henry, L.P., Harrigan, S.M., Purcell, R., Schwartz, O.S., Farrelly, S.E., et al. (2005). The relationship between duration of untreated psychosis and outcome: an eight-year prospective study. Schizophr Res, 79(1), 85-93. 10.1016/j.schres.2005.05.024 2005-13690-010.
Hart, L.M., Jorm, A.F., Paxton, S.J., and Cvetkovski, S. (2012). Mental health first aid guidelines: an evaluation of impact following download from the world wide web. Early Interv Psychiatry, 6(4), 399-406. 10.1111/j.1751-7893.2012.00345.x 2012-29325-006.
Heeramun-Aubeeluck, A., Liu, N., Fischer, F., Huang, N., Chen, F., He, L., et al. (2015). Effect of time and duration of untreated psychosis on cognitive and social functioning in Chinese patients with first-episode schizophrenia: a 1-year study. Nordic J Psychiatry, 69(4), 254-261. 10.3109/08039488.2014.929738 2015-21931-003.
Hsiao, C.Y., and Van Riper, M. (2010). Research on caregiving in Chinese families living with mental illness: a critical review. J Fam Nurs, 16(1), 68-100. 10.1177/1074840709358405 2010-03144-005.
Jorm, A.F. (2015). Using the Delphi expert consensus method in mental health research. Aust N Z J Psychiatry, 49(10), 887-897. 10.1177/0004867415600891 2015-45187-007.
Jorm, A.F., Ross, A.M., and Colucci, E. (2018). Cross-cultural generalizability of suicide first aid actions: an analysis of agreement across expert consensus studies from a range of countries and cultures. BMC Psychiatry, 18, 1-9. 10.1186/s12888-018-1636-8 2018-09230-001.
Joyce, E., Hutton, S., Mutsatsa, S., Gibbins, H., Webb, E., Paul, S., et al. (2002). Executive dysfunction in first-episode schizophrenia and relationship to duration of untreated psychosis: the West London study. Br J Psychiatry, 181(S43), s38-s44. 10.1192/bjp.181.43.s38 2002-04350-007.
Kitchener, B.A., Jorm, A.F., and Kelly, C.M. (2017). Mental health first aid manual (4 ed.). Melbourne: Mental Health First Aid Australia
Lam, A.Y., Jorm, A.F., and Wong, D.F. (2010). Mental health first aid training for the Chinese community in Melbourne, Australia: effects on knowledge about and attitudes toward people with mental illness. Int J Ment Heal Syst, 4(1), 18. 10.1186/1752-4458-4-18 2010-16589-001.
Langlands, R.L., Jorm, A.F., Kelly, C.M., and Kitchener, B.A. (2008). First aid recommendations for psychosis: using the Delphi method to gain consensus between mental health consumers, Carers, and clinicians. Schizophr Bull, 34(3), 435-443. 10.1093/schbul/sbm099 2008-04924-007.
Larson, J.E., and Corrigan, P. (2008). The stigma of families with mental illness. Acad Psychiatry, 32(2), 87-91. 10.1176/appi.ap.32.2.87 2008-03079-006.
Lauber, C., and Rossler, W. (2007). Stigma towards people with mental illness in developing countries in Asia. Int Rev Psychiatry, 19(2), 157-178. 10.1080/09540260701278903 2007-07592-007.
Lee, E.H.-.M., Hui, C.L.-.M., Ching, E.Y.-.N., Lin, J., Chang, W.-.C., Chan, S.K.-.W., et al. (2016). Public stigma in China associated with schizophrenia, depression, attenuated psychosis syndrome, and psychosis-like experiences. Psychiatr Serv, 67(7), 766-770. 10.1176/appi.ps.201500156 2016-41538-009.
Lee, S., Lee, M.T.Y., Chiu, M.Y.L., and Kleinman, A. (2005). Experience of social stigma by people with schizophrenia in Hong Kong. Br J Psychiatry, 186(2), 153-157. 10.1192/bjp.186.2.153 2005-01492-015.
Li, J., Guo, Y.-.B., Huang, Y.-.G., Liu, J.-.W., Chen, W., Zhang, X.-.Y., et al. (2017). stigma and discrimination experienced by people with schizophrenia living in the community in Guangzhou, China. Psychiatry Res, 255, 225-231. 10.1016/j.psychres.2017.05.040 2017-34965-036.
Li, W., and Reavley, N.J. (2020). Recognition and beliefs about treatment for mental disorders in mainland China: a systematic review and meta-analysis. Soc Psychiatry Psychiatr Epidemiol, 55, 129-149. 10.1007/s00127-019-01799-3
Liu, L., Ma, X., and Zhao, X. (2012). What do psychotic experiences mean to Chinese schizophrenia patients?. Qual Health Res, 22(12), 1707-1716. 10.1177/1049732312460589 2012-29433-009.
Lu, S., Li, W., Oldenburg, B., et al. (2020). Cultural adaptation of the mental health first aid guidelines for depression used in Englishspeaking countries for China: a Delphi expert consensus study. BMC Psychiatry, 20, 336. 10.1186/s12888-020-02736-4
Lv, Y., Wolf, A., and Wang, X. (2013). Experienced stigma and self-stigma in Chinese patients with schizophrenia. Gen Hosp Psychiatry, 35(1), 83-88. 10.1016/j.genhosppsych.2012.07.007 2012-23447-001.
Ma, H. (2012). Integration of hospital and community services -the '686 project'-is a crucial component in the reform of China's mental health services. Shanghai Arch Psychiatry, 24, 172-174. 2015-36517-008.
Norman, R.M.G., Windell, D., and Manchanda, R. (2010). Examining differences in the stigma of depression and schizophrenia. Int J Soc Psychiatry, 58(1), 69-78. 10.1177/0020764010387062 2011-28973-009.
Phillips, M.R. (2001). Characteristics, experience, and treatment of schizophrenia in China. Dialogues Clin Neurosci, 3(2), 109-119.
Phillips, M.R., Pearson, V., Li, F., Xu, M., and Yang, L. (2002). Stigma and expressed emotion: a study of people with schizophrenia and their family members in China. Br J Psychiatry, 181(6), 488-493. 10.1192/bjp.181.6.488 2002-11234-008.
Phillips, M.R., Zhang, J., Shi, Q., Song, Z., Ding, Z., Pang, S., et al. (2009). Prevalence, treatment, and associated disability of mental disorders in four provinces in China during 2001-05: an epidemiological survey. Lancet., 373(9680), 2041-2053. 10.1016/S0140-6736(09)60660-7 2009-18413-003.
MHFA Psychosis Guidelines Melbourne: Mental Health First Aid Australia.
Ran, M.-.S., Weng, X., Chan, C.L.-.W., Chen, E.Y.-.H., Tang, C.-.P., Lin, F.-.R., et al. (2015). Different outcomes of never-treated and treated patients with schizophrenia: 14-year follow-up study in rural China. Br J Psychiatry, 207(6), 495-500. 10.1192/bjp.bp.114.157685 2015-54842-008.
Ren, Z., Wang, H., Feng, B., Gu, C., Ma, Y., Chen, H., et al. (2014). A cross-sectional study on perception of stigma by Chinese schizophrenia patients. Neuropsychiatr Dis Treat, 10, 535. 2014-12590-001.
Ross, A.M., Kelly, C.M., and Jorm, A.F. (2014). Re-development of mental health first aid guidelines for suicidal ideation and behaviour: a Delphi study. BMC Psychiatry, 14(1), 241. 10.1186/s12888-014-0241-8 2014-47993-001.
Rusch, N., Angermeyer, M.C., and Corrigan, P.W. (2005). Mental illness stigma: concepts, consequences, and initiatives to reduce stigma. Eur Psychiatry, 20(8), 529-539. 10.1016/j.eurpsy.2005.04.004 2005-16637-002.
Schimmelmann, B.G., Huber, C.G., Lambert, M., Cotton, S., McGorry, P.D., and Conus, P. (2008). Impact of duration of untreated psychosis on pre-treatment, baseline, and outcome characteristics in an epidemiological first-episode psychosis cohort. J Psychiatr Res, 42(12), 982-990. 10.1016/j.jpsychires.2007.12.001 2008-11659-003.
Sharac, J., McCrone, P., Clement, S., and Thornicroft, G. (2010). The economic impact of mental health stigma and discrimination: a systematic review. Epidemiol Psichiatr Soc, 19(3), 223-232. 10.1017/S1121189X00001159 2011-13061-009.
Watson, A.C., Corrigan, P., Larson, J.E., and Sells, M. (2007). Self-stigma in people with mental illness. Schizophr Bull, 33(6), 1312-1318. 10.1093/schbul/sbl076 2007-17210-010.
WHO (2019). Global health observatory data repository - mental health- human resources. Geneva: WHO
WHO-AIMS report on mental health system in Hunan Province of the People's Republic of China.
Wong, D.F.K., Lau, Y., Kwok, S., Wong, P., and Tori, C. (2017). Evaluating the effectiveness of mental health first aid program for Chinese people in Hong Kong. Res Soc Work Pract, 27(1), 59-67. 10.1177/1049731515585149 2016-61030-006.
Wong WCW, Jiang S, Ong JJ, Peng M, Wan E, Zhu S, et al. Bridging the Gaps Between Patients and Primary Care in China: A Nationwide Representative Survey. 2017;15(3):237-45.
Xu, X., Li, X.-.M., Zhang, J., and Wang, W. (2018). Mental health-related stigma in China. Issues Mental Health Nurs, 39(2), 126-134. 10.1080/01612840.2017.1368749 2018-06448-004.
Y-l, T., Sevigny, R., Mao, P.-.x., Jiang, F., and Cai, Z. (2007). Help-seeking behaviors of Chinese patients with schizophrenia admitted to a psychiatric hospital. Adm Policy Ment Health Ment Health Serv Res, 34(2), 101-107. 10.1007/s10488-006-0084-9
Yang, L.H., Lo, G., WonPat-Borja, A.J., Singla, D.R., Link, B.G., and Phillips, M.R. (2012). Effects of labeling and interpersonal contact upon attitudes towards schizophrenia: implications for reducing mental illness stigma in urban China. Soc Psychiatry Psychiatr Epidemiol, 47(9), 1459-1473. 10.1007/s00127-011-0452-y 2012-22335-010.
Yip, K.S. (2005). Family caregiving of clients with mental illness in the People's republic of China. Int J Psychosoc Rehabil, 9, 19-30.</t>
  </si>
  <si>
    <t>Albright, et al. (2020). Mental and physical health in service member and veteran students who identify as American Indians and Alaskan natives. J Am Coll Health, 16, 1-8. 10.1080/07448481.2019.1707206 2020-04435-001.
Australian Government. 2019. Profile of Indigenous Australians.Access in April 13, 2020. Available in: https://www.aihw.gov.au/reports/australias-welfare/profile-of-indigenous-australians.
Elton-Marshall, T., Leatherdale, S.T., &amp; Burkhalter, R. (2011). Tobacco, alcohol and illicit drug use among Aboriginal youth living off-reserve: results from the Youth Smoking Survey. CMAJ. 183(8), E480-E486. 10.1503/cmaj.101913 2011-14108-003.
GRUPPO ITALIANO PER LA MEDICINA BASATA SULLE EVIDENZE (GIMBE), 4degree Rapporto sulla sostenibilita del Servizio Sanitario Nazionale.2020. (Acess in April 04, 2020). Available in: https://www.gimbe.org/.
Levesque, A., &amp; Quesnel-Vallee, A. (2019). Gender variations in the relationship between social capital and mental health outcomes among the Indigenous populations of Canada. Int J Equity Health. 18(1), 124. 10.1186/s12939-019-1028-9
LI, et al. (2020). Progression of Mental Health Services during the COVID-19 Outbreak in China. Int J Biol Sci, 16(10), 1732-1738. 10.7150/ijbs.45120
Minder, R., &amp; Peltier, E. (2020). Virus Knocks Thousands of Health Workers Out of Action in Europe. The New York Times. (Acess in April 04, 2020). Available in https://www.nytimes.com/2020/03/24/world/europe/coronavirus-europe-covid-19.html
Moon, et al. (2018). Factors Associated with American Indian Mental Health Service Use in Comparison with White Older Adults. J Racial Ethn Health Disparities, 5(4), 847-859. 10.1007/s40615-017-0430-5 2019-40068-018.
Nelson, S.E., &amp; Wilson, K. (2017). The mental health of Indigenous peoples in Canada. A critical review of research.Soc Sci Med, 176, 93-112. 10.1016/j.socscimed.2017.01.021 2017-07252-012.
Ornell, F., Schuch, J.B., Sordi, A.O., et al. (2020).. Pandemic fear and COVID-19: mental health burden and strategies. Braz J Psychiat.
World Health Organization. (2020). Povos Indigenas na America Latina: Progressos da Ultima Decada e Desafios para Garantir seus Direitos. Geneva: 118.
Yan-Rong, et al. (2020). The origin, transmission and clinical therapies on coronavirus disease 2019 (COVID-19) outbreak - an update on the status. Mil Med Res, 13(7), 1-11.</t>
  </si>
  <si>
    <t>Aboriginal and Torres Strait Islander Suicide Prevention Evaluation Project. (2016). Solutions that work: What the evidence and our people tell us. In. Western Australia: University of Western Australia; November 2016.
Adams, Y., Drew, N., &amp; Walker, R. (2014). Principles of practice in mental health assessment with Aboriginal Australians In: Working together: Aboriginal and Torres Strait Islander mental health and wellbeing principles and practice edn. Edited by Dudgeon P, Milroy H, Walker R. Barton A.C.T: Commonwealth of Australia 2014: 271-287.
Armstrong, G., Ironfield, N., Kelly, C. M., Dart, K., Arabena, K., Bond, K., et al. (2017). Re-development of mental health first aid guidelines for supporting Aboriginal and Torres Strait Islanders who are engaging in non-suicidal self-injury. BMC Psychiatry 2017, 17(1):300. PMID: 28830485 2017-36546-001. 10.1186/s12888-017-1465-1 https://pubmed.ncbi.nlm.nih.gov/28830485
Armstrong, G., Ironfield, N., Kelly, C. M., Dart, K., Arabena, K., Bond, K., et al. (2018). Re-development of mental health first aid guidelines for supporting Aboriginal and Torres Strait islanders who are experiencing suicidal thoughts and behaviour. BMC Psychiatry 2018, 18(1):228. PMID: 30012118 2018-35295-001. 10.1186/s12888-018-1809-5 https://pubmed.ncbi.nlm.nih.gov/30012118
Armstrong, G., Pirkis, J., Arabena, K., Currier, D., Spittal, M. J., &amp; Jorm, A. F. (2017). Suicidal behaviour in Indigenous compared to non-Indigenous males in urban and regional Australia: prevalence data suggest disparities increase across age groups. Aust N Z J Psychiatry 2017: Published online first April 2017. PMID: 28393536 2017-53342-009. 10.1177/0004867417704059 https://pubmed.ncbi.nlm.nih.gov/28393536
Armstrong, G., Spittal, M. J., &amp; Jorm, A. F. (2018). Are we underestimating the suicide rate of middle and older-aged Indigenous Australians? An interaction between 'unknown' Indigenous status and age. Aust N Z J Public Health 2018, 42(4):412-413. PMID: 29888834
Barlow, A., Tingey, L., Cwik, M., Goklish, N., Larzelere-Hinton, F., Lee, A., et al. (2012). Understanding the relationship between substance use and self-injury in American Indian youth. Am J Drug Alcohol Abuse 2012, 38 (5):403-408. PMID: 22931073 2012-23785-007. 10.3109/00952990.2012.696757 https://pubmed.ncbi.nlm.nih.gov/22931073
Causes of Death, Australia, 2018 [https://www.abs.gov.au/ausstats/abs@.nsf/Lookup/by%20Subject/3303.0~2018~Main%20Features~Leading%20causes%20of%20death%20in%20Aboriginal%20and%20Torres%20Strait%20Islander%20people~2]
Chalmers, K. J., Bond, K. S., Jorm, A. F., Kelly, C. M., Kitchener, B. A., &amp; Williams-Tchen, A. (2014). Providing culturally appropriate mental health first aid to an Aboriginal or Torres Strait Islander adolescent: development of expert consensus guidelines. Int J Ment Health Syst 2014, 8(1):6. PMID: 24467923 2014-16246-001. 10.1186/1752-4458-8-6 https://pubmed.ncbi.nlm.nih.gov/24467923
Clifford, A. C., Doran, C. M., &amp; Tsey, K. (2013). A systematic review of suicide prevention interventions targeting indigenous peoples in Australia, United States, Canada and New Zealand. BMC Public Health 2013, 13:463. PMID: 23663493
Coupe, N. M. (2000). Maori suicide prevention in New Zealand. Pac Health Dialog 2000, 7(1):25-28. PMID: 11709877
Cwik, M., Barlow, A., Tingey, L., Goklish, N., Larzelere-Hinton, F., Craig, M., et al. (2015). Exploring risk and protective factors with a community sample of American Indian adolescents who attempted suicide. Arch Suicide Res 2015, 19(2):172-189. PMID: 25909321 2015-21587-004. 10.1080/13811118.2015.1004472 https://pubmed.ncbi.nlm.nih.gov/25909321
Day, A., Casey, S., Baird, M., Geia, L., &amp; Wanganeen, R. Evaluation of the Aboriginal and Torres Strait Islander Mental Health First Aid Program. Australian and New Zealand Journal of Public Health Under review.
Elias, B., Mignone, J., Hall, M., Hong, S. P., Hart, L., &amp; Sareen, J. (2012). Trauma and suicide behaviour histories among a Canadian indigenous population: an empirical exploration of the potential role of Canada's residential school system. Soc Sci Med 2012, 74(10):1560-1569. PMID: 22464223 2012-10154-013. 10.1016/j.socscimed.2012.01.026 https://pubmed.ncbi.nlm.nih.gov/22464223
Elliott-Farrelly, T. (2004). Australian Aboriginal Suicide: the need for an Aboriginal suicidology? Advances in Mental Health 2004, 3(3):1-8. 2005-13254-008. 10.5172/jamh.3.3.138
Ferguson, C. J. (2019). 13 Reasons Why Not: A Methodological and Meta-Analytic Review of Evidence Regarding Suicide Contagion by Fictional Media. Suicide Life Threat Behav 2019, 49(4):1178-1186. PMID: 30318609 2018-51777-001. 10.1111/sltb.12517
Gracey, M., &amp; King, M. (2009). Indigenous health part 1: determinants and disease patterns. Lancet 2009, 374 (9683):65-75. PMID: 19577695 2009-18499-001. 10.1016/S0140-6736(09)60914-4 https://pubmed.ncbi.nlm.nih.gov/19577695
Hadlaczky, G., Hokby, S., Mkrtchian, A., Carli, V., &amp; Wasserman, D. (2014). Mental Health First Aid is an effective public health intervention for improving knowledge, attitudes, and behaviour: a meta-analysis. Int Rev Psychiatry 2014, 26(4):467-475. PMID: 25137113 2014-34948-010. 10.3109/09540261.2014.924910 https://pubmed.ncbi.nlm.nih.gov/25137113
Hart, L. M., Jorm, A. F., Kanowski, L. G., Kelly, C. M., &amp; Langlands, R. L. (2009). Mental health first aid for Indigenous Australians: using Delphi consensus studies to develop guidelines for culturally appropriate responses to mental health problems. BMC Psychiatry 2009, 9:47. PMID: 19646284 2009-12830-001. 10.1186/1471-244X-9-47 https://pubmed.ncbi.nlm.nih.gov/19646284
Hawton, K., &amp; van Heeringen, K. (2009). Suicide. Lancet 2009, 373(9672):1372-1381. PMID: 19376453
Hunter, E., &amp; Harvey, D. (2002). Indigenous suicide in Australia, New Zealand, Canada, and the United States. Emerg Med (Fremantle) 2002, 14(1):14-23.
Isaac, M., Elias, B., Katz, L. Y., Belik, S. L., Deane, F. P., Enns, M. W., et al. (2009). Gatekeeper training as a preventative intervention for suicide: a systematic review. Can J Psychiatry 2009, 54(4):260-268. PMID: 19321032 2009-08063-007. https://pubmed.ncbi.nlm.nih.gov/19321032
Jorm, A., Nicholas, A., Pirkis, J., Rossetto, A., &amp; Reavley, N. (2018). Associations of training to assist a suicidal person with subsequent quality of support: results from a national survey of the Australian public. BMC Psychiatry 2018, 18(1):132. PMID: 29776400 2018-24244-001. 10.1186/s12888-018-1722-y https://pubmed.ncbi.nlm.nih.gov/29776400
Jorm, A. F., Korten, A. E., Jacomb, P. A., Christensen, H., Rodgers, B., &amp; Pollitt, P. (1997). "Mental health literacy": a survey of the public's ability to recognise mental disorders and their beliefs about the effectiveness of treatment. Med J Aust 1997, 166(4):182-186. PMID: 9066546 2014-48769-001.
Jorm, A. F., Wright, A., &amp; Morgan, A. J. (2007). Beliefs about appropriate first aid for young people with mental disorders: findings from an Australian national survey of youth and parents. Early Interv Psychiatry 2007, 1 (1):61-70. PMID: 21352109 2008-07770-010. 10.1111/j.1751-7893.2007.00012.x https://pubmed.ncbi.nlm.nih.gov/21352109
Kanowski, L. G., Jorm, A. F., &amp; Hart, L. M. (2009). A mental health first aid training program for Australian Aboriginal and Torres Strait Islander peoples: description and initial evaluation. Int J Ment Health Syst 2009, 3(1):10. PMID: 19490648 2009-09817-001. 10.1186/1752-4458-3-10 https://pubmed.ncbi.nlm.nih.gov/19490648
Kelly, C. M., Mithen, J. M., Fischer, J. A., Kitchener, B. A., Jorm, A. F., Lowe, A., et al. (2011). Youth mental health first aid: a description of the program and an initial evaluation. Int J Ment Health Syst 2011, 5(1):4. PMID: 21272345
Kelly, C. M., Pross, E., &amp; Blee, F. L. K. (2017). D: Talking about Suicide: Mental Health First Aid for Aboriginal and Torres Strait Islander People Course Handbook. In. Melbourne: Mental Health First Aid Australia; 2017.
Kenward, M. G., &amp; Roger, J. H. (1997). Small sample inference for fixed effects from restricted maximum likelihood. Biometrics 1997, 53(3):983-997. PMID: 9333350
King, M., Smith, A., &amp; Gracey, M. (2009). Indigenous health part 2: the underlying causes of the health gap. Lancet 2009, 374(9683):76-85. PMID: 19577696 2009-18499-002. 10.1016/S0140-6736(09)60827-8 https://pubmed.ncbi.nlm.nih.gov/19577696
Kitchener, B. A., Jorm, A. F., &amp; Kelly, C. M. (2015). Mental Health First Aid International Manual. In. Melbourne: Mental Health First Aid International; 2015.
Mann, J. J., Apter, A., Bertolote, J., Beautrais, A., Currier, D., Haas, A., et al. (2005). Suicide prevention strategies: a systematic review. JAMA 2005, 294(16):2064-2074. PMID: 16249421
McLoughlin, A. B., Gould, M. S., &amp; Malone, K. M. (2015). Global trends in teenage suicide: 2003-2014. QJM 2015. PMID: 25638789
McNamara, B. J., Banks, E., Gubhaju, L., Joshy, G., Williamson, A., Raphael, B., et al. (2018). Factors relating to high psychological distress in Indigenous Australians and their contribution to Indigenous-non-Indigenous disparities. Aust N Z J Public Health 2018, 42(2):145-152. PMID: 29384250
Morgan, A. J., Ross, A., &amp; Reavley, N. J. (2018). Systematic review and meta-analysis of Mental Health First Aid training: Effects on knowledge, stigma, and helping behaviour. PLoS One 2018, 13(5):e0197102. PMID: 29851974
Myths about suicide [https://www.samaritans.org/how-we-can-help/if-youre-worried-about-someoneelse/myths-about-suicide/]
Ridani, R., Shand, F. L., Christensen, H., McKay, K., Tighe, J., Burns, J., et al. (2015). Suicide prevention in Australian Aboriginal communities: a review of past and present programs. Suicide Life Threat Behav 2015, 45 (1):111-140. PMID: 25227155 2015-06992-002. 10.1111/sltb.12121 https://pubmed.ncbi.nlm.nih.gov/25227155
Rossetto, A., Jorm, A. F., &amp; Reavley, N. J. (2016). Predictors of adults' helping intentions and behaviours towards a person with a mental illness: a six-month follow-up study. Psychiatry Research 2016, 240:170-176. PMID: 27107671 2016-28410-027. 10.1016/j.psychres.2016.04.037 https://pubmed.ncbi.nlm.nih.gov/27107671
Smith, M. L., &amp; Glass, G. V. (1977). Meta-analysis of psychotherapy outcome studies. American Psychologist 1977, 32:752-760. PMID: 921048 1978-10341-001. 10.1037/0003-066X.32.9.752 https://pubmed.ncbi.nlm.nih.gov/921048
StataCorp. (2015). Stata Statistical Software: Release 14. College Station, TX: StataCorp LP; 2015.
Suicide Myths [http://www.suicide.org/suicide-myths.html]
Suicide: Facts and Myths [https://www.square.org.au/introduction/suicide-facts-and-myths/]
Westerman, T. G. (2004). Engagement of Indigenous clients in mental health services: what role do cultural differences play? Australian e-Journal for the Advancement of Mental Health (AeJAMH) 2004, 3(3). 2005-13254-002. 10.5172/jamh.3.3.88
Yap, M., &amp; Jorm, A. (2012). Young people's mental health first aid intentions and beliefs prospectively predict their actions: findings from an Australian National Survey of Youth. Psychiatry Research 2012, 196:315-319. PMID: 22377574 2012-05639-001. 10.1016/j.psychres.2011.10.004 https://pubmed.ncbi.nlm.nih.gov/22377574
Yap, M. B., Mackinnon, A., Reavley, N., &amp; Jorm, A. F. (2014). The measurement properties of stigmatizing attitudes towards mental disorders: results from two community surveys. Int J Methods Psychiatr Res 2014, 23 (1):49-61. PMID: 24550065 2014-11411-007. 10.1002/mpr.1433 https://pubmed.ncbi.nlm.nih.gov/24550065
Zalsman, G., Hawton, K., Wasserman, D., van Heeringen, K., Arensman, E., Sarchiapone, M., et al. (2016). Suicide prevention strategies revisited: 10-year systematic review. Lancet Psychiatry 2016, 3(7):646-659. PMID: 27289303 2016-29482-001. 10.1016/S2215-0366(16)30030-X https://pubmed.ncbi.nlm.nih.gov/27289303
Zou, G. (2004). A modified Poisson regression approach to prospective studies with binary data. American Journal of Epidemiology 2004, 159(7):702-706. PMID: 15033648</t>
  </si>
  <si>
    <t>Allen, J., &amp; Mohatt, G.V. (2014). Introduction to ecological description of a community intervention: building prevention through collaborative field based research. American Journal of Community Psychology, 54(1-2), 83-90. https://pubmed.ncbi.nlm.nih.gov/24912872 10.1007/s10464-014-9644-4 2014-32062-004.
Auger, M.D. (2016). Cultural continuity as a determinant of Indigenous Peoples' health: a metasynthesis of qualitative research in Canada and the United States. The International Indigenous Policy Journal, 7(4), 3. 10.18584/iipj.2016.7.4.3
Brascoupe, S., &amp; Waters, C. (2009). Cultural safety: Exploring the applicability of the concept of cultural safety to Aboriginal health and community wellness. Journal of Aboriginal Health, 5(2), 6-41.
Browne, A.J., Smye, V.L., &amp; Varcoe, C. (2005). The relevance of postcolonial theoretical perspectives to research in Aboriginal health. Canadian Journal of Nursing Research, 37(4), 16-37. https://pubmed.ncbi.nlm.nih.gov/16541817 2006-01785-002.
Caza, M. (2010). Final report: Evaluation of the mental health first aid training in first nations communities in Alberta. Final report prepared for health canada.
Crooks, C.V., Lapp, A., Auger, M., van der Woerd, K., Snowshoe, A., Rogers, B.J., Tsuruda, S., &amp; Caron, C. (2018). A Feasibility trial of mental health first aid first nations: acceptability, cultural adaptation, and preliminary outcomes. American Journal of Community Psychology 10.1002/ajcp.12241 https://pubmed.ncbi.nlm.nih.gov/29577326 10.1002/ajcp.12241 2018-12868-001.
Denham, A. (2008). Rethinking historical trauma: Narratives of resilience. Transcultural Psychiatry, 45, 391-414. https://pubmed.ncbi.nlm.nih.gov/18799640 10.1177/1363461508094673 2008-14997-003.
Downing, R., &amp; Kowal, E. (2011). A postcolonial analysis of Indigenous cultural awareness training for health workers. Health Sociology Review, 20(1), 5-15. 10.5172/hesr.2011.20.1.5 2011-11002-001.
Elias, B., Mignone, J., Hall, M., Hong, S.P., Hart, L., &amp; Sareen, J. (2012). Trauma and suicide behavior histories among a Canadian indigenous population: An empirical exploration of the potential role of Canada's residential school system. Social Science &amp; Medicine, 74, 1560 10.1016/j.socscimed.2012.01.026 https://pubmed.ncbi.nlm.nih.gov/22464223 10.1016/j.socscimed.2012.01.026 2012-10154-013.
First Nations Information Governance Centre (FNIGC). (2012). First Nations Regional Health Survey (RHS) 2008/10: National report on adults, youth and children living in First Nations communities. Ottawa: FNIGC.
First Nations Information Governance Centre (FNIGC). (2014). OCAP: Ownership, control, access and possession: The path to First Nations information governance. Ottawa: FNIGC.
Government of Canada. (2006). The human face of mental health and mental illness in Canada. Ottawa, Canada. Minister of Public Works and Government Services Canada.
Hackett, C., Feeny, D., &amp; Tompa, E. (2016). Canada's residential school system: Measuring the intergenerational impact of familial attendance on health and mental health outcomes. Journal of Epidemiology and Community Health. jech-2016.
Hadlaczky, G., Hokby, S., Mkrtchian, A., Carli, V., &amp; Wasserman, D. (2014). Mental Health First Aid is an effective public health intervention for improving knowledge, attitudes, and behaviour: A meta-analysis. International Review of Psychiatry, 26(4), 467-475 10.3109/09540261.2014.924910 https://pubmed.ncbi.nlm.nih.gov/25137113 10.3109/09540261.2014.924910 2014-34948-010.
Hart, L.M., Bourchier, S.J., Jorm, A.F., Kanowski, L.G., Kingston, A.H., Stanley, D., et al. (2010). Development of mental health first aide guidelines for Aboriginal and Torres Strait Islander people experiencing problems with substance use: A Delphi study. BMC Psychiatry, 10, 78. https://pubmed.ncbi.nlm.nih.gov/20932326 10.1186/1471-244X-10-78
Health Canada. (2015). First Nations mental wellness continuum framework. Retrieved from. http://www.thunderbirdpf.org/wp-content/uploads/2015/01/24-14-1273-FN-Mental-Wellness-Framework-EN05_low.pdf
Health Council of Canada. (2012). Empathy, dignity, and respect: Creating cultural safety for Aboriginal people in urban health care. Retrieved from. http://www.healthcouncilcanada.ca/tree/Aboriginal_Report_EN_web_final.pdf
Hood, S., Hopson, R., &amp; Frierson, H. (2015). Continuing the journey to reposition culture and cultural context in evaluation theory and practice. Charlotte, NC: Information Age.
Isaacson, M. (2014). Clarifying concepts: Cultural humility or competency. Journal of Professional Nursing, 30(3), 251-258. https://pubmed.ncbi.nlm.nih.gov/24939335 10.1016/j.profnurs.2013.09.011 2014-25847-013.
Iwama, M., Marshall, M., Marshall, A., &amp; Bartlett, C. (2009). Two-eyed seeing and the language of healing in community-based research. Canadian Journal of Native Education, 32(2), 3-23.
Kirkham, S.R., Baumcusch, J.L., Schultz, A.S.H., &amp; Anderson, J.M. (2007). Knowledge development and evidence-based practice: Insights and opportunities from a postcolonial feminist perspective for transformative nursing practice. Advances in Nursing Science, 30(1), 26-40. https://pubmed.ncbi.nlm.nih.gov/17299282 10.1097/00012272-200701000-00004 2007-03288-002.
Maar, M.A., Lightfoot, N.E., Sutherland, M.E., Strasser, R.P., Wilson, K.J., Lidstone-Jones, C. M. ..., et al. (2011). Thinking outside the box: Aboriginal people's suggestions for conducting health studies with Aboriginal communities. Public Health, 125, 747-753. https://pubmed.ncbi.nlm.nih.gov/22093920 10.1016/j.puhe.2011.08.006 2011-27222-002.
We Matter. (2018). What is we matter? Retrieved May 29, 2018, from. https://wemattercampaign.org/about/
Mental Health First Aid. (2012). Mental health first aid: Annual report, 2012. Retrieved March 15, 2017 from: https://mhfa.com.au/sites/default/files/MHFA_Annual_Report_2012_Final_web.pdf
Mundel, E., &amp; Chapman, G. (2010). A decolonizing approach to health promotion in Canada: The case of the Urban Aboriginal Community Kitchen Garden Project. Health Promotion International, 25(2), 166-173. https://pubmed.ncbi.nlm.nih.gov/20197359 10.1093/heapro/daq016
Restoule, B.M., Hopkins, C., Robinson, J., &amp; Wiebe, P.K. (2015). First Nations mental wellness: Mobilizing change through partnership and collaboration. Canadian Journal of Community Mental Health, 34(4), 89-109. 10.7870/cjcmh-2015-014 2016-28263-005.
Ritchie, S.D., Wabano, M.J., Beardy, J., Curran, J., Orkin, A., VanderBurgh, D., &amp; Young, N.L. (2013). Community-based participatory research with Indigenous communities: the proximity paradox. Health &amp; Place, 24, 183-189. https://pubmed.ncbi.nlm.nih.gov/24140703 10.1016/j.healthplace.2013.09.008 2013-41118-024.
Saldana, J. (2015). The coding manual for qualitative researchers. Thousand Oaks, CA: Sage.
Sareen, J., Isaak, C., Bolton, S.L., Enns, M.W., Elias, B., Deane, F., et al. (2013). Gatekeeper training for suicide prevention in First Nations community members: A randomized controlled trial. Depression and Anxiety, 30(10), 1021-1029. https://pubmed.ncbi.nlm.nih.gov/23761133 10.1002/da.22141 2013-36082-019.
Smylie, J., Olding, M., &amp; Ziegler, C. (2014). Sharing what we know about living a good life: Indigenous approaches to knowledge translation. The Journal of the Canadian Health Libraries Association, 35(1), 16-23. https://pubmed.ncbi.nlm.nih.gov/26793244 10.5596/c14-009
Statistics Canada. (2013). Table 105-1101: Mental Health Profile, Canadian Community Health Survey - Mental Health (CCHS), by age group and sex, Canada and provinces. CANSIM (database). Retrieved May 29, 2018, from. http://www5.statcan.gc.ca/cansim/a21
Statistics Canada. (2016). Lifetime and past-year suicidal thoughts among off-reserve First Nations, Metis and Inuit adults, aged 18 years and over, Canada, 2012. Aboriginal Peoples Survey. Retrieved November 30, 2017, from. http://www.statcan.gc.ca/pub/89-653-x/89-653-x2016012-eng.htm
Wilk, P., Maltby, A., &amp; Cooke, M. (2017). Residential schools and the effects on Indigenous health and well-being in Canada-A scoping review. Public Health Reviews, 38(1), 8. https://pubmed.ncbi.nlm.nih.gov/29450080 10.1186/s40985-017-0055-6</t>
  </si>
  <si>
    <t>Adelson, N. (2005). The embodiment of inequity: Health disparities in Aboriginal Canada. Canadian Journal of Public Health, 96, S45-S61. https://pubmed.ncbi.nlm.nih.gov/16078555
Allen, J., &amp; Mohatt, G. V. (2014). Introduction to ecological description of a community intervention: Building prevention through collaborative field based research. American Journal of Community Psychology, 54, 83-90. https://pubmed.ncbi.nlm.nih.gov/24912872 10.1007/s10464-014-9644-4 2014-32062-004.
Andrew, S., &amp; Halcomb, E. L. (2007). Mixed methods research is an effective method of enquiry for community health research. Contemporary Nurse, 23, 145-153. https://pubmed.ncbi.nlm.nih.gov/17343517 10.5172/conu.2006.23.2.145 2007-03980-001.
Bhanji, F., Gottesman, R., de Grace, W., Steinert, Y., &amp; Winer, L. R. (2012). The retrospective pre-post: A practical method to evaluate learning from an educational program. Academic Emergency Medicine, 19, 189-194. https://pubmed.ncbi.nlm.nih.gov/22320369 10.1111/j.1553-2712.2011.01270.x
Bowen, D. J., Kreuter, M., Spring, B., Cofta-Woerpel, L., Linnan, L., Weiner, D., ... Fernandez, M. (2009). How we design feasibility studies. American journal of preventive medicine, 36, 452-457. https://pubmed.ncbi.nlm.nih.gov/19362699 10.1016/j.amepre.2009.02.002 2009-05888-010.
Canadian Institutes of Health Research, Natural Sciences and Engineering Research Council of Canada, and Social Sciences and Humanities Research Council of Canada. (2010). Tri-council policy statement: Ethical conduct for research involving humans. Canada: Canadian Institutes of Health Research, Natural Sciences and Engineering Research Council of Canada, and Social Sciences and Humanities Research Council of Canada.
Castleden, H., Garvin, T., &amp; Huu-ay-aht First Nation (2008). Modifying photovoice for community-based participatory indigenous research. Social science &amp; medicine, 66, 1393-1405. https://pubmed.ncbi.nlm.nih.gov/18191883 10.1016/j.socscimed.2007.11.030
Caza, M. (2010). Final report: Evaluation of the Mental Health First Aid Training in First Nations Communities in Alberta. Final report prepared for Health Canada.
Drawson, A. S., Toombs, E., &amp; Mushquash, C. J. (2017). Indigenous research methods: A systematic review. The International Indigenous Policy Journal, 8, 5.
First Nations Information Governance Centre (FNIGC). (2014). OCAP: Ownership, control, access and possession: The path to First Nations information governance. Ottawa, ON: The First Nations Information Governance Centre.
Hackett, C., Feeny, D., &amp; Tompa, E. (2016). Canada's residential school system: Measuring the intergenerational impact of familial attendance on health and mental health outcomes. Journal of Epidemiology and Community Health, 70, 1096-1105. https://pubmed.ncbi.nlm.nih.gov/27170654 10.1136/jech-2016-207380 2016-55820-001.
Hadlaczky, G., Hokby, S., Mkrtchian, A., Carli, V., &amp; Wasserman, D. (2014). Mental health first aid is an effective public health intervention for improving knowledge, attitudes, and behaviour: A meta-analysis. International Review of Psychiatry, 26, 467-475. https://pubmed.ncbi.nlm.nih.gov/25137113 10.3109/09540261.2014.924910 2014-34948-010.
Hart, L. M., Bourchier, S. J., Jorm, A. F., Kanowski, L. G., Kingston, A. H., Stanley, D., &amp; Lubman, D. (2010). Development of mental health first aide guidelines for aboriginal and Torres Strait Islander people experiencing problems with substance use: A Delphi study. BMC Psychiatry, 10, 78. https://pubmed.ncbi.nlm.nih.gov/20932326 10.1186/1471-244X-10-78
Henderson, C., Evans-Lacko, S., &amp; Thornicroft, G. (2013). Mental illness stigma, help seeking, and public health programs. American Journal of Public Health, 103, 777-780. https://pubmed.ncbi.nlm.nih.gov/23488489 10.2105/AJPH.2012.301056 2013-13702-011.
Hill, L. G., &amp; Betz, D. L. (2005). Revisiting the retrospective pretest. American Journal of Evaluation, 26, 501-517. 10.1177/1098214005281356 2006-12254-004.
Iwama, M., Marshall, M., Marshall, A., &amp; Bartlett, C. (2009). Two-eyed seeing and the language of healing in community-based research. Canadian Journal of Native Education, 32, 3-23.
Jorm, A. F. (2012). Mental health literacy: Empowering the community to take action for better mental health. American Psychologist, 67, 231-243. https://pubmed.ncbi.nlm.nih.gov/22040221 10.1037/a0025957 2011-24866-001.
Kirmayer, L., Simpson, C., &amp; Cargo, M. (2003). Healing traditions: Culture, community and mental health promotion with Canadian Aboriginal peoples. Australasian Psychiatry, 11, S15-S23. 10.1046/j.1038-5282.2003.02010.x 2003-08827-005.
Kitchener, B. A., &amp; Jorm, A. F. (2002). Mental health first aid training for the public: evaluation of effects on knowledge, attitudes and helping behavior. BMC Psychiatry, 2, 10. https://pubmed.ncbi.nlm.nih.gov/12359045 10.1186/1471-244X-2-10 2009-07896-001.
Kovach, M. E. (2010). Indigenous methodologies: Characteristics, conversations, and contexts. Toronto, ON: University of Toronto Press.
Kutcher, S., Wei, Y., &amp; Coniglio, C. (2016). Mental health literacy: Past, present, and future. The Canadian Journal of Psychiatry, 61, 154-158. https://pubmed.ncbi.nlm.nih.gov/27254090 10.1177/0706743715616609 2016-11724-004.
Mental Health Commission of Canada (Comp.). (2014). Mental health first aid first nations participant's manual [participant's manual]. Ottawa, ON: Mental Health Commission of Canada.
Nimon, K., Zigarmi, D., &amp; Allen, J. (2011). Measures of program effectiveness based on retrospective pretest data: Are all created equal? American Journal of Evaluation, 32, 8-28. 10.1177/1098214010378354 2011-02219-002.
Riddell, J. K., Salamanca, A., Pepler, D. J., Cardinal, S., &amp; McIvor, O. (2017). Laying the groundwork: A practical guide for ethical research with Indigenous communities.
Roy, A. (2014). Aboriginal worldviews and epidemiological survey methodology: Overcoming incongruence. International Journal of Multiple Research Approaches, 8, 117-128. 10.5172/mra.2014.8.1.117
Saldana, J. (2015). The coding manual for qualitative researchers. Thousand Oaks, CA: Sage.
Sareen, J., Isaak, C., Bolton, S. L., Enns, M. W., Elias, B., Deane, F., ... Katz, L. Y. (2013). Gatekeeper training for suicide prevention in First Nations community members: A randomized controlled trial. Depression and Anxiety, 30, 1021-1029. https://pubmed.ncbi.nlm.nih.gov/23761133 2013-36082-019.
Tebes, J. K. (2005). Community science, philosophy of science, and the practice of research. American Journal of Community Psychology, 35, 213-230. https://pubmed.ncbi.nlm.nih.gov/15909796 10.1007/s10464-005-3399-x
Tebes, J. K., Nghi, N. D., &amp; Matlin, S. L. (2014). Twenty-first century science as a relational process: From Eureka! To team science and a place for community psychology. American Journal of Community Psychology, 53, 475-490. https://pubmed.ncbi.nlm.nih.gov/24496718 10.1007/s10464-014-9625-7 2014-04716-001.
Walter, M., &amp; Andersen, C. (2013). Indigenous statistics: A quantitative research methodology. Walnut Creek, CA: Left Coast Press.
Wilk, P., Maltby, A., &amp; Cooke, M. (2017). Residential schools and the effects on Indigenous health and well-being in Canada-A scoping review. Public Health Reviews, 38, 8. https://pubmed.ncbi.nlm.nih.gov/29450080 10.1186/s40985-017-0055-6</t>
  </si>
  <si>
    <t>Aboriginal and Torres Strait Islander Suicide Prevention Evaluation Project. (2016). Solutions that work: What the evidence and our people tell us. Western Australia: University of Western Australia; 2016.
Adams, Y., Drew, N., &amp; Walker, R. (2014). Principles of practice in mental health assessment with Aboriginal Australians. In: Dudgeon P, Milroy H, Barton WR, editors. Working together: Aboriginal and Torres Strait Islander mental health and wellbeing principles and practice edn. A.C.T: Commonwealth of Australia; 2014. p. 271-87.
Armstrong, G., Ironfield, N., Kelly, C. M., Dart, K., Arabena, K., Bond, K., &amp; Jorm, A. F. (2017). Redevelopment of mental health first aid guidelines for supporting aboriginal and Torres Strait islanders who are engaging in non-suicidal self-injury. BMC Psychiatry. 2017;17(1):300.
Armstrong, G., Pirkis, J., Arabena, K., Currier, D., Spittal, M. J., &amp; Jorm, A. F. (2017). Suicidal behaviour in indigenous compared to non- indigenous males in urban and regional Australia: prevalence data suggest disparities increase across age groups. Aust N Z J Psychiatry. 2017;51(12):1240-8. Published online first April 2017 2017-53342-009. 10.1177/0004867417704059 https://pubmed.ncbi.nlm.nih.gov/28393536
Barlow, A., Tingey, L., Cwik, M., Goklish, N., Larzelere-Hinton, F., Lee, A., Suttle, R., Mullany, B., &amp; Walkup, J. T. (2012). Understanding the relationship between substance use and self-injury in American Indian youth. Am J Drug Alcohol Abuse. 2012;38(5):403-8. 2012-23785-007. 10.3109/00952990.2012.696757 https://pubmed.ncbi.nlm.nih.gov/22931073
Battiste, K. (2002). Indigenous Knowledge and Pedagogy in First Nations Education. In: A literature review with recommendations. Ottawa: Prepared for the National Working Group on Education and the Minister of Indian Affairs; 2002. Retrieved from http://www.afn.ca/uploads/files/education/24._2002_oct_marie_battiste_indigenousknowledgeandpedagogy_lit_review_for_oct_marie_battiste_indigenousknowledgeandpedagogy_lit_review_for_min_working_group.pdf.
Bridge, J. A., Goldstein, T. R., &amp; Brent, D. A. (2006). Adolescent suicide and suicidal behavior. J Child Psychol Psychiatry. 2006;47(3-4):372-94. 2006-05597-008. 10.1111/j.1469-7610.2006.01615.x https://pubmed.ncbi.nlm.nih.gov/16492264
Causes of Death, Australia, 2014 [http://www.abs.gov.au/AUSSTATS/abs@.nsf/DetailsPage/3303.02014?OpenDocument].
Chalmers, K. J., Bond, K. S., Jorm, A. F., Kelly, C. M., Kitchener, B. A., &amp; Williams-Tchen, A. (2014). Providing culturally appropriate mental health first aid to an aboriginal or Torres Strait islander adolescent: development of expert consensus guidelines. Int J Ment Health Syst. 2014;8(1):6. 2014-16246-001. 10.1186/1752-4458-8-6 https://pubmed.ncbi.nlm.nih.gov/24467923
Clifford, A. C., Doran, C. M., &amp; Tsey, K. (2013). A systematic review of suicide prevention interventions targeting indigenous peoples in Australia, United States, Canada and New Zealand. BMC Public Health. 2013;13:463.
Coupe, N. M. (2000). Maori suicide prevention in New Zealand. Pac Health Dialog. 2000;7(1):25-8.
Cwik, M., Barlow, A., Tingey, L., Goklish, N., Larzelere-Hinton, F., Craig, M., &amp; Walkup, J. T. (2015). Exploring risk and protective factors with a community sample of American Indian adolescents who attempted suicide. Arch Suicide Res. 2015;19(2):172-89. 2015-21587-004. 10.1080/13811118.2015.1004472 https://pubmed.ncbi.nlm.nih.gov/25909321
Elias, B., Mignone, J., Hall, M., Hong, S. P., Hart, L., &amp; Sareen, J. (2012). Trauma and suicide behaviour histories among a Canadian indigenous population: an empirical exploration of the potential role of Canada's residential school system. Soc Sci Med. 2012;74(10):1560-9. 2012-10154-013. 10.1016/j.socscimed.2012.01.026 https://pubmed.ncbi.nlm.nih.gov/22464223
Elliott-Farrelly, T. (2004). Australian aboriginal suicide: the need for an aboriginal suicidology? Advances in Mental Health. 2004;3(3):1-8. 2005-13254-008. 10.5172/jamh.3.3.138
Farrelly, T. (2008). The aboriginal suicide and self-harm help-seeking quandary. Aboriginal &amp; Islander Health Worker Journal. 2008;32(1):11-5.
Fielke, K., Cord-Udy, N., Buckskin, J., &amp; Lattanzio, A. (2009). The development of an 'Indigenous team' in a mainstream mental health service in South Australia. Australas Psychiatry. 2009;17(Suppl 1):S75-8.
Gracey, M., &amp; King, M. (2009). Indigenous health part 1: determinants and disease patterns. Lancet. 2009;374(9683):65-75. 2009-18499-001. 10.1016/S0140-6736(09)60914-4 https://pubmed.ncbi.nlm.nih.gov/19577695
Hart, L. M., Jorm, A. F., Kanowski, L. G., Kelly, C. M., &amp; Langlands, R. L. (2009). Mental health first aid for indigenous Australians: using Delphi consensus studies to develop guidelines for culturally appropriate responses to mental health problems. BMC Psychiatry. 2009;9:47. 2009-12830-001. 10.1186/1471-244X-9-47 https://pubmed.ncbi.nlm.nih.gov/19646284
Hawton, K., &amp; van Heeringen, K. (2009). Suicide. Lancet. 2009;373(9672):1372-81.
Hepworth, J., Askew, D., Foley, W., Duthie, D., Shuter, P., Combo, M., &amp; Clements, L. A. (2015). How an urban aboriginal and Torres Strait islander primary health care service improved access to mental health care. Int J Equity Health. 2015;14:51.
Hunter, E., &amp; Harvey, D. (2002). Indigenous suicide in Australia, New Zealand, Canada, and the United States. Emerg Med (Fremantle). 2002;14(1):14-23.
Isaac, M., Elias, B., Katz, L. Y., Belik, S. L., Deane, F. P., Enns, M. W., Sareen, J., &amp; Swampy Cree Suicide Prevention T. (2009). Gatekeeper training as a preventative intervention for suicide: a systematic review. Can J Psychiatr. 2009;54(4):260-8. 2009-08063-007. https://pubmed.ncbi.nlm.nih.gov/19321032
Isaacs, A. N., Pyett, P., Oakley-Browne, M. A., Gruis, H., &amp; Waples-Crowe, P. (2010). Barriers and facilitators to the utilization of adult mental health services by Australia's indigenous people: seeking a way forward. Int J Ment Health Nurs. 2010;19(2):75-82. 2010-04311-002. 10.1111/j.1447-0349.2009.00647.x https://pubmed.ncbi.nlm.nih.gov/20367644
Jorm, A. F., Korten, A. E., Jacomb, P. A., Christensen, H., Rodgers, B., &amp; Pollitt, P. (1997). "Mental health literacy": a survey of the public's ability to recognise mental disorders and their beliefs about the effectiveness of treatment. Med J Aust. 1997;166(4):182-6 2014-48769-001.
Jorm, A. F. (2015). Using the Delphi expert consensus method in mental health research. Aust N Z J Psychiatry. 2015;49(10):887-97. 2015-45187-007. 10.1177/0004867415600891 https://pubmed.ncbi.nlm.nih.gov/26296368
Kanowski, L. G., Jorm, A. F., &amp; Hart, L. M. (2009). A mental health first aid training program for Australian aboriginal and Torres Strait islander peoples: description and initial evaluation. Int J Ment Health Syst. 2009;3(1):10. 2009-09817-001. 10.1186/1752-4458-3-10 https://pubmed.ncbi.nlm.nih.gov/19490648
Kelaher, M. A., Ferdinand, A. S., &amp; Paradies, Y. (2014). Experiencing racism in health care: the mental health impacts for Victorian aboriginal communities. Med J Aust. 2014;201(1):44-7.
King, M., Smith, A., &amp; Gracey, M. (2009). Indigenous health part 2: the underlying causes of the health gap. Lancet. 2009;374(9683):76-85. 2009-18499-002. 10.1016/S0140-6736(09)60827-8 https://pubmed.ncbi.nlm.nih.gov/19577696
Kirmayer, L. J. (2012). Cultural competence and evidence-based practice in mental health: epistemic communities and the politics of pluralism. Soc Sci Med. 2012;75(2):249-56. 2012-14217-001. 10.1016/j.socscimed.2012.03.018 https://pubmed.ncbi.nlm.nih.gov/22575699
Kitchener, B. A., Jorm, A. F., &amp; Kelly, C. M. (2015). Mental Health First Aid International Manual. Melbourne: Mental Health First Aid International; 2015.
Mann, J. J., Apter, A., Bertolote, J., Beautrais, A., Currier, D., Haas, A., Hegerl, U., Lonnqvist, J., Malone, K., Marusic, A., et al. (2005). Suicide prevention strategies: a systematic review. JAMA. 2005;294(16):2064-74.
McKenna, B., Fernbacher, S., Furness, T., &amp; Hannon, M. (2015). "cultural brokerage" and beyond: piloting the role of an urban aboriginal mental health liaison officer. BMC Public Health. 2015;15:881.
McLoughlin, A. B., Gould, M. S., &amp; Malone, K. M. (2015). Global trends in teenage suicide: 2003-2014. QJM. 2015;108(10):765-80.
Reeve, C., Humphreys, J., Wakerman, J., Carroll, V., Carter, M., O'Brien, T., Erlank, C., Mansour, R., &amp; Smith, B. (2015). Community participation in health service reform: the development of an innovative remote aboriginal primary health-care service. Aust J Prim Health. 2015;21(4):409-16.
Ridani, R., Shand, F. L., Christensen, H., McKay, K., Tighe, J., Burns, J., &amp; Hunter, E. (2015). Suicide prevention in Australian aboriginal communities: a review of past and present programs. Suicide Life Threat Behav. 2015;45(1):111-40. 2015-06992-002. 10.1111/sltb.12121 https://pubmed.ncbi.nlm.nih.gov/25227155
Ross, A. M., Kelly, C. M., &amp; Jorm, A. F. (2014). Re-development of mental health first aid guidelines for suicidal ideation and behaviour: a Delphi study. BMC Psychiatry. 2014;14:241. 2014-47993-001.
Westerman, T. G. (2004). Engagement of Indigenous clients in mental health services: what role do cultural differences play? Australian e-Journal for the Advancement of Mental Health (AeJAMH). 2004;3(3):1-8. 2005-13254-002. 10.5172/jamh.3.3.88
Wexler, L., White, J., &amp; Trainor, B. (2016). Why an alternative to suicide prevention gatekeeper training is needed for rural indigenous communities: presenting an empowering community storytelling approach. Critical Public Health. 2016;25(2):205-17. 2015-07630-008. 10.1080/09581596.2014.904039
Wexler, L. M., &amp; Gone, J. P. (2012). Culturally responsive suicide prevention in indigenous communities: unexamined assumptions and new possibilities. Am J Public Health. 2012;102(5):800-6. 2012-10358-006. 10.2105/AJPH.2011.300432 https://pubmed.ncbi.nlm.nih.gov/22420786
World Health Organization. (2014). Preventing suicide: A global imperative. Geneva: World Health Organization; 2014.</t>
  </si>
  <si>
    <t>Aboriginal and Torres Strait Islander Suicide Prevention Evaluation Project. (2016). Solutions that work: what the evidence and our people tell us. Western Australia: University of Western Australia; 2016.
Armstrong, G., Pirkis, J., Arabena, K., Currier, D., Spittal, M. J., &amp; Jorm, A. F. (2017). Suicidal behaviour in Indigenous compared to non- Indigenous males in urban and regional Australia: prevalence data suggest disparities increase across age groups. Aust N Z J Psychiatry. 2017.
Battiste, K. (2002). Indigenous knowledge and pedagogy in first nations education: a literature review with recommendations. Ottawa: Prepared for the National Working Group on Education and the Minister of Indian Affairs; 2002. Retrieved from http://www.afn.ca/uploads/files/education/24._2002_oct_marie_battiste_indigenousknowledgeandpedagogy_lit_review_for_min_working_group.pdf
Chalmers, K. J., Bond, K. S., Jorm, A. F., Kelly, C. M., Kitchener, B. A., &amp; Williams-Tchen, A. (2014). Providing culturally appropriate mental health first aid to an Aboriginal or Torres Strait Islander adolescent: development of expert consensus guidelines. Int J Ment Health Syst. 2014;8(1):6. 2014-16246-001. 10.1186/1752-4458-8-6 https://pubmed.ncbi.nlm.nih.gov/24467923
Clifford, A. C., Doran, C. M., &amp; Tsey, K. (2013). A systematic review of suicide prevention interventions targeting indigenous peoples in Australia, United States, Canada and New Zealand. BMC Public Health. 2013;13:463.
Cwik, M. F., Barlow, A., Tingey, L., Larzelere-Hinton, F., Goklish, N., &amp; Walkup, J. T. (2011). Nonsuicidal self-injury in an American Indian reservation community: results from the White Mountain Apache surveillance system, 2007-2008. J Am Acad Child Adolesc Psychiatry. 2011;50(9):860-9. 2011-19545-008. 10.1016/j.jaac.2011.06.007 https://pubmed.ncbi.nlm.nih.gov/21871368
De Leo, D., &amp; Heller, T. (2004). Who are the kids who self-harm? An Australian selfreport school survery. MJA. 2004;181(3):140-5.
Evans, E., Hawton, K., &amp; Rodham, K. (2005). In what ways are adolescents who engage in self-harm or experience thoughts of self-harm different in terms of helpseeking, communication and coping strategies? J Adolesc. 2005;28:573-87. 2005-09143-011. 10.1016/j.adolescence.2004.11.001 https://pubmed.ncbi.nlm.nih.gov/16022890
Farrelly, T. (2008). The aboriginal suicide and self-harm help-seeking quandary. Aborig Islander Health Worker J. 2008;32(1):11-5.
Fielke, K., Cord-Udy, N., Buckskin, J., &amp; Lattanzio, A. (2009). The development of an 'Indigenous team' in a mainstream mental health service in South Australia. Australas Psychiatry. 2009;17(Suppl 1):S75-8.
Fortune, S., Sinclair, J., &amp; Hawton, K. (2008). Help-seeking before and after episodes of self-harm: a descriptive study in school pupils in England. BMC Public Health. 2008;8:369.
Gonzales, A. H., &amp; Bergstrom, L. (2013). Adolescent non-suicidal self-injury (NSSI) interventions. J Child Adolesc Psychiatr Nurs. 2013;26(2):124-30. 2013-14533-005. 10.1111/jcap.12035 https://pubmed.ncbi.nlm.nih.gov/23607824
Guidelines for Providing Mental Health First Aid to Aboriginal and Torres Strait Islander People Experiencing Suicidal Thoughts and Behaviour. https://mhfa.com.au/sites/default/files/AMHFA_Suicide_guidelines_inhouse%20print.pdf.
Hart, L. M., Jorm, A. F., Kanowski, L. G., Kelly, C. M., &amp; Langlands, R. L. (2009). Mental health first aid for Indigenous Australians: using Delphi consensus studies to develop guidelines for culturally appropriate responses to mental health problems. BMC Psychiatry. 2009;9:47. 2009-12830-001. 10.1186/1471-244X-9-47 https://pubmed.ncbi.nlm.nih.gov/19646284
Hepworth, J., Askew, D., Foley, W., Duthie, D., Shuter, P., Combo, M., &amp; Clements, L. A. (2015). How an urban Aboriginal and Torres Strait Islander primary health care service improved access to mental health care. Int J Equity Health. 2015;14:51.
Isaacs, A. N., Pyett, P., Oakley-Browne, M. A., Gruis, H., &amp; Waples-Crowe, P. (2010). Barriers and facilitators to the utilization of adult mental health services by Australia's Indigenous people: seeking a way forward. Int J Ment Health Nurs. 2010;19(2):75-82. 2010-04311-002. 10.1111/j.1447-0349.2009.00647.x https://pubmed.ncbi.nlm.nih.gov/20367644
Jorm, A. F. (2015). Using the Delphi expert consensus method in mental health research. Aust N Z J Psychiatry. 2015;49(10):887-97. 2015-45187-007. 10.1177/0004867415600891 https://pubmed.ncbi.nlm.nih.gov/26296368
Kanowski, L. G., Jorm, A. F., &amp; Hart, L. M. (2009). A mental health first aid training program for Australian Aboriginal and Torres Strait Islander peoples: description and initial evaluation. Int J Ment Health Syst. 2009;3(1):10. 2009-09817-001. 10.1186/1752-4458-3-10 https://pubmed.ncbi.nlm.nih.gov/19490648
Kelaher, M. A., Ferdinand, A. S., &amp; Paradies, Y. (2014). Experiencing racism in health care: the mental health impacts for Victorian Aboriginal communities. Med J Aust. 2014;201(1):44-7.
Kirmayer, L. J. (2012). Cultural competence and evidence-based practice in mental health: epistemic communities and the politics of pluralism. Soc Sci Med. 2012;75(2):249-56. 2012-14217-001. 10.1016/j.socscimed.2012.03.018 https://pubmed.ncbi.nlm.nih.gov/22575699
Kitchener, B. A., Jorm, A. F., &amp; Kelly, C. M. (2015). Mental health first aid international manual. Melbourne: Mental Health First Aid International; 2015.
Kitchener, B. A., &amp; Jorm, A. F. (2002). Mental health first aid training for the public: evaluation of effects on knowledge, attitudes and helping behavior. BMC Psychiatry. 2002;2:10. 2009-07896-001. 10.1186/1471-244X-2-10 https://pubmed.ncbi.nlm.nih.gov/12359045
Martin, G., Swannell, S., Harrison, J., Hazell, P., &amp; Taylor, A. (2010). The Australian National Epidemiological Study of self-injury (ANESSI). Brisbane: Centre for Suicide Prevention Studies; 2010.
McHugh, C., Campbell, A., Chapman, M., &amp; Balaratnasingam, S. (2016). Increasing Indigenous self-harm and suicide in the Kimberley: an audit of the 2005-2014 data. Med J Aust. 2016;205(1):33.
McKenna, B., Fernbacher, S., Furness, T., &amp; Hannon, M. (2015). "cultural brokerage" and beyond: piloting the role of an urban aboriginal mental health liaison officer. BMC Public Health. 2015;15:881.
McLoughlin, A. B., Gould, M. S., &amp; Malone, K. M. (2015). Global trends in teenage suicide: 2003-2014. QJM. 2015;108(10):765-80.
Muehlenkamp, J. J., &amp; Gutierrez, P. M. (2007). Risk for suicide attempts among adolescents who engage in non-suicidal self-injury. Arch Suicide Res. 2007; 11(1):69-82. 2007-01382-006. 10.1080/13811110600992902 https://pubmed.ncbi.nlm.nih.gov/17178643
Nock, M. K., Joiner, T. E., Jr.., Gordon, K. H., Lloyd-Richardson, E., &amp; Prinstein, M. J. (2006). Nonsuicidal self-injury among adolescents: diagnostic correlates and relation to suicide attempts. Psychiatry Res. 2006;144(1):65-72. 2007-02897-007. 10.1016/j.psychres.2006.05.010 https://pubmed.ncbi.nlm.nih.gov/16887199
Nock, M. K., &amp; Prinstein, M. J. (2004). A functional approach to the assessment of selfmutilative behavior. J Consult Clin Psychol. 2004;72(5):885-90. 2004-19094-016. 10.1037/0022-006X.72.5.885 https://pubmed.ncbi.nlm.nih.gov/15482046
Ougrin, D., Tranah, T., Stahl, D., Moran, P., &amp; Asarnow, J. R. (2015). Therapeutic interventions for suicide attempts and self-harm in adolescents: systematic review and meta-analysis. J Am Acad Child Adolesc Psychiatry. 2015;54(2):97-107. e102 2015-04540-005. 10.1016/j.jaac.2014.10.009 https://pubmed.ncbi.nlm.nih.gov/25617250
Prinstein, M. J. (2008). Introduction to the special section on suicide and nonsuicidal self-injury: a review of unique challenges and important directions for selfinjury science. J Consult Clin Psychol. 2008;76(1):1-8. 2008-00950-001. 10.1037/0022-006X.76.1.1 https://pubmed.ncbi.nlm.nih.gov/18229976
Ridani, R., Shand, F. L., Christensen, H., McKay, K., Tighe, J., Burns, J., &amp; Hunter, E. (2015). Suicide prevention in Australian Aboriginal communities: a review of past and present programs. Suicide Life Threat Behav. 2015;45(1):111-40. 2015-06992-002. 10.1111/sltb.12121 https://pubmed.ncbi.nlm.nih.gov/25227155
Ross, A. M., Kelly, C. M., &amp; Jorm, A. F. (2014). Re-development of mental health first aid guidelines for non-suicidal self-injury: a Delphi study. BMC Psychiatry. 2014; 14:236. 2014-47991-001.
Rowe, S. L., French, R. S., Henderson, C., Ougrin, D., Slade, M., &amp; Moran, P. (2014). Helpseeking behaviour and adolescent self-harm: a systematic review. Aust N Z J Psychiatry. 2014;48(12):1083-95. 2014-50636-004. 10.1177/0004867414555718 https://pubmed.ncbi.nlm.nih.gov/25335872
Wexler, L., White, J., &amp; Bridie, T. (2016). Why an alternative to suicide prevention gatekeeper training is needed for rural Indigenous communities: presenting an empowering community storytelling approach. Critical Public Health. 2016;25(2):205-17. 2015-07630-008. 10.1080/09581596.2014.904039
Wexler, L. M., &amp; Gone, J. P. (2012). Culturally responsive suicide prevention in indigenous communities: unexamined assumptions and new possibilities. Am J Public Health. 2012;102(5):800-6. 2012-10358-006. 10.2105/AJPH.2011.300432 https://pubmed.ncbi.nlm.nih.gov/22420786</t>
  </si>
  <si>
    <t>ABS. (2012). Births, Country of birth, Australia, 2012. Retrieved March 15, 2015, from http://www.abs.gov.au/AUSSTATS/abs@.nsf/DetailsPage/3301.02012
Addington, J., Mastrigt, V., Hutchinson, J., &amp; Addington, D. (2002). Pathways to care: Help seeking behavior in first episode psychosis. Acta Psychiatrica Scandinavica, 106, 358-364. https://pubmed.ncbi.nlm.nih.gov/12366470 10.1034/j.1600-0447.2002.02004.x 2002-04712-007.
Angermeyer, M. C., &amp; Matschinger, H. (2003). The stigma of mental illness: Effects of labelling on public attitudes towards people with mental disorder. Acta Psychiatrica Scandinavica, 108, 304-309. https://pubmed.ncbi.nlm.nih.gov/12956832 10.1034/j.1600-0447.2003.00150.x 2003-07686-009.
Black, K., Peter, L., Rui, Q., Milliken, H., Whitehorn, D., &amp; Kopala, L. C. (2001). Duration of untreated psychosis predicts treatment outcome in an early psychosis program. Schizophrenia Research, 47, 215-222. https://pubmed.ncbi.nlm.nih.gov/11278138 10.1016/S0920-9964(00)00144-4 2001-14942-012.
Burnett, R., Mallett, D., Bhugra, D., Hutchisn, G., Der, G., &amp; Leff, J. (1999). The first contact of patients with schizophrenia with psychiatrist services: Social factors and pathways to care in a multi-ethnic population. Psychological Medicine, 29, 475-483. https://pubmed.ncbi.nlm.nih.gov/10218939 10.1017/S0033291798008125 1999-13137-023.
Cohen, J. (1988). Statistical power analysis for the behavioral sciences. (p. 567). New Jersey, NJ: Lawerence Earlbaum Associates.
Couture, S., &amp; Penn, D. (2003). Interpersonal contact and the stigma of mental illness: A review of the literature. Journal of Mental Health, 12, 291-305 10.1080/09638231000118276 2003-06690-011.
Crisp, A. H., Gelder, M. G., Rix, S., Meltzer, H. I., &amp; Rowlands, O. J. (2000). Stigmatisation of people with mental illnesses. The British Journal of Psychiatry, 177, 4-7. https://pubmed.ncbi.nlm.nih.gov/10945080 10.1192/bjp.177.1.4 2000-00147-002.
Drake, R. J., Haley, C. J., Akhtar, S., &amp; Lewis, S. W. (2000). Causes and consequences of duration of untreated psychosis in schizophrenia. The British Journal of Psychiatry, 177, 511-515. https://pubmed.ncbi.nlm.nih.gov/11102325 10.1192/bjp.177.6.511 2000-12722-007.
Edward, J., &amp; McGorry, P. D. (2002). Implementing early intervention in Psychosis: A guide to establishing early psychosis services. London, England: Martin Dunitz. 10.1201/b14315
Hadlaczky, G., Hokby, S., Mkrtchian, A., Carli, V., &amp; Wasserman, D. (2014). Mental Health First Aid is an effective public health intervention for improving knowledge, attitudes, and behavior: A meta-analysis. International Review of Psychiatry, 4, 467-475 https://pubmed.ncbi.nlm.nih.gov/25137113 10.3109/09540261.2014.924910 2014-34948-010.
Heppner, P., Wampold, B., &amp; Kivlighan, D. (2008). Research design in counseling (5th ed.). Belmont, CA: Thomson Brooks/Cole
Hong Kong Council of Social Services and Mental Health Association of Hong Kong. (1996). Public attitudes towards mental health patients in Hong Kong: A follow-up study over two years. Hong Kong, China: Hong Kong Council of Social Service.
Hospital Authority. (2010). Hospital authority mental health service plan for adults 2010-2015. Hong Kong, China: Hospital Authority.
Howell, D. (2013). Statistical methods for psychology (8th ed.). Belmont, CA: Wadsworth Publishing.
Jorm, A. F. (2000). Mental health literacy: Public knowledge and beliefs about mental disorder. The British Journal of Psychiatry, 177, 396-401. https://pubmed.ncbi.nlm.nih.gov/11059991 10.1192/bjp.177.5.396 2000-12424-003.
Jorm, A. F., Kitchener, B. A., Kanowski, L. G., &amp; Kelly, C. M. (2007). Mental health first aid training for members of the public. International Journal of Clinical and Health Psychology, 7, 141-151. 2007-01174-010.
Kitchener, B. A., &amp; Jorm, A. F. (2002). Mental health first aid manual. Melbourne, Australia: Orygen Research Centre. 10.1186/1471-244X-2-10
Kramer, E. J., Kwong, K., Lee, E., &amp; Chung, H. (2002). Cultural factor influencing the mental health of Asian Americans. Western Journal of Medicine, 176, 227-231. https://pubmed.ncbi.nlm.nih.gov/12208826
Lam, A. Y. K., Jorm, A. F, &amp; Wong, F. K. D. (2010). Mental health first aid training for the Chinese community in Melbourne, Australia: Effects on knowledge about the attitudes toward people with mental illness. International Journal of Mental Health Systems 4, 18 https://pubmed.ncbi.nlm.nih.gov/20576137 10.1186/1752-4458-4-18
Lam, C. S., Tsang, H. W. H., Corrigan, P. W., Lee, Y. T., Angell, B., &amp; Shi, K....Larson, J. E. (2010). Chinese lay theory and mental illness stigma: Implications for research and practices. Journal of Rehabilitation, 76, 35-40.
Lee, S., Tsang, A., &amp; Kwok, K. (2007). Twelve-month prevalence, correlates, and treatment preference of adults with DSM-IV major depressive episode in Hong Kong. Journal of Affective Disorders, 98, 129-136 https://pubmed.ncbi.nlm.nih.gov/16934333 10.1016/j.jad.2006.07.009 2007-01062-014.
Lee, Y. T., &amp; Wang, D. Y. (2003). Aboriginal people in Taiwan continent, China and the Americas: Ethnic inquiry into common root and ancestral connection. In Li, X. B., &amp; Zhang, J. (Eds.), Taiwan in the twenty-first century (pp. 63-82). Lanham, MD: University Press of America.
Link, B. G., Phelan, J. C., Bresnahan, M., Stueve, A., &amp; Pescosolido, B. A. (1999). Public conceptions of mental illness: Labels, causes, dangerousness and social distance. American Journal of Public Health, 89, 1328-1333. https://pubmed.ncbi.nlm.nih.gov/10474548 10.2105/AJPH.89.9.1328 2001-17668-002.
McGorry, P. D., &amp; Jackson, H. J. (1999). The recognition and management of early psychosis: A preventive approach. New York, NY: Cambridge University Press. 1999-02943-000.
Mental Health Association of Hong Kong. (2013). Mental health first aid. Hong Kong: Mental Health Association of Hong Kong. Retrieved from January 5, 2015, http://www.mhfa.org.hk
Mental Health First Aid. (2015). Research: Current project. Retrieved from January 10, 2015, https://mhfa.com.au
Minas, H., Colucci, E., &amp; Jorm, A. F. (2009). Evaluation of mental health first aid training with members of the Vietnamese community in Melbourne, Australia. International Journal of Mental Health Systems 3, 19 https://pubmed.ncbi.nlm.nih.gov/19735575 10.1186/1752-4458-3-19 2009-16909-001.
Pearson, V. (1993). Families in China: An undervalued resource for mental health? Journal of Family Therapy, 15, 163-185 10.1111/j.1467-6427.1993.00752.x 1993-37663-001.
Ryder, A. G., Bean, G., &amp; Dion, K. L. (2000). Caregiver responses to symptoms of first-onset psychosis: A comparison study of Chinese and Euro-Canadian families. Transcultural Psychiatry, 37, 225-235 10.1177/136346150003700207
Skeate, A., Jackson, C., Birchwood, M., &amp; Jones, C. (2002). Duration of untreated psychosis and pathways to care in first-episode psychosis: Investigation of help-seeking behavior in primary care. The British Journal of Psychiatry, 181, 73-77. 10.1192/bjp.181.43.s73 2002-04350-012.
Wong, F. K. D., He, X. S., Poon, A., &amp; Lam, Y. K. A. (2012). Depression literacy among Chinese in Shanghai, China: A comparison with Chinese-speaking Australians in Melbourne and Chinese in Hong Kong. Social Psychiatry and Psychiatric Epidemiology, 47, 1235-1242 https://pubmed.ncbi.nlm.nih.gov/21901401 10.1007/s00127-011-0430-4 2012-19490-004.
Wong, F. K. D., Lam, Y. K. A., &amp; Poon, A. (2010). Depression literacy among Australians of Chinese-speaking background in Melbourne, Australia. BMC Psychiatry, 10, 7 https://pubmed.ncbi.nlm.nih.gov/20082724 10.1186/1471-244X-10-7 2010-03933-001.
Wong, F. K. D., &amp; Li, J. C. M. (2014). Cultural influence on Shanghai Chinese's help seeking for mental health problems: Implications for social work practice. British Journal of Social Work, 44, 868-885 10.1093/bjsw/bcs180 2014-41286-006.
Young, K. P. H. (1996). Social work with families and children. In Chi, I., &amp; Cheung, S. K. (Eds.), Social work in Hong Kong (pp. 11-23). Hong Kong: Hong Kong Social Workers Association.</t>
  </si>
  <si>
    <t>Akins, R., Tolson, H., &amp; Cole, B. (2005). Stability of response characteristics of a Delphi panel: application of bootstrap data expansion. BMC Med Res Methodol. 2005;5(Suppl 1):37.
Australian Bureau of Statistics. (2011). Media release-National: Australia's multicultural landscape is as diverse as ever following the release of 2011 census of population and housing data by the Australian Bureau of Statistics (ABS). 2011. http://abs.gov.au/websitedbs/censushome.nsf/home/CO-59. Accessed 14 Mar 2011.
Bolton, P. (2013). Mental health in Iraq: issues and challenges. Lancet. 2013;381(Suppl 9870):879-81. 2013-10028-006. 10.1016/S0140-6736(13)60637-6 https://pubmed.ncbi.nlm.nih.gov/23499027
Chalmers, K., Bond, K., Jorm, A. F., Kelly, C., Kitchener, B., &amp; Williams-Tchen, A. (2014). Providing culturally appropriate mental health first aid to an Aboriginal or Torres Strait Islander adolescent: development of expert consensus guidelines. Int J Ment Health Syst. 2014 2014-16246-001. 10.1186/1752-4458-8-6 https://pubmed.ncbi.nlm.nih.gov/24467923
Chong, S., Verma, S., Vaingankar, J., Huak Chan, Y., Yin Wong, L., &amp; Heng, B. (2007). Perception of the public towards the mentally ill in developed Asian country. Soc Psychiatry Psychiatr Epidemiol. 2007;42(Suppl 9):734-9. 2008-08078-008. 10.1007/s00127-007-0213-0 https://pubmed.ncbi.nlm.nih.gov/17598064
Correa-Velez, I., Sundararajan, V., Brown, K., &amp; Gifford, S. M. (2007). Hospital utilisation among people born in refugee-source countries: an analysis of hospital admissions, Victoria, 1998-2004. Med J Aust. 2007;186(Suppl 11):577.
Department of Immigration and Border Protection. (2014). Australia's offshore humanitarian program 2013-2014. In: Department of Immigration and Border Protection. 2014. https://www.immi.gov.au/pub-res/Documents/statistics/australia-offshore-humanitarian-program-2013-14.pdf. Accessed 1 Apr 2015.
Department of Immigration and Border Protection. (2015). Australia's response to the Syrian and Iraqi humanitarian crisis. 2015. https://www.border.gov.au/Trav/Refu/response-syrian-humanitarian-crisis. Accessed 7 Mar 2016.
Fenta, H., Hyman, I., &amp; Noh, S. (2006). Mental health service utilization by Ethiopian immigrants and refugees in Toronto. J Nerv Ment Dis. 2006 2006-23229-007. 10.1097/01.nmd.0000249109.71776.58 https://pubmed.ncbi.nlm.nih.gov/17164631
Hadlaczky, G., Hokby, S., Mkrtchian, A., Carli, V., &amp; Wasserman, D. (2014). Mental health first aid is an effective public health intervention for improving knowledge, attitudes, and behaviour: a meta-analysis. Int Rev Psychiatry. 2014 2014-34948-010. 10.3109/09540261.2014.924910 https://pubmed.ncbi.nlm.nih.gov/25137113
Hardy, D. J., O'Brien, A. P., Gaskin, C. J., O'Brien Morrison-Ngatai, E., Skews, G., et al. (2004). Practical application of the Delphi technique in a bicultural mental health nursing study in New Zealand. J Adv Nurs. 2004. 10.1111/j.1365-2648.2003.02969.x.
Hart, L., Jorm, A. F., Kanowski, L., Kelly, C., &amp; Langlands, R. (2009). Mental health first aid for Indigenous Australians: using Delphi consensus studies to develop guidelines for culturally appropriate responses to mental health problems. BMC Psychiatry. 2009 2009-12830-001. 10.1186/1471-244X-9-47 https://pubmed.ncbi.nlm.nih.gov/19646284
Hart, L. M., Bourchier, S. J., Jorm, A. F., Kanowski, L. G., Kingston, A. H., Stanley, D., &amp; Lubman, D. I. (2010). Development of mental health first aid guidelines for Aboriginal and Torres Strait Islander people experiencing problems with substance use: a Delphi study. BMC Psychiatry. 2010 2010-22545-001. 10.1186/1471-244X-10-78 https://pubmed.ncbi.nlm.nih.gov/20932326
Iversen, A., van Staden, L., Hughes, J., Greenberg, N., Hotopf, M., Rona, R., et al. (2011). The stigma of mental health problems and other barriers to care in the UK Armed Forces. BMC Health Serv Res. 2011. 10.1186/1472-6963-11-31.
Jensen, K. B., Morthorst, B. R., Vendsborg, P. B., Hjortoj, C., &amp; Nordentoft, M. (2016). Effectiveness of MHFA training in Denmark: a randomized trial in waitlist design. Soc Psychiatry Psychiatr Epidemiol. 2016. 10.1007/s00127-016-1176-9.
Jones, J., &amp; Hunter, D. (1995). Consensus methods for medical and health services research. BMJ. 1995;311(Suppl 7001):376-80.
Jorm, A. F. (2015). Using the Delphi expert consensus method in mental health research. Aust N Z J Psychiatry. 2015 2015-45187-007. 10.1177/0004867415600891 https://pubmed.ncbi.nlm.nih.gov/26296368
Kitchener, B., Jorm, A., &amp; Kelly, C. (2015). Mental Health First Aid International manual. Melbourne: Mental Health First Aid International; 2015.
Kitchener, B., &amp; Jorm, A. (2000). Mental health first aid training for the public: evaluation of effects on knowledge, attitudes and helping behaviour. BMC Psychiatry. 2000;2(Suppl 1):10. 2009-07896-001. 10.1186/1471-244X-2-10 https://pubmed.ncbi.nlm.nih.gov/12359045
Kitchener, B. A., &amp; Jorm, A. F. (2008). Mental health first aid: an international programme for early intervention. Early Interv Psychiatry. 2008 2008-04690-010. 10.1111/j.1751-7893.2007.00056.x https://pubmed.ncbi.nlm.nih.gov/21352133
May, S., Rapee, R. M., Coello, M., Momartin, S., &amp; Aroche, J. (2014). Mental health literacy among refugee communities: differences between the Australian lay public and the Iraqi and Sudanese refugee communities. Soc Psychiatry Psychiatr Epidemiol. 2014 2014-20767-009. 10.1007/s00127-013-0793-9 https://pubmed.ncbi.nlm.nih.gov/24248469
Mendenhall, A. N., Jackson, S. C., &amp; Hase, S. (2013). Mental health first aid USA in a rural community: perceived impact on knowledge, attitudes and behavior. Soc Work Ment Health. 2013 2013-38366-006. 10.1080/15332985.2013.812542
Minas, H., &amp; Jorm, A. F. (2010). Where there is no evidence: use of expert consensus methods to fill the evidence gap in low-income countries and cultural minorities. Int J Ment Health Syst. 2010 2011-01348-001. 10.1186/1752-4458-4-33 https://pubmed.ncbi.nlm.nih.gov/21176157
Minas, H., Kakuma, R., San Too, L., Vayani, H., Orapeleng, S., Prasad-IIdes, R., et al. (2013). Mental health research and evaluation in multicultural Australia: developing a culture of inclusion. Int J Ment Health Syst. 2013 2013-40404-001. 10.1186/1752-4458-7-23 https://pubmed.ncbi.nlm.nih.gov/24093216
Mollica, R., Wyshak, G., &amp; Lavelle, J. (1987). The psychosocial impact of war trauma and torture on Southeast Asian refugees. Am J Psychiatry. 1987;144:1567-72. 1988-14054-001. 10.1176/ajp.144.12.1567 https://pubmed.ncbi.nlm.nih.gov/3688280
Murray, K., Davidson, G., &amp; Schweitzer, R. (2008). Psychological wellbeing of refugees resettling in Australia. In: The Australian Psychological Society. 2008. https://www.psychology.org.au/assets/files/refugee-lit-review.pdf. Accessed 4 Aug 2015.
Parcesepe, A., &amp; Cabassa, L. (2013). Public stigma of mental illness in the United States: a systematic literature review. Adm Policy Ment Health. 2013 2013-28155-006. 10.1007/s10488-012-0430-z https://pubmed.ncbi.nlm.nih.gov/22833051
Porter, M., &amp; Haslam, N. (2005). Predisplacement and postdisplacement factors associated with mental health of refugees and internally displaced persons. JAMA. 2005. 10.1001/jama.294.5.602.
Reavley, N., &amp; Jorm, A. F. (2011). National survey of mental health literacy and stigma. In: Department of Health and Ageing. 2011. http://pmhg.unimelb.edu.au/research_settings/general_community/?a=636496. Accessed 20 May 2016.
Reavy, K., Hobbs, J., Hereford, M., &amp; Crosby, K. (2012). A new clinic model for refugee health care: adaptation of cultural safety. Rural Remote Health. 2012;12:1826.
Redmond, M., Rooney, R., &amp; Bishop, B. (2006). Unipolar depression across cultures: a Delphi analysis of the methodological and conceptual issues confronting the cross-cultural study of depression. AeJAMH. 2006 2006-12535-007. 10.5172/jamh.5.2.113
Refugee Council of Australia. (2014). resources. 2014. http://www.refugeecouncil.org.au/resources/statistics/australias-refugee-and-humanitarian-program. Accessed 20 Apr 2105.
Rickwood, D., Thomas, K., &amp; Bradford, S. (2012). Review of help-seeking measures in mental health: an evidence check rapid review brokered by the Sax Institute for beyondblue. Sax Institute. 2012. https://www.saxinstitute.org.au/wp-content/uploads/02_Help-seeking-measures-in-mental-health.pdf. Accessed 7 Aug 2016.
Slewa-Younan, S., Mond, J., Bussion, E., Mohammad, Y., Uribe Guajardo, M. G., Smith, M., et al. (2014). Mental health literacy of resettled Iraqi refugees in Australia: knowledge about posttraumatic stress disorder and beliefs about helpfulness of interventions. BMC Psychiatry. 2014. 10.1186/s12888-014-0320-x. 2014-51923-001. https://pubmed.ncbi.nlm.nih.gov/25403955
Slewa-Younan, S., Uribe, M. G., Heriseanu, A., &amp; Hasan, T. (2014). A systematic review of post-traumatic stress disorder and depression amongst Iraqi refugees located in western countries. J Immigr Minor Health. 2014 2015-31505-034. 10.1007/s10903-014-0046-3 https://pubmed.ncbi.nlm.nih.gov/24899586
Steel, Z., Chey, T., Silove, D., Marnane, C., Bryant, R., &amp; Ommeren, M. (2009). Association of torture and other potentially traumatic events with mental health outcomes among populations exposed to mass conflict and displacement: a systematic review and meta-analysis. JAMA. 2009 2009-12189-005. 10.1001/jama.2009.1132 https://pubmed.ncbi.nlm.nih.gov/19654388
Steel, Z., Chey, T., Silove, D., Marnane, C., Bryant, R. A., &amp; van Ommeren, M. (2009). Association of torture and other potentially traumatic events with mental health outcomes among populations exposed to mass conflict and displacement: a systematic review and meta-analysis. JAMA. 2009 2009-12189-005. 10.1001/jama.2009.1132 https://pubmed.ncbi.nlm.nih.gov/19654388
Sulaiman-Hill, C. M., &amp; Thompson, S. C. (2010). Selecting instruments for assessing psychological wellbeing in Afghan and Kurdish refugee groups. BMC Res Notes. 2010. 10.1186/1756-0500-3-237.
Sulaiman-Hill, C. M., &amp; Thompson, S. C. (2012). Thinking too much: psychological distress, sources of stress and coping strategies of resettled Afghan and Kurdish refugees. J Muslim Health. 2012;6(Suppl 2):63-86.
Summerfield, D. (1999). A critique of seven assumptions behind psychological trauma programmes in war-affected areas. Soc Sci Med. 1999 1999-13750-006. 10.1016/S0277-9536(98)00450-X https://pubmed.ncbi.nlm.nih.gov/10369444
Svennson, B., &amp; Hansson, L. (2014). Effectiveness of mental health first aid training in Sweden. A randomized controlled trial with a six-month and two-year follow-up. PLoS One. 2014. 10.1371/journal.pone.0100911.
Uitterhaegen, B. (2005). Psycho-education and psychosocial support in the Netherlands: a program by and for refugees. Intervention. 2005;3(Suppl 2):141-7. 2006-02137-007.
Uribe Guajardo, M. G., Slewa-Younan, S., Smith, M., Eagar, S., &amp; Stone, G. (2016). Psychological distress is influenced by length of stay in resettled Iraqi refugees in Australia. Int J Ment Health Syst. 2016 2016-04028-001. 10.1186/s13033-016-0036-z https://pubmed.ncbi.nlm.nih.gov/26793271
Van De Ven, A., &amp; Delbecq, A. (1974). The effectiveness of nominal, Delphi, and interacting group decision making processes. Acad Manag J. 1974;17(Suppl 4):605-21. 1975-09495-001. 10.2307/255641
Yaser, A., Slewa-Younan, S., Smith, C., Olsen, R., Uribe Guajardo, M. G., &amp; Mond, J. (2016). Beliefs and knowledge about post-traumatic stress disorder amongst resettled Afghan refugees in Australia. Int J Ment Health Syst. 2016. 10.1186/s13033-016-0065-7. 2016-18201-001. https://pubmed.ncbi.nlm.nih.gov/27073412
Youssef, J., &amp; Deane, F. P. (2006). Factors influencing mental-health help-seeking in Arabic-speaking communities in Sydney, Australia. Ment Health Relig Cult. 2006;9(Suppl 1):43-66. 2006-02649-004. 10.1080/13674670512331335686</t>
  </si>
  <si>
    <t>Benedict, R., &amp; Farel, A. M. (2003). Identifying children in need of ancillary and enabling services: A population approach. Social Science and Medicine, 57, 2035-2047 2003-08872-002. 10.1016/S0277-9536(03)00080-7 https://pubmed.ncbi.nlm.nih.gov/14512235
Bernstein, C., &amp; Bhugra, D. (2011). Next generation of psychiatrists: What is needed in training. Asian Journal of Psychiatry, 4, 88-91 2012-24471-002. 10.1016/j.ajp.2011.04.004 https://pubmed.ncbi.nlm.nih.gov/23051072
Bhugra, D. (2011). Introduction. In: D Bhugra, A Malik, &amp; G Ikkos (Eds.), Psychiatry's Contract with Society (pp. 1-7). Oxford: Oxford University Press.
Bhugra, D. (2014). Medicine's contract with society. Journal of Royal Society of Medicine, 107, 144-147. 10.1177/0141076814525068.
Bhugra, D., &amp; Gupta, S. (2011). Migration and mental health. Cambridge: Cambridge University Press.
Bhugra, D., &amp; Malik, A. (2011). Psychiatry's contract: Where next. In: D. Bhugra, A. Malik, &amp; G. Ikkos (Eds.), Psychiatry's contract with society (pp. 241-243). Oxford: Oxford University Press.
Bhugra, D., Till, A., &amp; Sartorius, N. (2013). What is mental health? International Journal of Social Psychiatry, 59, 3-4. 2013-02743-001. 10.1177/0020764012463315 https://pubmed.ncbi.nlm.nih.gov/23349505
Chandra, V., Pandav, R., Laxminarayan, R., Tanner, C., Manyam, B., Rajkumar, S., &amp; Zhang, Z. X. (2006). Neurological disorders. In Disease Control Priorities Related to Mental Neurological, Developmental and Substance Abuse Disorders (pp. 21-38). Geneva: WHO.
Cooper, S. A., Smiley, E., Morrison, J., Williamson, A., &amp; Allan, L. (2007). Mental ill-health in adults with intellectual disabilities: Prevalence and associated factors. British Journal of Psychiatry, 190, 27-35 2007-01053-007. 10.1192/bjp.bp.106.022483
Cruess, S. (2006). Professionalism and medicine's social contract with society. Clinical Orthopaedics and Related Research, 449, 170-176. 10.1097/01.blo.0000229275.66570.97.
Drayer, C., Cameron, D., Woodward, W., &amp; Glass, A. (1954). Psychological first aid in community disasters. Journal of American Medical Association, 156, 36-41.
Durkin, M. S., Schneider, H., Pthania, V., Nelson, K. B., Solarsh, G. C., Bellows, N., &amp; Hofman, K. J. (2006). Learning and developmental disabilities. In: Disease control priorities related to mental neurological, developmental and substance abuse disorders (pp. 39-56). Geneva: WHO.
Ferrari, A., Charlson, F., Norman, R., Patten, S., Freedman, G., Murray, C. J., Vos, T., &amp; Whiteford, H. A. (2013). Burden of depressive disorders by country, sex, age, and year: Findings from the global burden of disease study 2010. PLOS Medicine, 10, e1001547.
Figgis, J. N. (1914). The divine right of kings. Cambridge: Cambridge University Press.
Global Agenda Council. (2016). Retrieved from http://www.mqjoining.org/pages/seven-actions-towards-a-mentallyhealthorganisation[last accessed 31 May 2016].
Gough, J. W. (1936). The social contract: A critical study of its development. Oxford: Clarendon Press.
Green, H., McGinnity, A., Meltzer, H., Ford, T., &amp; Goodman, R. (2005). Mental health of children and young people in Great Britain. London: Palgrave Macmillan.
Hall, W., Doran, C., Dagenhardt, L., &amp; Shepard, D. (2006). Illicit opiate abuse. In Disease control priorities related to mental neurological, developmental and substance abuse disorders (pp. 77-100). Geneva: WHO.
Hatzenbuehler, M., O'Cleingh, C., Grasso, C., Meyer, K., Safren, S., &amp; Bradford, J. (2012). Effect of same-sex marriage laws on health care use and expenditures in sexual minority men: A quasi-natural experiment. American Journal of Public Health, 102, 285-291 2012-01865-010. 10.2105/AJPH.2011.300382 https://pubmed.ncbi.nlm.nih.gov/22390442
Hobfoll, S., Watson, P., Bell, C., Bryant, R., Brymer, J., Friedman, M. J., Friedman, M., &amp; Ursano, R. J. (2007). Five essential elements of immediate and mid-term mass trauma intervention: Empirical evidence. Psychiatry, 79, 283-315 2008-00602-001. 10.1521/psyc.2007.70.4.283
Hofstede, G. (1980/2000): Culture's consequences. Beverly Hills, CA: Sage.
Hsu, F. L. K. (1985). The self in a cross-cultural perspective. In: A. Marsella, F.L.K. Hsu, &amp; F. deVos, (Eds.), Culture and self (pp. 24-55). New York, NY: Tavistock.
Hyman, S., Chisholm, D., Kessler, R., Patel, V., &amp; Whiteford, H. (2006). Mental disorders. In: Disease control priorities related to mental neurological, developmental and substance abuse disorders (pp 1-20). Geneva: WHO.
Institute of Medicine Committee on Nervous System Disorders in Developing Countries (IOM Committee). (2001). Neurological, psychiatric and developmental disorders meeting the challenges in the developing world. Washington, DC: National Academic Press.
Lee, M. (2006). Promoting mental health and well being in later life. London: Age Concern and Mental Health Foundation (MHF).
Marmot, M. (2014). Review of social determinants and the health divide in the WHO European region. Copenhagen: WHO.
McManus, S., Meltzer, H., Brugha, T., Bebbington, P., &amp; Jenkins, R. (2009). Adult psychiatric morbidity in England (2007). London: NHS Information Centre for Health and Social Care.
Mental Health Foundation. (2015a). A better understanding: Psychiatry's social contract. London: Mental Health Foundation (MHF).
Mental Health Foundation. (2015b). Fundamental facts about mental health. London: Mental Health Foundation (MHF).
MHF. (2008): What works for you? London: MHF.
Mishara, B. L., &amp; Weisstub, D. N. (2016). The legal status of suicide: A global review. International Journal of Law and Psychiatry, 44, 55-74 2015-42629-001. 10.1016/j.ijlp.2015.08.032
NHS. (1999). Mental health: National service framework. London: Department of Health.
NICE. (2011). Common mental health disorders/guidance and guidelines/NICE. Retrieved from https://www.nice.org.uk/guidance/cg12 [last accessed 6 June 2016].
PAHO. (2014). 53rd Directing Council. 66th session of the regional committee of WHO for the Americas. Washington, DC: PAHO.
Prince, M., Albanese, E., Guerchet, M., &amp; Prina, M. (2014). World Alzheimer's report: Dementia and risk reduction. London: ADI.
Racy, J. (1990). Professionalism: Sane and insane. Journal of Clinical Psychiatry, 51, 138-140.
Rehm, J., Chisholm, D., Room, R., &amp; Lopez, A. D. (2006). Alcohol. In Disease control priorities related to mental neurological, developmental and substance abuse disorders (pp. 57-76). Geneva: WHO.
Robertson, M. B., &amp; Walter, G. (2011). Psychiatric ethics and 'new professionalism'. In D. Bhugra, A. Malik, &amp; G. Ikkos, (Eds.), Psychiatry's contract with society (pp. 221-239). Oxford: Oxford University Press.
Sartorius, N. (2002): Fighting for mental health. Cambridge: CUP.
Shields, L., Chanham, P., Bakre, R., Hamlai, M., Lynch, D., &amp; Bunders, J. (2016). How can mental health and faith based practitioners work together? A case study of collaborative mental health in Gujarat, India. Transcultural Psychiatry, 53, 368-391. 2016-26880-006. 10.1177/1363461516649835 https://pubmed.ncbi.nlm.nih.gov/27199281
Thara, R., Padmavati, R., &amp; Srinivasan, T. (2004). Focus on psychiatry in India. British Journal of Psychiatry, 184, 366-373 2004-13431-026. 10.1192/bjp.184.4.366
Thirunavurakasu, M., Thirunavukarasu, P., &amp; Bhuga, D. (2013). Concepts of mental health: Definitions and challenges. International Journal of Social Psychiatry, 59, 197-198. 2013-15368-001. 10.1177/0020764011422006 https://pubmed.ncbi.nlm.nih.gov/21975848
UNFPA-Help Age International. (2012). Ageing in the 21st century: Celebration and a challenge. London: UNFPA and Help Age International.
UNODCCP. (2003). Global illicit drug trends. New York, NY: UNODCCP.
WHO. (1948): WHO constitution. Geneva: WHO
WHO. (1975). Organisation of Mental Health Services in Developing Countries: Sixteenth Report of the WHO Expert Committee on Mental Health. Technical Report series 564. Geneva: WHO.
WHO. (1993). ICD-10: The international classification of diseases. Geneva: WHO.
WHO. (2006). Disease control priorities related to mental neurological, developmental and substance abuse disorders. Geneva: WHO.
WHO. (2011). Psychological first aid: Guide for field workers. Geneva: World Health Organisation (WHO).
WHO. (2013a). Investing in mental health: Evidence for action. Geneva: WHO.
WHO. (2013b). Comprehensive mental health action plan 2013-2020. Geneva: WHO.
WHO. (2014a). Preventing suicide: A global imperative. Geneva: WHO.
WHO. (2014b). Mental health atlas. Geneva: WHO.</t>
  </si>
  <si>
    <t>Armstrong, G., Kermode, M., Raja, S., Suja, S., Chandra, P., &amp; Jorm, A. F. (2011). A mental health training program for community health workers in India: Impact on knowledge and attitudes. International Journal of Mental Health Systems, 5(1), 17-22. 2011-26910-001. 10.1186/1752-4458-5-17 https://pubmed.ncbi.nlm.nih.gov/21819562
Bernal, G. (2006). Intervention development and cultural adaptation research with diverse families. Family Process, 45(2), 143. 2006-06336-002. 10.1111/j.1545-5300.2006.00087.x https://pubmed.ncbi.nlm.nih.gov/16768015
Bernal, G., Jimenez-Chafey, M. I., &amp; Domenech Rodriguez, M. M. (2009). Cultural adaptation of treatments: A resource for considering culture in evidencebased practice. Professional Psychology: Research and Practice, 40(4), 361. 2009-11890-009. 10.1037/a0016401
Bidzinski, T., Boustead, G., Gleave, R., Russo, J., &amp; Scott, S. (2012). A journey to cultural safety. Australian Nursing Journal, 20(6), 43.
Breitenstein, S. M., Gross, D., Garvey, C. A., Hill, C., Fogg, L., &amp; Resnick, B. (2010). Implementation fidelity in community-based interventions. Research in Nursing &amp; Health, 33(2), 164-173. 2010-06432-009.
Brownson, R., Baker, E., Leet, T., Gillespie, K., &amp; True, W. (2010). Evidencedbased public health. New York, NY: Oxford University Press.
Card, J. J., Solomon, J., &amp; Cunningham, S. D. (2011). How to adapt effective programs for use in new contexts. Health Promotion Practice, 12(1), 25-35. 2010-26934-005. 10.1177/1524839909348592 https://pubmed.ncbi.nlm.nih.gov/19858321
Castro, F. G., Barrera, M., &amp; Martinez, C. R. (2004). The cultural adaptation of prevention interventions: Resolving tensions between fidelity and fit. Prevention Science, 5(1), 41-45. 2004-10917-006. 10.1023/B:PREV.0000013980.12412.cd https://pubmed.ncbi.nlm.nih.gov/15058911
Castro, F. C., Barrera, M., &amp; Holleran Steiker, L. K. (2012). Issues and challenges in the design of culturally adapted evidence-based interventions. Annual Review of Clinical Psychology, 6:213-239. 2010-06236-009. 10.1146/annurev-clinpsy-033109-132032 https://pubmed.ncbi.nlm.nih.gov/20192800
D'Souza, M. (2013). Religion, democratic community, and education: Two questions. Canadian Journal of Education/Revue Canadienne de l'education, 35(4), 137-164.
Doyle, K. (2012). Measuring cultural appropriateness of mental health services for Australian Aboriginal peoples in rural and remote Western Australia: A client/clinician's journey. International Journal of Culture and Mental Health, 5(1), 40-53. 2012-08903-004. 10.1080/17542863.2010.548915
Drew, N., Adams, Y., &amp; Walker, R. (2010). Issues in mental health assessment with Indigenous Australians. In N. Purdie, P. Dudgeon, &amp; R. Walk (Eds), Working together: Aboriginal and Torres Strait Islander mental health and wellbeing principles and practice (pp. 191-210). Canberra: Australian Government Department of Health and Ageing.
Featherstone, M. (Ed.). (1990). Global culture: Nationalism, globalization and modernity. Vol. 2. London: Sage.
Fixsen, D. L., Naoom, S. F., Blase, K., Friedman, R. M., &amp; Wallace, F. (2005). Implementation research: a synthesis of the literature. Tampa, FL: National Implementation Research Network; University of South Florida.
Gregory, A., Aarons, G. A., Green, A. M., Palinkas, L. A., Self-Brown, S., Whitaker, D. J., et al. (2012). Dynamic adaptation process to implement an evidence-based child maltreatment intervention. Implementation Science, 7, 32.
Harrison, P. (2011). Health and safety-everyone's business? Gastrointestinal Nursing, 9(9), 48.
Hossain, D., Gorman, D., Eley, R., &amp; Coutts, J. (2010). Value of mental health first aid training of advisory and extension agents in supporting farmers in rural Queensland. Rural and Remote Health, 10(4), 1593-1603.
Jorm, A. F., &amp; Hart, L. M. (2008). Aboriginal &amp; Torres Strait Islander Mental Health First Aid (AMHFA) National Pilot Program Evaluation Report. Melbourne: Orygen Research Centre, University of Melbourne.
Jorm, A. F., &amp; Kitchener, B. A. (2011). Noting a landmark achievement: Mental Health First Aid training reaches 1% of Australian adults. Australian and New Zealand Journal of Psychiatry, 45(10), 808-813. 2011-23326-004. 10.3109/00048674.2011.594785 https://pubmed.ncbi.nlm.nih.gov/21827342
Jorm, A. F., Kitchener, B. A., &amp; Mugford, S. K. (2005). Experiences in applying skills learned in a Mental Health First Aid training course: a qualitative study of participants' stories. BMC Psychiatry, 5(1), 43. 2009-07834-001.
Jorm, A. F., Kitchener, B. A., Fischer, J. A., &amp; Cvetkovski, S. (2010). Mental health first aid training by e-learning: a randomized controlled trial. Australian and New Zealand Journal of Psychiatry, 44(12), 1072-1081. 2010-23748-003. 10.3109/00048674.2010.516426 https://pubmed.ncbi.nlm.nih.gov/21070103
Jorm, A. F., Morgan, A. J., &amp; Wright, A. (2008). First aid strategies that are helpful to young people developing a mental disorder: beliefs of health professionals compared to young people and parents. BMC Psychiatry, 8(1), 42. 2008-10069-001. 10.1186/1471-244X-8-42 https://pubmed.ncbi.nlm.nih.gov/18538033
Jorm, A., Kitchener, B. A., Kanowski, L. G., &amp; Kelly, C. M. (2007). Mental health first aid training for members of the public. International Journal of Clinical and Health Psychology, 7(1), 141-150. 2007-01174-010.
Jorm, A., Kitchener, B., Sawyer, M., Scales, H., &amp; Cvetkovski, S. (2010). Mental health first aid training for high school teachers: a cluster randomized trial. BMC psychiatry, 10(1), 51. 2010-15805-001. 10.1186/1471-244X-10-51 https://pubmed.ncbi.nlm.nih.gov/20576158
Kanowski, L. (2008). National Aboriginal and Torres Strait Islander Mental Health First Aid (AMHFA) Program. Aboriginal and Islander Health Worker Journal, 32(2), 18.
Kanowski, L. G., Jorm, A. F., &amp; Hart, L. M. (2009). A Mental Health First Aid Training Program for Australian Aboriginal and Torres Strait Islander peoples: description and initial evaluation. International Journal of Mental Health Systems, 3, 10. 2009-09817-001. 10.1186/1752-4458-3-10 https://pubmed.ncbi.nlm.nih.gov/19490648
Kelly, C. M., Jorm, A. F., &amp; Kitchener, B. A. (2009). Development of mental health first aid guidelines for panic attacks: a Delphi study. BMC Psychiatry, 9(1), 49. 2009-16059-001. 10.1186/1471-244X-9-49 https://pubmed.ncbi.nlm.nih.gov/19664244
Kelly, C. M., Jorm, A. F., Kitchener, B. A., &amp; Langlands, R. L. (2008). Development of mental health first aid guidelines for deliberate non-suicidal self-injury: a Delphi study. BMC Psychiatry, 8(1), 62. 2009-04976-001.
Kilbourne, A. M., Neumann, M. S., Pincus, H. A., Bauer, M. S., &amp; Stall, R. (2007). Implementing evidence-based interventions in health care: application of the replicating effective programs framework. Implementation Science, 2(1), 42.
Kingston, A., Jorm, A., Kitchener, B., Hides, L., Kelly, C., Morgan, A., et al. (2009). Helping someone with problem drinking: Mental Health First Aid guidelines-a Delphi expert consensus study. BMC Psychiatry, 9(1), 79. 2009-25132-001. 10.1186/1471-244X-9-79 https://pubmed.ncbi.nlm.nih.gov/19968868
Kitchener, B. A., &amp; Jorm, A. F. (2004). Mental Health First Aid training in a workplace setting: A randomized controlled trial [ISRCTN13249129]. BMC psychiatry, 4(1), 23.
Kitchener, B. A., &amp; Jorm, A. F. (2008). Mental Health First Aid: an international programme for early intervention. Early Intervention in Psychiatry, 2(1), 55-61. 2008-04690-010. 10.1111/j.1751-7893.2007.00056.x https://pubmed.ncbi.nlm.nih.gov/21352133
Lam, A. Y., Jorm, A. F., &amp; Wong, D. F. (2010). Mental health first aid training for the Chinese community in Melbourne, Australia: effects on knowledge about and attitudes toward people with mental illness. International Journal of Mental Health Systems, 4, 18. 2010-16589-001. 10.1186/1752-4458-4-18 https://pubmed.ncbi.nlm.nih.gov/20576137
Lara, M., Bryant-Stephens, T., Damitz, M., Findley, S., Gonzalez Gavillan, J., Mitchell, H., et al. (2011). Balancing 'fidelity' and community context in the adaptation of asthma evidence-based interventions in the 'real world'. Health Promotion Practice, 12(6 Suppl 1), 63S-72S.
Lui, B., &amp; Pompper, D. (2012). The crisis with no name: Defining the interplay of culture, ethnicity, and race. Journal of Applied Communication Research, 40(2), 127-146. 2012-10162-001. 10.1080/00909882.2012.654499
Lumby, J., &amp; Azaola, M. C. (2013). Women principals in South Africa: gender, mothering and leadership. British Educational Research Journal, 40(1), 30-44. 2014-07020-003. 10.1002/berj.3028
Mattaini, M. A. (1996). Envisioning cultural practices. The Behavior Analyst, 19(2), 257. 1998-04196-007.
McGehee, N. (2012). Oppression, emancipation, and volunteer tourism: Research propositions. Annals of Tourism Research, 39(1), 84-107. 2011-28381-005. 10.1016/j.annals.2011.05.001
McGregor, S. (2008). Consumer culture: history, theory and politics. International Journal of Consumer Studies, 32(4), 40-43.
Metz, A. J. R., Blase, K., &amp; Bowie, L. (2007). Implementing evidencebased practices: Six 'drivers' of success Research-to-Results: Child Trends, 2007-2030. Washington, DC: Child Trends.
Metz, A. J., Bowie, L., &amp; Blase, K. (2007). Seven activities for enhancing the replicability of evidenced based practices. Research-to-Results: Child Trends, 2007-2030. Washington, DC: Child Trends.
Minas, H., Colucci, E., &amp; Jorm, A. F. (2009). Evaluation of Mental Health First Aid training with members of the Vietnamese community in Melbourne, Australia. International Journal of Mental Health Systems, 3(1), 1-10. 2009-16909-001. 10.1186/1752-4458-3-19
Morrison, D. M., Hoppe, M. J., Gillmore, M. R., Kluver, C., Higa, D., &amp; Wells, E. A. (2009). Replicating an intervention: the tension between fidelity and adaptation. AIDS Education and Prevention: Official Publication of the International Society for AIDS Education, 21(2), 128. 2009-05811-004. 10.1521/aeap.2009.21.2.128 https://pubmed.ncbi.nlm.nih.gov/19397435
Nishita, C., &amp; Browne, C. (2013). Advancing research in transitional care: challenges of culture, language and health literacy in Asian American and Native Hawaiian elders. Journal of Health Care for the Poor and Underserved, 24(1), 404-418. 2013-03861-022. 10.1353/hpu.2013.0025 https://pubmed.ncbi.nlm.nih.gov/23377741
Nolan, A., &amp; Wong, G. (2004). Evaluating local economic and employment development: how to assess what works among programmes and policies. Paris: OECD Publishing.
Noonan, R. K., Emshoff, J. G., Mooss, A., Armstrong, M., Weinberg, J., &amp; Ball, B. (2009). Adoption, adaptation, and fidelity of implementation of sexual violence prevention programs. Health Promotion Practice, 10(1 Suppl), 59S-70S. 2009-05395-007. 10.1177/1524839908329374
Papadopoulos, I. (2012). Transcultural nursing. British Journal of Nursing, 21(14), 838.
Pearson, A., Jordan, Z., &amp; Munn, Z. (2012). Translational science and evidencebased healthcare: A reconceptualization of how knowledge is generated and used in healthcare. Nursing Research and Practice, 2012, 792519.
Pearson, A., Wiechula, R., &amp; Lockwood, C. (2005). The JBI model of evidencebased healthcare. International Journal of Evidence-based Healthcare, 3, 207-215. 2006-07024-001. 10.1111/j.1479-6988.2005.00026.x https://pubmed.ncbi.nlm.nih.gov/21631749
Rabin, B. A., &amp; Brownson, R. C. (2012). Developing the terminology for dissemination and implementation research. In R.C. Brownson, G. A. Colditz, &amp; E. K. Proctor (Eds), Dissemination and implementation research in health: translating science to practice. Oxford: Oxford University Press.
Resource Centre for Adolescent Pregnancy and Prevention (ReCAPP). (2013). Remaking adaptations to evidence-based pregnancy and STD/HIV prevention programs, general adaptations. Retrieved from http://recapp.etr.org/recapp/index.cfm?fuseaction=pages.AdaptationsHome.
Rigby, W., Duffy, E., Manners, J., Latham, H., Lyons, L., Crawford, L., et al. (2010). Closing the gap: Cultural safety in Indigenous health education. Contemporary Nurse, 37(1), 21-30. 2011-10807-002. 10.5172/conu.2011.37.1.021
Sartore, G. M., Kelly, B., Stain, H. J., Fuller, J., Fragar, L., &amp; Tonna, A. (2008). Improving mental health capacity in rural communities: Mental health first aid delivery in drought-affected rural New South Wales. Australian Journal of Rural Health, 16(5), 313-318. 2008-12685-005. 10.1111/j.1440-1584.2008.01005.x https://pubmed.ncbi.nlm.nih.gov/18808491
Soldatic, K., &amp; Fiske, L. (2009). Bodies 'locked up': Intersections of disability and race in Australian immigration. Disability &amp; Society, 24(3), 289-301. 2009-05503-005. 10.1080/09687590902789453
Solomon, J., Card, J. J., &amp; Malow, R. M. (2006). Adapting efficacious interventions: Advancing translational research in HIV prevention. Evaluation &amp; the Health Professions, 29(2), 162-194. 2006-05724-002. 10.1177/0163278706287344
United States Department of Health and Human Services (US DHHS). (2011). Making Adaptions Tip Sheet. Washington: Family and Youth Services Bureau. Retrieved from http://www.acf.hhs.gov/sites/default/files/fysb/prep-makingadaptations-ts.pdf.
Van Daele, T., van Audenhove, C., Hermans, D., van den Bergh, O., &amp; van den Broucke, S. (2012). Empowerment implementation: Enhancing fidelity and adaptation in a psycho-educational intervention. Health Promotion International, 29(2), 212-222. 2014-20108-003. 10.1093/heapro/das070 https://pubmed.ncbi.nlm.nih.gov/23257062
Wang, S., Moss, J., &amp; Hiller, J. E. (2006). Applicability and transferability of interventions in evidence-based public health. Health Promotion International, 21(1), 76-83. 2006-02437-009. 10.1093/heapro/dai025 https://pubmed.ncbi.nlm.nih.gov/16249192
Whaley, A. L., &amp; Davis, K. E. (2007). Cultural competence and evidence-based practice in mental health services: A complementary perspective. American Psychologist, 62(6), 563. 2007-13085-002. 10.1037/0003-066X.62.6.563 https://pubmed.ncbi.nlm.nih.gov/17874897
Wu, L., Matilla, A., &amp; Han, J. (2013). Territoriality revisited: Other customer's perspective. International Journal of Hospitality Management, 38, 48-56.
Yap, M. B., Wright, A., &amp; Jorm, A. F. (2011). First aid actions taken by young people for mental health problems in a close friend or family member: Findings from an Australian national survey of youth. Psychiatry Research, 188(1), 123. 2011-11938-019. 10.1016/j.psychres.2011.01.014 https://pubmed.ncbi.nlm.nih.gov/21324529
Youngblut, J., &amp; Brooten, D. (2001). Evidence-based nursing practice: Why is it important? AACN Clinical Issues, 12(4), 468-476.</t>
  </si>
  <si>
    <t>Akins, R. B., Tolson, H., &amp; Cole, B. R. (2005). Stability of response characteristics of a Delphi panel: application of bootstrap data expansion. BMC Med Res Methodol 2005, 5:37.
Australian Bureau of Statistics. (2012). 1301.0 - Year book Australia, 2012. http://www.abs.gov.au/ausstats/abs@.nsf/mf/1301.0.
Australian Bureau of Statistics. (2011). 2075.0 - Census of population and housing - counts of Aboriginal and Torres Strait Islander Australians, 2011. http://www.abs.gov.au/ausstats/abs@.nsf/mf/2075.0.
Australian Bureau of Statistics. (2010). 3309.0 - suicides, Australia, 2010. http://abs.gov.au/AUSSTATS/abs@.nsf/mf/3309.0/.
Australian Bureau of Statistics. (2010). 4704.0 - The health and welfare of Australia's Aboriginal and Torres Strait Islander peoples, oct 2010. http://www.abs.gov.au/AUSSTATS/abs@.nsf/lookup/4704.0Chapter420Oct+2010.
Australian Institute of Health and Welfare, &amp; Eldridge, D. Injury among young Australians. http://www.aihw.gov.au/publication-detail/?id=6442468094.
Australian Institute of Health and Welfare. (2011). The health and welfare of Australia's Aboriginal and Torres Strait Islander people, an overview 2011. http://www.aihw.gov.au/WorkArea/DownloadAsset.aspx?id=10737418955.
Butler, C. (2012). Indigenous adolescent mental health: what is the role of primary health care? RESEARCH ROUNDup 2012, 24. n.p.
Day, A., &amp; Francisco, A. (2013). Social and emotional wellbeing in Indigenous Australians: identifying promising interventions. Aust N Z J Public Health 2013, 37:350-355.
Dobia, B., &amp; O'Rourke, V. G. Promoting the mental health and wellbeing of Indigenous children in Australian primary schools. http://www.kidsmatter.edu.au/sites/default/files/public/promoting-mental-health-wellbeing-indigenouschildren.pdf.
Durey, A., &amp; Thompson, S. C. (2012). Reducing the health disparities of Indigenous Australians: time to change focus. BMC Health Serv Res 2012, 12:151.
Fischer, J. A., Kelly, C. M., Kitchener, B. A., &amp; Jorm, A. F. (2013). Development of guidelines for adults on how to communicate with adolescents about mental health problems and other sensitive topics: a Delphi study. SAGE Open 2013, 3(4). 10.1177/2158244013516769.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https://pubmed.ncbi.nlm.nih.gov/19646284
Hart, L. M., Jorm, A. F., Paxton, S. J., &amp; Cvetkovski, S. (2012). Mental health first aid guidelines: an evaluation of impact following download from the world wide web. Early Interv Psychiatry 2012, 6:399-406. 2012-29325-006. 10.1111/j.1751-7893.2012.00345.x https://pubmed.ncbi.nlm.nih.gov/22379952
Hart, L. M., Jorm, A. F., Paxton, S. J., Kelly, C. M., &amp; Kitchener, B. A. (2009). First aid for eating disorders. Eat Disord 2009, 17:357-384. 2009-18459-001. 10.1080/10640260903210156
Isaacs, A. N., Pyett, P., Oakley-Browne, M. A., Gruis, H., &amp; Waples-Crowe, P. (2010). Barriers and facilitators to the utilization of adult mental health services by Australia's Indigenous people: seeking a way forward. Int J Ment Health Nurs 2010, 19:75-82. 2010-04311-002. 10.1111/j.1447-0349.2009.00647.x https://pubmed.ncbi.nlm.nih.gov/20367644
Johnstone, M. J., &amp; Kanitsaki, O. (2007). An exploration of the notion and nature of the construct of cultural safety and its applicability to the Australian health care context. J Transcult Nurs 2007, 18:247-256. 2007-11342-007. 10.1177/1043659607301304 https://pubmed.ncbi.nlm.nih.gov/17607062
Jones, J., &amp; Hunter, D. (1995). Consensus methods for medical and health services research. BMJ 1995, 311:376-380.
Jorm, A. F., Bourchier, S. J., Cvetkovski, S., &amp; Stewart, G. (2012). Mental health of Indigenous Australians: a review of findings from community surveys. Med J Aust 2012, 196:118-121.
Jorm, A. F., &amp; Kitchener, B. A. (2011). Noting a landmark achievement: mental health first aid training reaches 1% of Australian adults. Aust N Z J Psychiat 2011, 45:808-813. 2011-23326-004. 10.3109/00048674.2011.594785 https://pubmed.ncbi.nlm.nih.gov/21827342
Jorm, A. F., Korten, A. E., Jacomb, P. A., Rodgers, B., &amp; Pollitt, P. (1997). Beliefs about the helpfulness of interventions for mental disorders: a comparison of general practitioners, psychiatrists and clinical psychologists. Aust N Z J Psychiatry 1997, 31:844-851. 1997-41467-005. 10.3109/00048679709065510 https://pubmed.ncbi.nlm.nih.gov/9483257
Kanowski, L. G., Jorm, A. E., &amp; Hart, L. M. (2009). A mental health first aid training program for Australian Aboriginal and Torres Strait Islander peoples: description and initial evaluation. Int J Ment Health Syst 2009, 3:10. 2009-09817-001. 10.1186/1752-4458-3-10 https://pubmed.ncbi.nlm.nih.gov/19490648
Kelly, C. M., Jorm, A. F., Kitchener, B. A., &amp; Langlands, R. L. (2008). Development of mental health first aid guidelines for suicidal ideation and behaviour: a Delphi study. BMC psychiatry 2008, 8:17. 2009-04967-001.
Kelly, C. M., Jorm, A. F., &amp; Kitchener, B. A. (2010). Development of mental health first aid guidelines on how a member of the public can support a person affected by a traumatic event: a Delphi study. BMC Psychiatry 2010, 10:49. 2010-15803-001. 10.1186/1471-244X-10-49 https://pubmed.ncbi.nlm.nih.gov/20565918
Kelly, C. M., Kitchener, B. A., &amp; Jorm, A. F. (2013). Youth mental health first aid: a manual for adults assisting young people. 3rd edition. Melbourne, Australia: Mental Health First Aid Australia; 2013.
Kelly, C. M., Mithen, J. M., Fischer, J. A., Kitchener, B. A., Jorm, A. F., Lowe, A., &amp; Scanlan, C. (2011). Youth mental health first aid: a description of the program and an initial evaluation. Int J Ment Health Syst 2011, 5:4.
Kieling, C., Baker-Henningham, H., Belfer, M., Conti, G., Ertem, I., Omigbodun, O., Rohde, L. A., Srinath, S., Ulkuer, N., &amp; Rahman, A. (2011). Child and adolescent mental health worldwide: evidence for action. Lancet 2011, 378:1515-1525. 2011-24618-027. 10.1016/S0140-6736(11)60827-1 https://pubmed.ncbi.nlm.nih.gov/22008427
Kingston, A. H., Jorm, A. F., Kitchener, B. A., Hides, L., Kelly, C. M., Morgan, A. J., Hart, L. M., &amp; Lubman, D. I. (2009). Helping someone with problem drinking: mental health first aid guidelines - a Delphi expert consensus study. BMC Psychiatry 2009, 9:79. 2009-25132-001. 10.1186/1471-244X-9-79 https://pubmed.ncbi.nlm.nih.gov/19968868
Kingston, A. H., Morgan, A. J., Jorm, A. F., Hall, K., Hart, L. M., Kelly, C. M., &amp; Lubman, D. I. (2011). Helping someone with problem drug use: a Delphi consensus study of consumers, carers, and clinicians. BMC psychiatry 2011, 11:3. 2011-02869-001. 10.1186/1471-244X-11-3 https://pubmed.ncbi.nlm.nih.gov/21208412
Kitchener, B. A., &amp; Jorm, A. F. (2008). Mental health first aid: an international programme for early intervention. Early Interv Psychiatry 2008, 2:55-61. 2008-04690-010. 10.1111/j.1751-7893.2007.00056.x https://pubmed.ncbi.nlm.nih.gov/21352133
Langlands, R. L., Jorm, A. F., Kelly, C. M., &amp; Kitchener, B. A. (2008). First aid for depression: a Delphi consensus study with consumers, carers and clinicians. J Affect Disord 2008, 105:157-165. 2007-19496-017. 10.1016/j.jad.2007.05.004 https://pubmed.ncbi.nlm.nih.gov/17574684
Langlands, R. L., Jorm, A. F., Kelly, C. M., &amp; Kitchener, B. A. (2008). First aid recommendations for psychosis: using the Delphi method to gain consensus between mental health consumers, carers, and clinicians. Schizophr Bull 2008, 34:435-443. 2008-04924-007. 10.1093/schbul/sbm099 https://pubmed.ncbi.nlm.nih.gov/17768307
Mathieson, F., Mihaere, K., Collings, S., Dowell, A., &amp; Stanley, J. (2012). Maori cultural adaptation of a brief mental health intervention in primary care. J Prim Health Care 2012, 4:231-238.
McNamara, P. M. (2012). Adolescent suicide in Australia: rates, risk and resilience. Clin Child Psychol Psychiatry 2012, 18:351-369. 2013-23097-004. https://pubmed.ncbi.nlm.nih.gov/23118313
Mental Health First Aid Australia. [http://www.mhfa.com.au].
Minas, H., &amp; Jorm, A. F. (2010). Where there is no evidence: use of expert consensus methods to fill the evidence gap in low-income countries and cultural minorities. Int J Ment Health Syst 2010, 4:33. 2011-01348-001. 10.1186/1752-4458-4-33 https://pubmed.ncbi.nlm.nih.gov/21176157
NHMRC Clinical Practice Guidelines Portal. [http://www.clinicalguidelines.gov.au].
O'Brien, A. (2005). Factors shaping Indigenous mental health: an ethnographic account of growing up Koori from a Gubba perspective. Aust J Holist Nurs 2005, 12:11-12.
Oakley Browne, M. A., Wells, J. E., Scott, K. M., &amp; McGee, M. A. (2006). Lifetime prevalence and projected lifetime risk of DSM-IV disorders in Te Rau Hinengaro: the New Zealand mental health survey. Aust N Z J Psychiatry 2006, 40:865-874. 2006-11629-007. 10.1111/j.1440-1614.2006.01905.x
Parker, R. (2010). Australia's aboriginal population and mental health. J Nerv Ment Dis 2010, 198:3-7. 2010-06791-001. 10.1097/NMD.0b013e3181c7e7bc https://pubmed.ncbi.nlm.nih.gov/20061862
Price, M., &amp; Dalgleish, J. (2013). Help-seeking among indigenous Australian adolescents: exploring attitudes, behaviours and barriers. Youth Studies Australia 2013, 31:10-18.
Reavley, N. J., &amp; Jorm, A. F. (2012). Public recognition of mental disorders and beliefs about treatment: changes in Australia over 16 years. Br J Psychiatry 2012, 200:419-425. 2012-21520-013. 10.1192/bjp.bp.111.104208 https://pubmed.ncbi.nlm.nih.gov/22442098
Reed-Gilbert, K., &amp; Brown, S. (2002). Our place: stories about good practice in youth work with Aboriginal young people. South Sydney Youth Services: Sydney; 2002.
Slade, T., Johnston, A., Oakley Browne, M. A., Andrews, G., &amp; Whiteford, H. (2007). National survey of mental health and wellbeing: methods and key findings. Aust N Z J Psychiatry 2007, 2009(43):594-605. 2010-13160-003. 10.1080/00048670902970882 https://pubmed.ncbi.nlm.nih.gov/19530016
Survey Monkey. [http://www.surveymonkey.com].
Swan, P., &amp; Raphael, B. (1995). Ways forward: national Aboriginal and Torres Strait Islander mental health policy; national consultancy report, 1995. http://www.health.gov.au/internet/publications/publishing.nsf/Content/mental-pubs-w-wayforw-toc.
Vicary, D., &amp; Westerman, T. (2004). 'That's just the way he is': some implications of Aboriginal mental health beliefs. Adv in Mental Health 2004, 3:103-112. 2005-13254-005.
Vicary, D. A., &amp; Bishop, B. J. (2005). Western psychotherapeutic practice: engaging Aboriginal people in culturally appropriate and respectful ways. Aust Psychologist 2005, 40:8-19. 2005-02227-002. 10.1080/00050060512331317210
Vos, T., Barker, B., Begg, S., Stanley, L., &amp; Lopez, A. D. (2009). Burden of disease and injury in Aboriginal and Torres Strait Islander peoples: the Indigenous health gap. Int J Epidemiol 2009, 38:470-477.
Westerman, T. (2010). Engaging Australian Aboriginal youth in mental health services. Aust Psychologist 2010, 45:212-222. 2010-18573-008. 10.1080/00050060903451790
Whaley, A. L., &amp; Longoria, R. A. (2008). Assessing cultural competence readiness in community mental health centers: a multidimensional scaling analysis. Psychol Serv 2008, 5:169-183. 2008-05695-008. 10.1037/1541-1559.5.2.169
Williamson, A. B., Raphael, B., Redman, S., Daniels, D., Eades, S. J., &amp; Mayers, N. (2010). Emerging themes in Aboriginal child and adolescent mental health: findings from a qualitative study in Sydney, New South Wales. Med J Aust 2010, 192:603-605.
Williamson, A. B., Raphael, B., Redman, S., Daniels, J., Eades, S. J., &amp; Mayers, N. (2010). Emerging themes in Aboriginal child and adolescent mental health: findings from a qualitative study in Sydney, New South Wales. Med J Aust 2010, 192:603-605.
Zubrick, S., Silburn, S., Lawrence, D., Mitrou, F., Dalby, R., Blair, E., Griffin, J., Milroy, H., De Maio, J., Cox, A., &amp; Li, J. The western Australian Aboriginal child health survey: the social and emotional wellbeing of Aboriginal children and young people. http://aboriginal.childhealthresearch.org.au/kulunga-research-network/waachs.aspx.</t>
  </si>
  <si>
    <t>Strengths and Difficulties Questionnaire [doi: 10.1037/t00540-000] (9999-00540-000)</t>
  </si>
  <si>
    <t>Angermeyer, M. C., Holzinger, A., Matschinger, H., &amp; Strengler-Wenzke, K. (2002). Depression and quality of life: Results of a follow up study. International Journal of Social Psychiatry, 48, 189-199. 2002-06353-004. 10.1177/002076402128783235 https://pubmed.ncbi.nlm.nih.gov/12413247
Australian Bureau of Statistics. (2009). Australian Social Trends. Canberra, ACT: ABS.
Australian Institute of Health and Welfare. (2008). Australia's Health. Canberra, ACT: AIHW.
Bhugra, D. (2006). Severe mental illness across cultures. Acta Psychiatrica Scandinavica, 113, 17-23. 2006-02398-002. 10.1111/j.1600-0447.2005.00712.x
Eack, S. M., &amp; Newhill, C. E. (2007). Psychiatric symptoms and quality of life in schizophrenia: A meta-analysis. Schizophrenia Bulletin, 33, 1225-1237. 2007-13292-026. 10.1093/schbul/sbl071 https://pubmed.ncbi.nlm.nih.gov/17204532
Griffiths, K. M., Christensen, H., Jorm, A. F., Evans, K., &amp; Groves, C. (2004). Effect of web-based depression literacy and cognitive-behavioural therapy interventions on stigmatising attitudes to depression: A randomised controlled trial. British Journal of Psychiatry, 185, 342-349. 2004-19691-013. 10.1192/bjp.185.4.342
Hart, L. M., Jorm, A. F., Kanowski, L. G., Kelly, C. M., &amp; Langlands, R. (2009). Mental health first aid for Indigenous Australians: Using Delphi consensus studies to develop guidelines for culturally appropriate responses to mental health problems. BMC Psychiatry, 9, 1-12. 2009-12830-001. 10.1186/1471-244X-9-47 https://pubmed.ncbi.nlm.nih.gov/19646284
Hossain, D., Gorman, D., &amp; Eley, R. (2009). Enhancing the knowledge and skills of advisory and extension agents in mental health issues of farmers. Australasian Psychiatry, 17, 16-20.
Jorm, A. F. (2000). Mental health literacy: Public knowledge and beliefs about mental disorders. British Journal of Psychiatry, 177, 396-401. 2000-12424-003. 10.1192/bjp.177.5.396 https://pubmed.ncbi.nlm.nih.gov/11059991
Jorm, A. F., Barney, L. J., Christensen, H., Highet, N. J., Kelly, C. M., &amp; Kitchener, B. A. (2006). Research on mental health literacy: What we know and what we still need to know. Australian and New Zealand Journal of Psychiatry, 40, 3-5. 2005-16100-002. 10.1111/j.1440-1614.2006.01734.x https://pubmed.ncbi.nlm.nih.gov/16403031
Jorm, A. F., Kitchener, B. A., &amp; Mugford, S. K. (2005). Experiences in applying skills learned in a mental health first aid training course: A qualitative study of participants' stories. BMC Psychiatry, 5, 1-10. 2009-07834-001.
Jorm, A. F., Kitchener, B. A., Kanowski, L. G., &amp; Kelly, C. M. (2007). Mental health first aid training for members of the public. International Journal of Clinical and Health Psychology, 7, 141-151. 2007-01174-010.
Jorm, A. F., Kitchener, B. A., O'Kearney, R., &amp; Dear, K. B. (2004). Mental health first aid training of the public in a rural area: A cluster randomized trial. BMC Psychiatry, 4, 1-9.
Jorm, A. F., Kitchener, B. A., Sawyer, M. G., Scales, H., &amp; Cvetkovski, S. (2010). Mental health first aid training for high school teachers: A cluster randomized trial. BMC Psychiatry, 10, 1-12. 2010-15805-001. 10.1186/1471-244X-10-51 https://pubmed.ncbi.nlm.nih.gov/20576158
Jorm, A. F., Korten, A. E., Jacomb, P. A., Christensen, H., Rodgers, B., &amp; Pollitt, P. (1997). 'Mental health literacy': A survey of the public's ability to recognise mental disorders and their beliefs about the effectiveness of treatment. The Medical Journal of Australia, 166, 182-186.
Kanowski, L. G., Jorm, A. G., &amp; Hart, L. M. (2009). A mental health first aid training program for Australian Aboriginal and Torres Strait Islander peoples: Description and initial evaluation. International Journal of Mental Health Systems, 3, 10. 2009-09817-001. 10.1186/1752-4458-3-10 https://pubmed.ncbi.nlm.nih.gov/19490648
Kessler, R. C., Andrews, G., Colpe, J. L., et al. (2002). Short screening scales to monitor population prevalences and trends in non specific psychological distress. Psychological Medicine, 32, 959-976. 2002-04111-002. 10.1017/S0033291702006074 https://pubmed.ncbi.nlm.nih.gov/12214795
Kessler, R. C., Angermeyer, M. C., Anthony, J. C., et al. (2007). Lifetime prevalence and age-of-onset distributions of mental disorders in the World Helath Organization's world mental health survey initiative. World Psychiatry, 6, 168-176.
Kitchener, B. A., &amp; Jorm, A. F. (2002). Mental health first aid training for the public: Evaluation of effects on knowledge, attitudes and helping behavior. BMC Psychiatry, 2, 1-6. 2009-07896-001. 10.1186/1471-244X-2-10 https://pubmed.ncbi.nlm.nih.gov/12359045
Kitchener, B. A., &amp; Jorm, A. F. (2004). Mental health first aid training in a workplace setting: A randomized controlled trial. BMC Psychiatry, 4, 1-8.
Kitchener, B. A., &amp; Jorm, A. F. (2006). Mental health first aid training: Review of evaluation studies. Australian and New Zealand Journal of Psychiatry, 40, 6-8. 2005-16100-003. 10.1111/j.1440-1614.2006.01735.x https://pubmed.ncbi.nlm.nih.gov/16403032
Lam, A., Jorm, A. F., &amp; Wong, D. (2010). Mental health first aid training for the Chinese community in Melbourne, Australia: Effects on knowledge about attitudes towards people with a mental illness. International Journal of Mental Health Systems, 4, 2-7.
Lauber, C., Nordt, C., Falcato, L., &amp; Rossler, W. (2003). Do people recognize mental illness? Factors influencing mental health literacy. European Archives of Psychiatry and Clinical Neuroscience, 253, 248-251. 2003-08754-005. 10.1007/s00406-003-0439-0 https://pubmed.ncbi.nlm.nih.gov/14504994
Magliano, L., Fiorillo, A., De Rosca, C., Malangone, C., &amp; Maj, M. (2004). Beliefs about schizophrenia in Italy: A comparative nationwide survey of the general public, mental health professionals, and patients' relatives. Canadian Journal of Psychiatry, 49, 322-330. 2004-15186-008.
McNair, B. G., Highet, N. J., Hickie, I. B., &amp; Davenport, T. A. (2002). Exploring the perspectives of people whose lives have been affected by depression. Medical Journal of Australia, 176, S69-S76.
Minas, H., Colucci, E., &amp; Jorm, A. F. (2009). Evaluation of mental health first aid training with members of the Vietnamese community in Melbourne, Australia. International Journal of Mental Health Systems, 3, 19. 2009-16909-001. 10.1186/1752-4458-3-19
Murray, C. J. L., &amp; Lopez, A. D. (1996). The Global Burden of Disease: A Comprehensive Assessment of Mortality and Disability from Diseases, Injuries and Risk Factors in 1990 and Projected to 2020. Cambridge: Harvard University Press.
O'Reilly, C. L., Bell, J. B., Kelly, P. J., &amp; Chen, T. F. (2011). Impact of mental health first aid training on pharmacy students' knowledge, attitudes and self-reported behaviour: A controlled trial. Australian and New Zealand Journal of Psychiatry, 45, 549-557. 2011-14648-009. 10.3109/00048674.2011.585454
Pierce, D., Liaw, S., Dobell, J., &amp; Anderson, R. (2010). Australian rural football club leaders as mental health advocates: An investigation of the impact of the coach the coach project. International Journal of Mental Health Systems, 4, 1-8. 2010-16035-001. 10.1186/1752-4458-4-10 https://pubmed.ncbi.nlm.nih.gov/20482809
Pyne, J. M., Patterson, T. H. L., Kaplan, R. M., Gillin, J. C., Koch, W. L., &amp; Grant, I. (1997). Assessment of quality of life of patients with major depression. Psychatric Services, 48, 224-230.
Sartore, G.-M., Kelly, B., Stain, H. J., Fuller, J., Fragar, L., &amp; Tonna, A. (2008). Improving mental health capacity in rural communities: Mental health first aid delivery in droughtaffected rural New South Wales. The Australian Journal of Rural Health, 16, 313-318. 2008-12685-005. 10.1111/j.1440-1584.2008.01005.x https://pubmed.ncbi.nlm.nih.gov/18808491</t>
  </si>
  <si>
    <t>Bisson, J.I., McFarlane, A.C., &amp; Rose, S. (2000). Psychological debriefing for Adults. In E.B. Foa, T.M. Keane, M.J. Friedman, et al. (Eds.), Effective treatments for PTSD. Practice Guidelines from the International Society for Traumatic Stress Studies (2nd edition), pp. 39-59. New York: Guilford.
Breslau, N., Chilcoat, H.D., Kessler, R.C., et al. (1999). Previous exposure to trauma and PTSD effects of subsequent trauma: results from the Detroit Area Survey of Trauma. Am J Psychiatry, 156, 902-907. https://pubmed.ncbi.nlm.nih.gov/10360130 1999-05507-011.
NHK Broadcasting. (2012). Higashinihon Daishinsai "Tsuiseki, Fukko yosan 19 cho en". [The Great East Japan Earthquake: "tracking the 19-trillion-yen reconstruction budget"]. NHK Special. Tokyo: NHK Broadcasting.
NHK Broadcasting. Jutaku josen Saidaikibo no chiiki de kaishi. [Decontamination of residences in the largest area started]. In: NHK News-Web; 2012. Available at: http://www3.nhk.or.jp/news/html/20121224/k10014394791000.html. Accessed December 24, 2012.
Cabinet Office, Government of Japan. (2011). Bosai Joho no page. [Disaster information page]. Available at: http://www.bousai.go.jp/oshirase/h23/110624-1kisya.pdf. Accessed November 9, 2012
Cabinet Office, Government of Japan. (2011). Gatekeeper yosei kenshu text. [Text for gatekeeper training]. Available at: http://www8.cao.go.jp/jisatsutaisaku/kyoukagekkan/gatekeeper_text.html. Accessed October 22, 2012
Cabinet Office, Government of Japan. (2012). Heisei 24 nenban koreishakai hakusho (Gaiyo ban). [White Paper on aging society, 2012edition (Summary version)]. Available at: http://www8.cao.go.jp/kourei/whitepaper/w-2012/gaiyou/. Accessed November 9, 2012
Centers for Disease Control and Prevention. (2010). Final review, Healthy people 2011: leading health indicators. Available at: http://www.cdc.gov/nchs/data/hpdata2010/hp2010_final_review_leading_health_indicators.pdf. Accessed November 29, 2012
European Space Research Institute. (2011). Mapping Japan's changed landscape from space. Available at: http://www.esa.int/esaMI/ESRIN_SITE/SEMY4M0U5LG_0.html. Accessed October 1, 2012
Everly, G.S., &amp; Boyle, S.H. (1999). Critical incident stress debriefing (CISD): a meta-analysis. Int J Emerg Ment Health, 1, 165-168. https://pubmed.ncbi.nlm.nih.gov/11232385 2000-12393-003.
Fukatsu, R., &amp; Uchida, T. (2012). Higashi nihon daisinnsai towa-Hakyoku no fuchi kara kibo he. [What is the Great East Japan Earthquake-From the depth of catastrophe to hope]. Japanese Journal of Geriatric Psychiatry, 23, 143-149.
Grabosky, T.K., Ishii, H., &amp; Mase, S. (2012). The development of the counseling profession in Japan: past, present, and future. J Couns Dev, 90, 221-226. 10.1111/j.1556-6676.2012.00027.x 2012-07070-011.
Honkawa Data Tribune. (2012). Denryoku gaisha no dengen kosei. [Power configuration of power company]. Available at: http://www2.ttcn.ne.jp/honkawa/4111.html. Accessed October 7, 2012
Honkawa Data Tribune. (2012). Higashinihon daishinsai de kakunin sareta tsunami no takasa. [Heights of the tsunami identified in the Great East Japan Earthquake]. Available at: http://www2.ttcn.ne.jp/honkawa/4363b.html. Accessed October 7, 2012
Hyogo Prefectural Government. (2006). Jinkodotaitokei kara mita Hanshin Awaji Daishinsai niyoru shibo no jokyo. [Demographic statistics of deaths after the Great Hanshin-Awaji Earthquake]. Available at: http://web.pref.hyogo.jp/wd33/documents/000036553.pdf. Accessed November 3, 2012
Ielpi, L. (2012). The message from 9/11 disaster victims to a Great East Japan Earthquake victim. In M. Suzuki (Ed.), Symposium conducted at the meeting of Japanese Association for Emergency Psychiatry. Nara, Japan; 2012.
Japan Atomic Energy Relations Organization. (2012). Tokyo denryoku-Fukushima Daiichi genshiryoku hatsudensho jiko: Hinan ni tsuite. [Tokyo Electric Power Company-Accident at the Fukushima Daiichi Nuclear Power Plant: regarding evacuation]. Available at: http://www.jaero.or.jp/data/02topic/fukushima/effect/evacuation.html. Accessed October 15, 2012
Japan Press Network. (2011). Jumin 15man nin wo 30 nen ijo kensa e genpatsu de kenkyukikan. [Research institutes on the nuclear power plant accident to check 150,000 residents for over 30 years]. 47NEWS. Japan Press Network. Available at: http://www.47news.jp/CN/201105/CN2011051101001009.html. Accessed November 22, 2012
Japan Press Network. (2012). Kokoro nimo "oukyu teate" WHO tebiki de kenshu hirogaru keshosuruga oshitsuke nai. ["First aid" to the mind too. Training in WHO guidelines spread. Listen to their talks but do not impose]. 47NEWS. Japan Press Network. Available at: http://www.47news.jp/feature/medical/2012/11/post-779.html. Accessed December 16, 2012
Jiji Press Ltd. (2011). Zukai, shakai-higashi nihon daishinsai, shingen iki to yosin bunpu. [Illustration, society - the Great East Japan Earthquake, epicenter zone and aftershock region]. Available at: http://www.jiji.com/jc/v?p=ve_soc_jishinhigashinihon20110313j-06-w440. Accessed October 1, 2012
Kato, S., Abe, T., Yabuki, et al. (2012). Hisai sha shien katsudo-Care staff no katsudo report. [Assistance activities for victims-reports from care staff activities]. Japanese Journal of Geriatric Psychiatry, 23, 195-198.
Katz, C.L. (2012). A long term perspective on disaster mental health: from the 2001 El Salvador Earthquake to the 9/11 Terrorist Attacks. In M. Suzuki (Ed.), Symposium conducted at the meeting of Japanese Association for Emergency Psychiatry. Nara, Japan; 2012.
Kawahoku Shinposha. (2012). Fukushima hinanshasu, kasetsu ni 97,599 nin, yoka genzai. [Number of evacuees in Fukushima Prefecture, 97,599 people in temporary housing, as of 8th]. Available at: http://www.kahoku.co.jp/spe/spe_sys1090/20120512_02.htm. Accessed December 1, 2012
Kessler, R.C., Berglund, P., Demler, O., et al. (2005). Lifetime prevalence and age-of-onset distributions of DSM-IV disorders in the national comorbidity survey replication. Arch Gen Psychiatry, 62, 593-602. https://pubmed.ncbi.nlm.nih.gov/15939837 10.1001/archpsyc.62.6.593 2005-06168-003.
Kim, Y. (2011). Great East Japan Earthquake and early mental-health-care response. Psychiatry Clin Neurosci, 65, 539-548. https://pubmed.ncbi.nlm.nih.gov/22003986 10.1111/j.1440-1819.2011.02270.x 2011-24262-001.
Kobayashi, N., &amp; Niwa, S. (2012). Fukushimaken no hisai jokyo to sono taio. [Disaster situation and its response in Fukushima Prefecture]. Japanese Journal of Geriatric Psychiatry, 23, 173-177.
Loganovsky, K., Havenaar, J.M., Tintle, N.L., et al. (2008). The mental health of clean-up workers 18 years after the Chernobyl accident. Psychol Med, 38, 481-488. https://pubmed.ncbi.nlm.nih.gov/18047772 10.1017/S0033291707002371 2008-05662-003.
Mainichi Shinbun. Higashinihon daishinsai: Fukushima daiichi genpatsu jiko. Fukushima kenko chosa de himitsukai. Ken, kenkai suriawase, Honkaigou scenario tsukuru. [Great East Japan Earthquake: Fukushima Daiichi nuclear power plant accident. A secret meeting on Fukushima health survey. Prefecture, modifying the view. The meeting made scenario]. In: Mainichi jp; 2012. Available at: http://mainichi.jp/feature/20110311/news/20121003ddm001040029000c.html. Accessed November 22, 2012.
Minamisanriku Town Hall. (2011). Minamisanriku machiyakuba bousai taisaku chosha okujo kara satsueishita tsunami no jokyo shashin. [Photographs of the tsunami taken from the roof of Disaster Prevention Measures Building of Minamisanriku Town Hall]. Available at: http://www.town.minamisanriku.miyagi.jp/modules/gyousei/index.php?content_id=262 http://www.town.minamisanriku.miyagi.jp/uploads/photos1/2064.pdf. (for actual photographs:
Ministry of Agriculture, Forestry and Fisheries. (2012). III Higashinihon daishinsai kankei todofuken tokei data. [III Statistical data on prefectures related to the Great East Japan Earthquake]. Available at: http://www.maff.go.jp/j/tokei/joho/zusetu/pdf/08_2406_p69-93.pdf. Accessed October 8, 2012
Ministry of Economy, Trade, and Industry. (2011). Genshiryoku hatsudensho jiko ni kansuru baisho nado ni tsuite. [Compensation and other concerns related to nuclear power plant accidents]. Available at: http://www.meti.go.jp/earthquake/nuclear/taiou_honbu/index.html. Accessed November 12, 2012
Ministry of Health, Labour, and Welfare. (2012). Heikin jumyo no kokusai hikaku. [International comparison of life expectancy]. Available at: http://www.mhlw.go.jp/toukei/saikin/hw/life/life11/dl/life11-04.pdf. Accessed October 1, 2012
Ministry of Health, Labour, and Welfare. The outline of the third supplementary budget of the Ministry of Health, Labour and Welfare (MHLW) of fiscal year 2011. n.d, Available at: http://www.mhlw.go.jp/english/policy/other/budget/dl/3rd-fy2011-e.pdf. Accessed November 22, 2012.
National Geographic. Daijishin de ichinichi ga tanshuku, jiku no shindo mo henka. [The earthquake shortened a day and changed the axis vibration]. In: National Geographic news; 2011. Available at: http://www.jiji.com/jc/v?p=ve_soc_jishinhigashinihon20110313j-06-w440. Accessed October 1, 2012.
National Information Center of Disaster Mental Health. (2012). Konnendo no katsudo naiyo. [Activities of this year]. Available at: http://saigai-kokoro.ncnp.go.jp/activity/activity02.html. Accessed August 27, 2012
National Information Center of Disaster Mental Health. (2012). Shinri teki okyu shochi (psychological first aid: PFA) field guide. [Psychological first aid (PFA) field guide]. Available at: http://saigai-kokoro.ncnp.go.jp/pdf/who_pfa_guide.pdf. Accessed November 27, 2012
National Policy Agency. (2011). Heisei 22 nen chuniokeru jisatsu no gaiyoshiryo. [Summary report of suicide in 2010]. Available at: http://www.npa.go.jp/safetylife/seianki/H22jisatsunogaiyou.pdf. Accessed October 13, 2012
Otsuka, K., &amp; Sakai, A. (2012). Iwateken no hisai jokyo to sono taio-Koreisha no kokoro no care wo chushin ni. [Disaster situation and its response in Iwate Prefecture-Care of the mind for the elderly]. Japanese Journal of Geriatric Psychiatry, 23, 155-164.
Saito, T., &amp; Kunimitsu, A. (2011). Public health response to the combined Great East Japan Earthquake, tsunami and nuclear power plant accident: perspective from the Ministry of Health, Labour, and Welfare of Japan. Western Pac Surveill Response J, 2, 1-3. https://pubmed.ncbi.nlm.nih.gov/23908894 10.5365/wpsar.2011.2.4.008
Sato, S., &amp; Kodama, M. (2012). Miyagiken no hisai jokyo to sono taio. [Disaster situation and its response in Miyagi Prefecture]. Japanese Journal of Geriatric Psychiatry, 23, 165-168.
Scully, J.H., &amp; Wilk, J.E. (2003). Selected characteristics and data of psychiatrists in the United States, 2001-2002. Acad Psychiatry, 27, 247-251. https://pubmed.ncbi.nlm.nih.gov/14754847 10.1176/appi.ap.27.4.247 2004-11010-005.
Shigemura, J., Tanigawa, T., Saito, I., et al. (2012). Psychological distress in workers at the Fukushima nuclear power plants. JAMA, 308, 667-669. https://pubmed.ncbi.nlm.nih.gov/22893158 10.1001/jama.2012.9699 2012-33503-008.
Statistics Bureau, Ministry of Internal Affairs and Communications. (2012). Todofuken betsu jinko. [Population by prefecture]. Available at: www.stat.go.jp/data/nenkan/zuhyou/y0203000.xls. Accessed October 8, 2012
Suzuki, M. (2012). Higashi nihon daishinsai go no choukiteki mental health shien stage eno iko ni mukete. [For transition to the stage of long term mental health support after the Great East Japan Earthquake]. Occupational Mental Health, 20(Special issue), 48-52.
Suzuki, Y., &amp; Kim, Y. (2011). The Great East Japan earthquake in 2011; toward sustainable mental health care system. Epidemiol Psychiatr Sci, 21, 7-11. https://pubmed.ncbi.nlm.nih.gov/22670406 2012-03743-001.
Tago, H., Kanno, T., Amou, M., et al. (2012). Fukushimaken no hisai jokyo to sono taio-hisai byoin no genba kara. [Disaster situation and its response in Fukushima Prefecture-from a hospital in the affected area]. Japanese Journal of Geriatric Psychiatry, 23, 178-180.
Tokyo English Life Line. History of TELL. In: TELL; 2012. Available at: http://www.telljp.com/index.php?/en/history/. Accessed October 13, 2012.
Tokyo Shinbun. (2012). Mienu josen, fushinkan, 3nenkan de 1cho en koka gimon. [Unclear decontamination implementation, distrust, trillion yen for three years, its effectiveness questioned]. Tokyo Web. Available at: http://www.tokyo-np.co.jp/article/national/news/CK2012122302000095.html. Accessed December 24, 2012
Uchida, T., &amp; Fukatsu, R. (2012). Saigai haken, iryo shien report-Miyagiken Kesen numa shi karano report. [Reports of disaster relief/medical aid-reports from Kesen numa city, Miyagi Prefecture]. Japanese Journal of Geriatric Psychiatry, 23, 185-190.
World Health Organization, &amp; War Trauma Foundation and World Vision International. (2011). Psychological first aid: guide for field workers. Geneva (Switzerland). Available at: http://whqlibdoc.who.int/publications/2011/9789241548205_eng.pdf. Accessed December 2, 2012
Yamazaki, H. (2012). Miyagiken no hisai jokyo to sono taio-Sendaishi wo chushin ni. [Disaster situation and its response in Miyagi Prefecture-Sendai city]. Japanese Journal of Geriatric Psychiatry, 23, 169-172.
Yatabe, Y., Fujise, N., &amp; Ikeda, M. (2012). Saigai haken, iryo shien report-Miyagiken Minamisanriku cho karano report. [Reports of disaster relief/medical aid-reports from Minamisanriku town, Miyagi Prefecture]. Japanese Journal of Geriatric Psychiatry, 23, 181-184.
Yomiuri Shinbun. (2011). "Ohaka ni hinan shimasu."-Minamisoma no 93sai josei jisatsu. ["Now I take refuge in the grave."-Suicide of a 93-year-old woman in Minamisoma]. Yomiuri online. Available at: http://www.yomiuri.co.jp/national/news/20110709-OYT1T00649.htm. Accessed November 1, 2012
Yomiuri Shinbun. (2012). Genpatsu baisho, toden chien nara baishokin uwanose-shinkijun. [New standard-additional charge into the damage compensation if TEPCO delays]. Yomiuri online. Available at: http://www.yomiuri.co.jp/feature/20110316-866921/news/20120706-OYT1T01197.htm. Accessed December 25, 2012</t>
  </si>
  <si>
    <t>Ajzen, I. (1991). The theory of planned behavior. Organizational Behavior and Human Decision Processes, 50, 179-211 10.1016/0749-5978(91)90020-T 10.1016/0749-5978(91)90020-T 1992-11514-001.
Armitage, C.J., &amp; Conner, M. (2001). Efficacy of the theory of planned behaviour: a meta-analytic review. British Journal of Social Psychology, 40, 471-499. https://pubmed.ncbi.nlm.nih.gov/11795063 10.1348/014466601164939 2002-10356-001.
Australian Bureau of Statistics. (2005). 3201.0-Population by age and sex, australian states and territories, Jun 2005. Available from URL: http://www.abs.gov.au/AUSSTATS/abs@.nsf/DetailsPage/3201.0Jun%202005?OpenDocument http://www.abs.gov.au/AUSSTATS/abs@.nsf/DetailsPage/3201.0Jun%202005?OpenDocument. from
Bonomo, Y.A., Bowes, G., Coffey, C., Carlin, J.B., &amp; Patton, G.C. (2004). Teenage drinking and the onset of alcohol dependence: a cohort study over seven years. Addiction, 99, 1520-1528. https://pubmed.ncbi.nlm.nih.gov/15585043 10.1111/j.1360-0443.2004.00846.x 2004-21527-014.
Bonomo, Y.A., Coffey, C., Wolfe, R., Lynskey, M., Bowes, G., &amp; Patton, G. (2001). Adverse outcomes of alcohol use in adolescents. Addiction, 96, 1485-1496. https://pubmed.ncbi.nlm.nih.gov/11571067 10.1046/j.1360-0443.2001.9610148512.x 2001-11772-008.
Butzlaff, R.L., &amp; Hooley, J.M. (1998). Expressed emotion and psychiatric relapse: a meta-analysis. Archives of General Psychiatry, 55, 547-552. https://pubmed.ncbi.nlm.nih.gov/9633674 10.1001/archpsyc.55.6.547 1998-04156-009.
Coles, M.E., &amp; Coleman, S.L. (2010). Barriers to treatment seeking for anxiety disorders: initial data on the role of mental health literacy. Depression and Anxiety, 27, 63-71. https://pubmed.ncbi.nlm.nih.gov/19960488 10.1002/da.20620 2010-01873-010.
Corrigan, P.W., &amp; Penn, D.L. (1999). Lessons from social psychology on discrediting psychiatric stigma. American Psychologist, 54, 765-776 10.1037/0003-066X.54.9.765 https://pubmed.ncbi.nlm.nih.gov/10510666 10.1037/0003-066X.54.9.765 1999-11125-003.
Jorm, A.F., Blewitt, K.A., Griffiths, K.M., Kitchener, B.A., &amp; Parslow, R.A. (2005). Mental health first aid responses of the public: results from an Australian national survey. BMC Psychiatry, 5, 9. https://pubmed.ncbi.nlm.nih.gov/15694008 10.1186/1471-244X-5-9 2009-07729-001.
Jorm, A.F., Morgan, A.J., &amp; Wright, A. (2008). First aid strategies that are helpful to young people developing a mental disorder: beliefs of health professionals compared to young people and parents. BMC Psychiatry, 8, 42. https://pubmed.ncbi.nlm.nih.gov/18538033 10.1186/1471-244X-8-42 2008-10069-001.
Jorm, A.F., &amp; Oh, E. (2009). Desire for social distance from people with mental disorders. The Australian and New Zealand Journal of Psychiatry, 43, 183-200. https://pubmed.ncbi.nlm.nih.gov/19221907 10.1080/00048670802653349 2009-05777-001.
Jorm, A.F., &amp; Wright, A. (2007). Beliefs of young people and their parents about the effectiveness of interventions for mental disorders. The Australian and New Zealand Journal of Psychiatry, 41, 656-666. https://pubmed.ncbi.nlm.nih.gov/17620162 10.1080/00048670701449179 2008-12059-004.
Jorm, A.F., Wright, A., &amp; Morgan, A.J. (2007). Beliefs about appropriate first aid for young people with mental disorders: findings from an Australian national survey of youth and parents. Early Intervention in Psychiatry, 1, 61-70. https://pubmed.ncbi.nlm.nih.gov/21352109 10.1111/j.1751-7893.2007.00012.x 2008-07770-010.
Kelly, C.M., Jorm, A., Kitchener, B., &amp; Langlands, R. (2008). Development of mental health first aid guidelines for suicidal ideation and behaviour: a Delphi study. BMC Psychiatry, 8, 17. https://pubmed.ncbi.nlm.nih.gov/18366657 10.1186/1471-244X-8-17 2009-04967-001.
Kelly, C.M., Jorm, A.F., &amp; Rodgers, B. (2006). Adolescents' responses to peers with depression or conduct disorder. The Australian and New Zealand Journal of Psychiatry, 40, 63-66. https://pubmed.ncbi.nlm.nih.gov/16403041 2005-16100-012.
Kelly, C.M., Mithen, J., Fischer, J., Kitchener, B., Jorm, A., Lowe, A., &amp; Scanlan, C. (2011). Youth mental health first aid: a description of the program and an initial evaluation. International Journal of Mental Health Systems, 5, 4. https://pubmed.ncbi.nlm.nih.gov/21272345 10.1186/1752-4458-5-4
Kessler, R.C., Andrews, G., Colpe, L.J., Hiripi, E., Mroczek, D.K., Normand, L.T., Walters, E.E., &amp; Zaslavsky, A.M. (2002). Short screening scales to monitor population prevalences and trends in non-specific psychological distress. Psychological Medicine, 32, 959-976. https://pubmed.ncbi.nlm.nih.gov/12214795 10.1017/S0033291702006074 2002-04111-002.
Kessler, R.C., Berglund, P., Demler, O., Jin, R., Merikangas, K.R., &amp; Walters, E.E. (2005). Lifetime prevalence and age-of-onset distributions of DSM-IV disorders in the National Comorbidity Survey Replication. Archives of General Psychiatry, 62, 593-602. https://pubmed.ncbi.nlm.nih.gov/15939837 10.1001/archpsyc.62.6.593 2005-06168-003.
Kessler, R.C., Birnbaum, H., Demler, O., Falloon, I.R.H., Gagnon, E., Guyer, M., Howes, M.J., Kendler, K.S., Shi, L., Walters, E., &amp; Wu, E.Q. (2005). The prevalence and correlates of nonaffective psychosis in the National Comorbidity Survey Replication (NCS-R). Biological Psychiatry, 58, 668-676. https://pubmed.ncbi.nlm.nih.gov/16023620 10.1016/j.biopsych.2005.04.034 2005-14515-009.
Kingston, A., Jorm, A., Kitchener, B., Hides, L., Kelly, C., Morgan, A., Hart, L., &amp; Lubman, D. (2009). Helping someone with problem drinking: mental health first aid guidelines-a Delphi expert consensus study. BMC Psychiatry, 9, 79. https://pubmed.ncbi.nlm.nih.gov/19968868 10.1186/1471-244X-9-79 2009-25132-001.
Kitchener, B., &amp; Jorm, A. (2006). Mental health first aid training: review of evaluation studies. The Australian and New Zealand Journal of Psychiatry, 40, 6-8. https://pubmed.ncbi.nlm.nih.gov/16403032 10.1080/j.1440-1614.2006.01735.x 2005-16100-003.
Kitchener, B., Jorm, A., &amp; Kelly, C. (2010). Mental Health First Aid Manual (2nd ed). Melbourne: Orygen Youth Health Research Centre, University of Melbourne.
Langlands, R.L., Jorm, A.F., Kelly, C.M., &amp; Kitchener, B.A. (2008). First aid for depression: a Delphi consensus study with consumers, carers and clinicians. Journal of Affective Disorders, 105, 157-165. https://pubmed.ncbi.nlm.nih.gov/17574684 10.1016/j.jad.2007.05.004 2007-19496-017.
Langlands, R.L., Jorm, A.F., Kelly, C.M., &amp; Kitchener, B.A. (2008). First aid recommendations for psychosis: using the delphi method to gain consensus between mental health consumers, carers, and clinicians. Schizophrenia Bulletin, 34, 435-443. https://pubmed.ncbi.nlm.nih.gov/17768307 10.1093/schbul/sbm099 2008-04924-007.
Minas, H., Colucci, E., &amp; Jorm, A. (2009). Evaluation of mental health first aid training with members of the Vietnamese community in Melbourne, Australia. International Journal of Mental Health Systems, 3, 19. https://pubmed.ncbi.nlm.nih.gov/19735575 10.1186/1752-4458-3-19 2009-16909-001.
Oakley-Browne, M., Wells, J., Scott, K., &amp; McGee, M. (2006). Lifetime prevalence and projected lifetime risk of DSM-IV disorders in Te Rau Hinengaro: the New Zealand Mental Health Survey. The Australian and New Zealand Journal of Psychiatry, 40, 865-874. https://pubmed.ncbi.nlm.nih.gov/16959012 10.1080/j.1440-1614.2006.01905.x 2006-11629-007.
Olsson, D.P., &amp; Kennedy, M.G. (2010). Mental health literacy among young people in a small US town: recognition of disorders and hypothetical helping responses. Early Intervention in Psychiatry, 4, 291-298. https://pubmed.ncbi.nlm.nih.gov/20977685 10.1111/j.1751-7893.2010.00196.x 2010-22515-005.
Webb, T.L., &amp; Sheeran, P. (2006). Does changing behavioral intentions engender behavior change? A meta-analysis of the experimental evidence. Psychological Bulletin, 132, 249-268. https://pubmed.ncbi.nlm.nih.gov/16536643 10.1037/0033-2909.132.2.249 2006-03023-004.
Weitzman, E.R. (2004). Poor mental health, depression, and associations with alcohol consumption, harm, and abuse in a national sample of young adults in college. The Journal of Nervous and Mental Disease, 192, 269-277. https://pubmed.ncbi.nlm.nih.gov/15060400 10.1097/01.nmd.0000120885.17362.94 2004-13209-003.
Wright, A., Harris, M.G., Wiggers, J.H., Jorm, A.F., Cotton, S.M., Harrigan, S.M., Hurworth, R.E., &amp; McGorry, P.D. (2005). Recognition of depression and psychosis by young Australians and their beliefs about treatment. Medical Journal of Australia, 183, 18-23. https://pubmed.ncbi.nlm.nih.gov/15992332
Yap, M.B.H., Wright, A., &amp; Jorm, A.F. (2011). First aid actions taken by young people for mental health problems in a close friend or family member: findings from an Australian national survey of youth. Psychiatry Research, 188, 123-128. https://pubmed.ncbi.nlm.nih.gov/21324529 10.1016/j.psychres.2011.01.014 2011-11938-019.</t>
  </si>
  <si>
    <t>Adair, J. G., Coelho, A. E. L., &amp; Luna, J. R. (2002). How international is psychology? International Journal of Psychology, 37, 160-170. 2002-17106-003. 10.1080/00207590143000351
Aguilera, D. M., &amp; Planchon, L. A. (1995). American Psychological Association-California psychological association disaster response project: Lessons from the past, guidelines for the future. Professional Psychology: Research and Practice, 26, 550-557. 1996-15359-001. 10.1037/0735-7028.26.6.550
Allen, K. M. (2006). Community-based disaster preparedness and climate adaptation: Local capacity - building in the Philippines. Disasters, 30, 81-101.
American National Red Cross. (2005) American Red Cross foundations of disaster mental health participant's workbook.
American Psychiatric Association. (2000). Diagnostic and statistical manual of mental disorders (4th ed., Text-Revision). Washington, DC: American Psychiatric Association.
American Red Cross. 2008a, Disaster Services. Retrieved January 2, 2009, from http://www.redcross.org/services/disaster/0,1082,0_319_,00.html.
American Red Cross. 2008b, International Services: Emergency Disaster Response and Preparedness. Retrieved January 2, 2009, from http://www.redcross.org/services/intl/0,1082,0_443_,00.html.
Bordow, S., &amp; Poritt, D. (1979). An experimental evaluation of crisis intervention. Psychological Bulletin, 84, 1189-1217.
Brewin, C. R., Andrews, B., &amp; Valentine, J. D. (2000). Metaanalysis of risk factors for Posttraumaticc Stress Disorder in trauma-exposed adults. Journal of Consulting and Clincial Psychology, 68, 748-766.
Castellano, C., &amp; Plionis, E. (2006). Comparative analysis of three crisis intervention models applied to law enforcement first responders during 9/11 and hurricane Katrina. Brief Treatment and Crisis Intervention, 6, 326-336. 2007-07488-005. 10.1093/brief-treatment/mhl008
Chow, R., &amp; Yuen, F. K. O. (2000). From Cambodians to Bosnians: Interventions for refugee families suffering from war trauma. Early Child Development and Care, 165, 95-104. 2002-00814-007. 10.1080/0300443001650107
Colon, E. (1996). Program design and planning strategies in the delivery of culturally competent health and mental health services to Latino communities. In: Y. Asamoah (Ed.). Innovations in delivering culturally sensitive social work services (pp. 164-182). New York: Haworth Press, Inc.
Cowen, E. L. (1991). In the pursuit of wellness. American Psychologist, 46, 404-408. 1991-24195-001. 10.1037/0003-066X.46.4.404
Deahl, M. (2000). Psychological debriefing: Controversy and challenge. Australian and New Zealand Journal of Psychiatry, 34, 929-939. 2000-12503-004. 10.1080/000486700267 https://pubmed.ncbi.nlm.nih.gov/11127623
Doherty, G. W. (1999). Cross-cultural counseling in disaster settings. The Australian Journal of Disaster and Trauma Studies, 1999-2. Retrieved January 10, 2009 from, http://www.massey.ac.nz/~trauma/issues/1999-2/doherty.htm. 2001-03475-003.
Dunning, C. (1990). Mental health sequelae in disaster workers: Prevention and intervention. International Journal of Mental Health, 19, 91-103. 1991-05577-001.
Everly, G. S., &amp; Mitchell, J. T. (2000). The debriefing "controversy" and crisis intervention: A review of lexical and sustentative issues. International Journal of Emergency Mental Health, 211-225. 2001-14489-001. https://pubmed.ncbi.nlm.nih.gov/11217152
Everly, G. S., Jr., Flannery, R. B., Jr., Eyler, V., &amp; Mitchell, J. T. (2001). Sufficiency analysis of an integrated multicomponent approach to crisis intervention: Critical Incident Stress Management. Advances in Mind-Body Medicine, 17, 174-183. 2001-18075-003.
Furman, R., &amp; Collins, K. (2005). Culturally sensitive practices and crisis management: Social constructionism as an integrative model. Journal of Police Crisis Negotiation, 5(2), 47-57.
Furman, R., Negi, N. J., Schatz, M. C. S., &amp; Jones, S. (2008). Transnational social work: Using a wrap-around model. Global Networks: A Journal of Transnational Affairs 8(4), 496-503.
Hamilton, S. E. (2004). Where are we now? A view from the Red Cross. Families, Systems &amp; Health, 22, 58-60. 2004-13553-008. 10.1037/1091-7527.22.1.58
Harper, K., &amp; Lantz, J. (1996). Cross-cultural practice: Social work with diverse populations. Chicago: Lyceum Books.
Hinton, D. E., Pich, V., Safren, S. A., Pollack, M. H., &amp; McNally, R. J. (2005). Anxiety sensitivity in traumatized Cambodian refugees: A discriminate function and factor analytic investigation. Behavior Research and Therapy, 43, 1631-1643. 2005-15700-006. 10.1016/j.brat.2005.01.001 https://pubmed.ncbi.nlm.nih.gov/16239155
Kinzie, J. D., &amp; Edeki, T. (1998). Ethnicity and psychopharmacology: The experience of southeast Asians. In S. O. Okpaku (Ed.), Clinical Methods in Transcultural Psychiatry (pp. 171-190). Washington, DC: American Psychiatric Association. 1998-07643-008.
Litz, B. T. (2008). Early intervention for trauma: Where are we and where do we need to go? A commentary. Journal of Traumatic Stress, 21, 503-506. 2008-19286-002. 10.1002/jts.20373 https://pubmed.ncbi.nlm.nih.gov/19107726
Litz, B. T., Gray, M. J., Bryant, R. A., &amp; Adler, A. B. (2002). Early Intervention for Trauma: Current status and future directions. Clinical Psychology Science and Practice, 9, 112-134. 2002-13168-003. 10.1093/clipsy/9.2.112
Marsella, A. J., &amp; Christopher, M. A. (2004). Ethnocultural considerations in disasters: an overview of research issues and directions. Psychiatric Clinics of North America, 27, 521-539. 2004-18923-009. 10.1016/j.psc.2004.03.011 https://pubmed.ncbi.nlm.nih.gov/15325491
Mitchell, J. T. (2004). Crisis intervention and critical incident stress management: A defense of the field. Ellicott City, MD: International Critical Incident Stress Foundation, website www.icisf.prg.
Mitchell, J. T., &amp; Everly, G. S. (2001). Critical Incident Stress Debriefing: An operations manual for CISD, defusing and other group crisis intervention services. (3rd ed.). Chevron Publishing Corporation. Ellicott City, MD.
National Child Traumatic Stress Network and National Center for PTSD. (2006). Psychological first aid: Field operations guide, 2nd Edition. Retrieved November 3, 2008 from the World Wide Web: www.nctsn.organdwww.ncptsd.va.gov.
Nicholl, C., &amp; Thompson, A. (2004). The psychological treatment of post traumatic stress disorder (PTSD) in adult refugees: A review of the current state of psychological therapies. Journal of Mental Health, 13, 351-362. 2004-17209-002. 10.1080/09638230410001729807
Norris, F. H. (2005). Psychosocial consequences of natural disasters in developing countries: What does past research tell us about the potential effects of the 2004 tsunami? National Center for PTSD. Retrieved July 13, 2007. http://www.redmh.org/research/specialized/tsunami_summary.pdf.
Pettifor, J. L. (2004). Professional ethics across national boundaries. European Psychologist, 9, 264-272. 2004-21859-008. 10.1027/1016-9040.9.4.264
Pupavec, V. (2006). Humanitarian politics and the rise of international disaster psychology. In G. Reyes &amp; G. A. Jacobs (Eds.), Handbook of international disaster psychology, Volume 1: Fundamentals and Overview (pp. 15-34). Westport: Praeger.
Reyes, G. (2006). International disaster psychology Purposes, principles, and practices. In G. Reyes &amp; G. A. Jacobs (Eds.), Handbook of International Disaster Psychology, Volume 1: Fundamentals and Overview (pp. 1-13). Westport: Praeger. 2006-02671-001.
Roberts, A. R., &amp; Everly, G. S. (2006). A meta-analysis of 36 crisis intervention studies. Brief Treatment and Crisis Intervention, 6, 10-21. 2006-01882-002. 10.1093/brief-treatment/mhj006
Seligman, M. E. P., &amp; Csikszentmihalyi, M. (2000). Positive psychology: An introduction. American Psychologist, 55, 5-14. 2000-13324-001. 10.1037/0003-066X.55.1.5 https://pubmed.ncbi.nlm.nih.gov/11392865
Summerfield, D. (1999). A critique of seven assumptions behind psychological trauma programs in war-affected areas. Social Science &amp; Medicine, 48(10), 1449-1462. 1999-13750-006. 10.1016/S0277-9536(98)00450-X
Thoburn, J. W., Bentley, J. A., Ahmad, Z. S., &amp; Jones, K. C. (2011). International disaster psychology ethics: A social justice model imbedded in a family systems paradigm. Manuscript submitted for publication.
Thoburn, J., Tandy, M., Bentley, J., &amp; Stewart, A. (2007). Crossroads in family and disaster psychology. The Family Psychologist, 23, 4-7.
Thoburn, J. W. (2003). Personal communication with B. J. Prashantham, Christian Counseling Centre, Vellore, India.
Weaver, J. D., Dingman, R. L., Morgan, J., Hong, B. A., &amp; North, C. S. (2000). The American Red Cross Disaster Mental Health Services: Development of a cooperative, single function, multidisciplinary service model. The Journal of Behavioral Health Services &amp; Research, 27, 314-319. 2000-12232-006. 10.1007/BF02291742
Wickrama, K. A. S., &amp; Wickrama, T. K. A. (2008). Family context of mental health risk in Tsunami affected mothers: findings from a pilot study in Sri Lanka. Social Science and Medicine, 66, 994-1007. 2008-01557-014. 10.1016/j.socscimed.2007.11.012</t>
  </si>
  <si>
    <t>Cabinet Office. (2008). Suicide comprehensive guidelines. 2008 [http://www8.cao.go.jp/jisatsutaisaku/taikou/pdf/20081031taikou.pdf].
Colucci, E., Kelly, C., Minas, H., Jorm, A., &amp; Nadera, D. (2010). Mental Health First Aid guidelines for helping a suicidal person: a Delphi consensus study in the Philippines. Int J Ment Health Syst 2010, 4:32. 2011-01350-001.
Colucci, E., Kelly, C. M., Minas, H., Jorm, A. F., &amp; Chatterjee, S. (2010). Mental Health First Aid guidelines for helping a suicidal person: a Delphi consensus study in India. Int J Ment Health Syst 2010, 4:4. 2010-08133-001. 10.1186/1752-4458-4-4
Colucci, E., &amp; Martin, G. (2007). Ethnocultural aspects of suicide in young people.: a systematic literature review. Part 1: Rates and methods of youth suicide. Suicide Life Threat Behav 2007, 37:197-221. 2007-07769-010. 10.1521/suli.2007.37.2.197
Colucci, E., &amp; Martin, G. (2007). Ethnocultural aspects of suicide in young people.: a systematic literature review. Part 2: Risk factors, precipitating agents, and attitudes toward suicide. Suicide Life Threat Behav 2007, 37:222-237. 2007-07769-011. 10.1521/suli.2007.37.2.222
Colucci, E. (2009). Cultural issues in suicide risk assessment. In Suicidal Behavior: Assessment of People-at-risk. Edited by: Kumar U, Mandal MK. New Delhi: SAGE; 2009.
Colucci, E. (2008). Recognizing spirituality in the assessment and prevention of suicidal behaviour. WCPRR 2008, 3:77-95.
Colucci, E. (2006). The cultural facet of suicidal behaviour: Its importance and negligence. AeJAMH 2006, 5.
De Villiers, M. R., De Villiers, P. J. T., &amp; Kent, A. P. (2005). The Delphi technique in health sciences education research. Medical Teacher 2005, 27:639-643, 27(7), 5.
Evans-Lacko, S. L. J., Little, K., Henderson, C., &amp; Thornicroft, G. (2010). Evaluation of a brief anti-stigma campaign in Cambridge: do short-term campaigns work? BMC Public Health 2010, 339.
Fujita, T. (2003). Rapid increases of suicide deaths in metropolitan areas. J Natl Inst Public Health 2003, 52:295-301.
Hart, L., Bourchier, S., Jorm, A., Kanowski, L., Kingston, A., Stanley, D., &amp; Lubman, D. (2010). Development of mental health first aid guidelines for Aboriginal and Torres Strait Islander people experiencing problems with substance use: a Delphi study. BMC Psychiatry 2010, 10. 2010-22545-001. 10.1186/1471-244X-10-78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Hart, L. M., Jorm, A. F., Paxton, S. J., Kelly, C. M., &amp; Kitchener, B. A. (2009). First Aid for Eating Disorders. Eating Disorders 2009, 17:357-384. 2009-18459-001.
Hasson, F., Keeney, S., &amp; McKenna, H. (2000). Research guidelines for the Delphi survey technique. J Adv Nurs 2000, 32:1008-1015.
Hawgood, J., &amp; DeLeo, D. (2002). Suicide Prevention Skills Training Manual: An Accredited Training Program. Brisbane, Australia: Griffith University; 2002.
Jorm, A. F., Kitchener, B. A., &amp; Mugford, S. K. (2005). Experiences in applying skills learned in a Mental Health First Aid training course: a qualitative study of participants' stories. BMC Psychiatry 2005, 5:43. 2009-07834-001.
Jorm, A. F., Minas, H., Langlands, R. L., &amp; Kelly, M. L. (2008). First aid guidelines for psychosis in Asian countries: A Delphi consensus study. Int J Ment Health Syst 2008, 2:2. 2008-13891-001. 10.1186/1752-4458-2-2
Kato, A. T., et al. (2010). Development of 2-hour suicide intervention program among medical residents: First pilot trial. Psychiatry and Clinical Neurosciences 2010, 64:531-540. 2010-20623-011. 10.1111/j.1440-1819.2010.02114.x
Kelly, C. M., Jorm, A. F., Kitchener, B. A., &amp; Langlands, R. L. (2008). Development of mental health first aid guidelines for deliberate non-suicidal self-injury: a Delphi study. BMC Psychiatry 2008, 8:62. 2009-04976-001.
Kelly, C. M., Jorm, A. F., Kitchener, B. A., &amp; Langlands, R. L. (2008). Development of mental health first aid guidelines for suicidal ideation and behaviour: a Delphi study. BMC Psychiatry 2008, 8:17. 2009-04967-001.
Kelly, C. M., Jorm, A. F., &amp; Kitchener, B. A. (2010). Development of mental health first aid guidelines on how a member of the public can support a person affected by a traumatic event: a Delphi study. BMC Psychiatry 2010, 10:49. 2010-15803-001. 10.1186/1471-244X-10-49
Kelly, C. M., Jorm, A. F., &amp; Kitchener, B. A. (2009). Development of mental health first aid guidelines for panic attacks: a Delphi study. BMC Psychiatry 2009, 9:49. 2009-16059-001.
Kingston, A. H., Jorm, A. F., Kitchener, B. A., Hides, L., Kelly, C. M., Morgan, A. J., Hart, L. M., &amp; Lubman, D. I. (2009). Helping someone with problem drinking: Mental health first aid guidelines - a Delphi expert consensus study. BMC Psychiatry 2009, 9:79. 2009-25132-001. 10.1186/1471-244X-9-79
Kingston, A. H., Morgan, A., Jorm, A., Hall, K., Hart, L., Kelly, C., &amp; Lubman, D. (2011). Helping someone with problem drug use: a Delphi consensus study of consumers, carers, and clinicians. BMC Psychiatry 2011, 11:3. 2011-02869-001. 10.1186/1471-244X-11-3
Kitchener, B. A., &amp; Jorm, A. F. (2002). Mental health first aid training for the public: evaluation of effects on knowledge, attitudes and helping behavior. BMC Psychiatry 2002, 2:10. 2009-07896-001. 10.1186/1471-244X-2-10
Kitchener, B. A., &amp; Jorm, A. F. (2006). Mental health first aid training: review of evaluation studies. Australian and New Zealand Journal of Psychiatry 2006, 40:6-8. 2005-16100-003. 10.1111/j.1440-1614.2006.01735.x
Lam, A., Jorm, A., &amp; Wong, D. (2010). Mental health first aid training for the Chinese community in Melbourne, Australia: effects on knowledge about and attitudes toward people with mental illness. Int J Ment Health Syst 2010, 4:18. 2010-16589-001. 10.1186/1752-4458-4-18
Langlands, R. L., Jorm, A. F., Kelly, C. M., &amp; Kitchener, B. A. (2008). First aid for depression: a Delphi consensus study with consumers, carers and clinicians. J Affect Disord 2008, 105:157-165. 2007-19496-017. 10.1016/j.jad.2007.05.004
Linstone, H. A., &amp; Turoff, M. (2002). The Delphi method: techniques and applications. 2002 [http://is.njit.edu/pubs/delphibook/], Accessed on the 10/10/2010.
Mental Health and Drug and Alcohol Office. (2002). Mental Health for Emergency Departments - A Reference Guide. Sydney: NSW Department of Health; 2002.
Minas, H., Colucci, E., &amp; Jorm, A. F. (2009). Evaluation of Mental Health First Aid training with members of the Vietnamese community in Melbourne. Int J Ment Health Syst 2009, 3:19.
Minas, H., &amp; Jorm, A. F. (2010). Where there is no evidence: use of expert consensus methods to fill the evidence gap in low-income countries and cultural minorities. Int J Ment Health Syst 2010, 4. 2011-01348-001. 10.1186/1752-4458-4-33
Ono, Y., et al. (2008). A community intervention trial of multimodal suicide prevention program in Japan: A Novel multimodal Community Intervention program to prevent suicide and suicide attempt in Japan, NOCOMIT-J. BMC Public Health 2008, 8:315.
Skulmoski, G. J., Hartman, F. T., &amp; Krahn, J. (2007). The Delphi method for graduate research. Journal of Information Technology Education 2007, 6.
Snyder-Halpern, R., Thompson, C. B., &amp; Schaffer, J. (2000). Comparison of mailed vs. Internet applications of the Delphi technique in clinical informatics research. Proc AMIA Symp 2000, 809-813.
SurveyMonkey. [http://www.surveymonkey.com].
Tierney, R. J. (1994). Suicide intervention training evaluation: a preliminary report. Crisis 1994, 15:69-76. 1995-07025-001.
WHO. (2004). Suicide huge but preventable public health problem. 2004 [http://www.who.int/mediacentre/news/releases/2004/pr61/en], Accessed on the 29/04/09.
WHO. (2007). World Suicide Prevention Day. 2007 [http://www.who.int/mediacentre/news/statements/2007/s16/en], Accessed on the 24/04/09.</t>
  </si>
  <si>
    <t>Colucci, E., Kelly, C. M., Minas, H., Jorm, A. F., &amp; Chatterjee, S. (2010). Mental Health First Aid guidelines for helping a suicidal person: a Delphi consensus study in India. Int J Ment Health Syst 2010, 4. 2010-08133-001. 10.1186/1752-4458-4-4
Colucci, E., &amp; Martin, G. (2007). Ethnocultural aspects of suicide in young people: a systematic literature review. Part 1: Rates and methods of youth suicide. Suicide Life Threat Behav 2007, 37:197-221. 2007-07769-010. 10.1521/suli.2007.37.2.197
Colucci, E., &amp; Martin, G. (2007). Ethnocultural aspects of suicide in young people: a systematic literature review. Part 2: Risk factors, precipitating agents, and attitudes toward suicide. Suicide Life Threat Behav 2007, 37:222-237. 2007-07769-011. 10.1521/suli.2007.37.2.222
Colucci, E. (2009). Cultural issues in suicide risk assessment. In Suicidal Behavior: Assessment of People-at-risk. Edited by: Kumar U, Mandal MK. New Delhi: SAGE; 2009.
Colucci, E. (2008). Recognizing spirituality in the assessment and prevention of suicidal behaviour. WCPRR 2008, 3:77-95.
Colucci, E. (2006). The cultural facet of suicidal behaviour: Its importance and negligence. AeJAMH 2006, 5.
Gallardo-Lagasca, M., Gonong, E., &amp; Tamesis, A. (2001). Suicide attempts in adolescents: a call for understanding and action. Philippine Children's Medical Center Journal 2001, 3:39-48.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Hart, L. M., Jorm, A. F., Paxton, S. J., Kelly, C. M., &amp; Kitchener, B. A. (2009). First Aid for Eating Disorders. Eating Disorders 2009, 17:357-384. 2009-18459-001.
Hasson, F., Keeney, S., &amp; McKenna, H. (2000). Research guidelines for the Delphi survey technique. J Adv Nurs 2000, 32:1008-1015.
Hawgood, J., &amp; DeLeo, D. (2002). Suicide Prevention Skills Training Manual: An Accredited Training Program. Brisbane, Australia: Griffith University; 2002.
Jorm, A. F., Kitchener, B. A., &amp; Mugford, S. K. (2005). Experiences in applying skills learned in a Mental Health First Aid training course: a qualitative study of participants' stories. BMC Psychiatry 2005, 5:43. 2009-07834-001.
Jorm, A. F., Minas, H., Langlands, R. L., &amp; Kelly, M. L. (2008). First aid guidelines for psychosis in Asian countries: A Delphi consensus study. Int J Ment Health Syst 2008, 2:2. 2008-13891-001. 10.1186/1752-4458-2-2
Kelly, C. M., Jorm, A. F., Kitchener, B. A., &amp; Langlands, R. L. (2008). Development of mental health first aid guidelines for deliberate non-suicidal self-injury: a Delphi study. BMC Psychiatry 2008, 8:62. 2009-04976-001.
Kelly, C. M., Jorm, A. F., Kitchener, B. A., &amp; Langlands, R. L. (2008). Development of mental health first aid guidelines for suicidal ideation and behaviour: a Delphi study. BMC Psychiatry 2008, 8:17. 2009-04967-001.
Kelly, C. M., Jorm, A. F., &amp; Kitchener, B. A. (2009). Development of mental health first aid guidelines for panic attacks: a Delphi study. BMC Psychiatry 2009, 9:49. 2009-16059-001.
Kelly, C. M., Jorm, A. F., &amp; Kitchener, B. A. (2010). Development of mental health first aid guidelines on how a member of the public can support a person affected by a traumatic event: a Delphi study. BMC Psychiatry 2010, 10:49. 2010-15803-001. 10.1186/1471-244X-10-49
Kingston, A. H., Jorm, A. F., Kitchener, B. A., Hides, L., Kelly, C. M., Morgan, A. J., Hart, L. M., &amp; Lubman, D. I. (2009). Helping someone with problem drinking: Mental health first aid guidelines - a Delphi expert consensus study. BMC Psychiatry 2009, 9. 2009-25132-001. 10.1186/1471-244X-9-79
Kitchener, B. A., &amp; Jorm, A. F. (2002). Mental health first aid training for the public: evaluation of effects on knowledge, attitudes and helping behavior. BMC Psychiatry 2002, 2:10. 2009-07896-001. 10.1186/1471-244X-2-10
Kitchener, B. A., &amp; Jorm, A. F. (2006). Mental health first aid training: review of evaluation studies. Aust N Z J Psychiatry 2006, 40:6-8. 2005-16100-003. 10.1111/j.1440-1614.2006.01735.x
Langlands, R. L., Jorm, A. F., Kelly, C. M., &amp; Kitchener, B. A. (2008). First aid for depression: a Delphi consensus study with consumers, carers and clinicians. J Affect Disord 2008, 105:157-165. 2007-19496-017. 10.1016/j.jad.2007.05.004
Linstone, H. A., &amp; Turoff, M. (2002). The Delphi method: techniques and applications 2002 [http://is.njit.edu/pubs/delphibook/].
Lorenzo, P. R. M. (2010). Protective beliefs against suicide among Filipinos. Master Thesis Ateneo de Manila University, Department of Psychology; 2010.
Mental Health and Drug and Alcohol Office. (2002). Mental Health for Emergency Departments - A Reference Guide. Sydney: NSW Department of Health; 2002.
Minas, H., Colucci, E., &amp; Jorm, A. F. (2009). Evaluation of Mental Health First Aid training with members of the Vietnamese community in Melbourne. Int J Ment Health Syst 2009, 3:19.
Ruben Tanseco, S. J. (2007). Psychiatry and Spirituality. Paper delivered at the Philippine Psychiatric Association Midyear Convention. Philippines 2007.
Snyder-Halpern, R., Thompson, C. B., &amp; Schaffer, J. (2000). Comparison of mailed vs. Internet applications of the Delphi technique in clinical informatics research. Proc AMIA Symp 2000, 809-813.
SurveyMonkey. [http://www.surveymonkey.com].
Tierney, R. J. (1994). Suicide intervention training evaluation: a preliminary report. Crisis 1994, 15:69-76. 1995-07025-001.
WHO. (2004). Suicide huge but preventable public health problem. 2004 [http://www.who.int/mediacentre/news/releases/2004/pr61/en], [accessed on the 29/04/09].
WHO. (2007). World Suicide Prevention Day. 2007 [http://www.who.int/mediacentre/news/statements/2007/s16/en], [accessed on the 24/04/09].</t>
  </si>
  <si>
    <t>Chisholm, D., Flisher, A. J., Lund, C., Patel, V., Saxena, S., Thornicroft, G., &amp; Tomlinson, M. (2007). Scale up services for mental disorders: a call for action. Lancet 2007, 370(9594):1241-1252.
Colucci, E., Kelly, C. M., Minas, H., Jorm, A. F., &amp; Chatterjee, S. (2010). Mental Health First Aid guidelines for helping a suicidal person: a Delphi consensus study in India. Int J Ment Health Syst 2010, 4:4. 2010-08133-001. 10.1186/1752-4458-4-4
Compton, S., Lang, E., Richardson, T. M., Hess, E., Green, J., Meurer, W., Stanley, R., Dunne, R., Scott-Findlay, S., Khare, R. K., et al. (2007). Knowledge translation consensus conference: research methods. Acad Emerg Med 2007, 14(11):991-995.
Cross, H. (2005). Consensus methods: a bridge between clinical reasoning and clinical research? Int J Lepr Other Mycobact Dis 2005, 73(1):28-32.
Farnan, S. (2010). Recovery principles relevant to people with mental illness from culturally and linguistically diverse backgrounds using the psychosocial rehabilitation services of Mental Illness Fellowship Victoria. University of Melbourne; 2010.
Ferri, C. P., Prince, M., Brayne, C., Brodaty, H., Fratiglioni, L., Ganguli, M., Hall, K., Hasegawa, K., Hendrie, H., Huang, Y., et al. (2005). Global prevalence of dementia: a Delphi consensus study. Lancet 2005, 366(9503):2112-2117. 2005-16403-001. 10.1016/S0140-6736(05)67889-0
Ferris, L. E., Norton, P. G., Dunn, E. V., Gort, E. H., &amp; Degani, N. (1997). Guidelines for managing domestic abuse when male and female partners are patients of the same physician. The Delphi Panel and the Consulting Group. JAMA 1997, 278(10):851-857. 2000-03935-004. 10.1001/jama.278.10.851
Garner, P., Kale, R., Dickson, R., Dans, T., &amp; Salinas, R. (1998). Getting research findings into practice: implementing research findings in developing countries. BMJ 1998, 317(7157):531-535.
Graham, B., Regehr, G., &amp; Wright, J. G. (2003). Delphi as a method to establish consensus for diagnostic criteria. J Clin Epidemiol 2003, 56(12):1150-1156.
Green, L. W. (2008). Making research relevant: if it is an evidence-based practice, where's the practice-based evidence? Fam Pract 2008, 25(Suppl 1):i20-24. 2009-00256-005. 10.1093/fampra/cmn055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Haynes, B., &amp; Haines, A. (1998). Barriers and bridges to evidence based clinical practice. BMJ 1998, 317(7153):273-276.
Hutchings, A., Raine, R., Sanderson, C., &amp; Black, N. (2006). A comparison of formal consensus methods used for developing clinical guidelines. J Health Serv Res Policy 2006, 11(4):218-224.
Irmansyah, I., Prasetyo, Y., &amp; Minas, H. (2009). Human rights of persons with mental illness in Indonesia: more than legislation is needed. Int J Ment Health Syst 2009, 3(1):14. 2009-11303-001. 10.1186/1752-4458-3-14
Jacob, K. S., Sharan, P., Mirza, I., Garrido-Cumbrera, M., Seedat, S., Mari, J. J., Sreenivas, V., &amp; Saxena, S. (2007). Mental health systems in countries: where are we now? Lancet 2007, 370(9592):1061-1077.
Jones, J., &amp; Hunter, D. (1995). Consensus methods for medical and health services research. BMJ 1995, 311(7001):376-380.
Jones, J. A., Brown, E. J., &amp; Volicer, L. (2000). Target outcomes for long-term oral health care in dementia: a Delphi approach. J Public Health Dent 2000, 60(4):330-334.
Jorm, A. F., Minas, H., Langlands, R. L., &amp; Kelly, C. M. (2008). First aid guidelines for psychosis in Asian countries: A Delphi consensus study. Int J Ment Health Syst 2008, 2(1):2. 2008-13891-001. 10.1186/1752-4458-2-2
Kanowski, L. G., Jorm, A. F., &amp; Hart, L. M. (2009). A mental health first aid training program for Australian Aboriginal and Torres Strait Islander peoples: description and initial evaluation. Int J Ment Health Syst 2009, 3(1):10. 2009-09817-001. 10.1186/1752-4458-3-10
Kelly, C. M., Jorm, A. F., Kitchener, B. A., &amp; Langlands, R. L. (2008). Development of mental health first aid guidelines for deliberate non-suicidal self-injury: a Delphi study. BMC Psychiatry 2008, 8:62. 2009-04976-001.
Kelly, C. M., Jorm, A. F., Kitchener, B. A., &amp; Langlands, R. L. (2008). Development of mental health first aid guidelines for suicidal ideation and behaviour: a Delphi study. BMC Psychiatry 2008, 8:17. 2009-04967-001.
Kelly, C. M., Jorm, A. F., &amp; Kitchener, B. A. (2009). Development of mental health first aid guidelines for panic attacks: a Delphi study. BMC Psychiatry 2009, 9:49. 2009-16059-001.
Kessler, R. C., Haro, J. M., Heeringa, S. G., Pennell, B. E., &amp; Ustun, T. B. (2006). The World Health Organization World Mental Health Survey Initiative. Epidemiol Psichiatr Soc 2006, 15(3):161-166. 2006-21868-001.
Kitchener, B. A., Jorm, A. F., &amp; Kelly, C. M. (2010). Mental health first aid manual. 2 edition. Melbourne: Orygen Youth Health Research Centre; 2010.
Kuhn, T. S. (1970). The structure of scientific revolutions. 2 edition. Chicago: University of Chicago Press; 1970.
Lancet Global Mental Health Group. (2007). Scale up services for mental disorders: a call for action. Lancet 2007, 370(9594):1241-1252.
Langlands, R. L., Jorm, A. F., Kelly, C. M., &amp; Kitchener, B. A. (2008). First aid recommendations for psychosis: using the Delphi method to gain consensus between mental health consumers, carers, and clinicians. Schizophr Bull 2008, 34(3):435-443. 2008-04924-007. 10.1093/schbul/sbm099
Lavis, J. N., Boyko, J. A., Oxman, A. D., Lewin, S., &amp; Fretheim, A. (2009). SUPPORT Tools for evidence-informed health Policymaking (STP) 14: Organising and using policy dialogues to support evidence-informed policymaking. Health Res Policy Syst 2009, 7(Suppl 1):S14.
Lavis, J. N., Oxman, A. D., Souza, N. M., Lewin, S., Gruen, R. L., &amp; Fretheim, A. (2009). SUPPORT Tools for evidence-informed health Policymaking (STP) 9: Assessing the applicability of the findings of a systematic review. Health Res Policy Syst 2009, 7(Suppl 1):S9.
Leang, S. (2008). The impact of the HIV epidemic on health services in Cambodia: a Delphi study. Asia Pac J Public Health 2008, 20(Suppl):141-147.
Lee, M. S., Hoe, M., Hwang, T. Y., &amp; Lee, Y. M. (2009). Service priority and standard performance of community mental health centers in South Korea: a delphi approach. Psychiatry Investig 2009, 6(2):59-65.
Lewin, S., Oxman, A. D., Lavis, J. N., Fretheim, A., Garcia Marti, S., &amp; Munabi-Babigumira, S. (2009). SUPPORT tools for evidence-informed policymaking in health 11: Finding and using evidence about local conditions. Health Res Policy Syst 2009, 7(Suppl 1):S11.
Lin, C. Y., Huang, A. L., Minas, H., &amp; Cohen, A. (2009). Mental hospital reform in Asia: the case of Yuli Veterans Hospital, Taiwan. Int J Ment Health Syst 2009, 3(1):1. 2009-04924-001. 10.1186/1752-4458-3-1
Maarsingh, O. R., Dros, J., van Weert, H. C., Schellevis, F. G., Bindels, P. J., &amp; van der Horst, H. E. (2009). Development of a diagnostic protocol for dizziness in elderly patients in general practice: a Delphi procedure. BMC Fam Pract 2009, 10:12.
McPake, B., &amp; Mensah, K. (2008). Task shifting in health care in resource-poor countries. Lancet 2008, 372(9642):870-871.
Minas, H., &amp; Diatri, H. (2008). Pasung: Physical restraint and confinement of the mentally ill in the community. Int J Ment Health Syst 2008, 2(1):8.
Minas, H., Klimidis, S., &amp; Kokanovic, R. (2007). Depression in multicultural Australia: Policies, research and services. Australia and New Zealand Health Policy 2007, 4:16.
Minas, H., Klimidis, S., &amp; Tuncer, C. (2007). Illness causal beliefs in Turkish immigrants. BMC Psychiatry 2007, 7:34. 2008-10096-001. 10.1186/1471-244X-7-34
Minas, H. (2009). Mentally ill patients dying in social shelters in Indonesia. Lancet 2009, 374(9690):592-593. 2009-18405-004. 10.1016/S0140-6736(09)61206-X
Minas, H. (2009). Proposal for a Victorian Mental Health and Cultural Diversity Taskforce. New Paradigm: The the Australian Journal on Psychosocial Rehabilitation 2009, 11(1):37-42.
O'Loughlin, R., &amp; Kelly, A. (2004). Equity in resource allocation in the Irish health service. A policy Delphi study. Health Policy 2004, 67(3):271-280.
Oreskos, N. (2004). The scientific consensus on climate change. Science 2004, 306:11-32.
Oxman, A. D., Lavis, J. N., Fretheim, A., &amp; Lewin, S. (2009). SUPPORT Tools for evidence-informed health Policymaking (STP) 17: Dealing with insufficient research evidence. Health Res Policy Syst 2009, 7(Suppl 1):S17.
Oxman, A. D., Lavis, J. N., Fretheim, A., &amp; Lewin, S. (2009). SUPPORT Tools for evidenceinformed health Policymaking (STP) 16: Using research evidence in balancing the pros and cons of policies. Health Res Policy Syst 2009, 7(Suppl 1):S16.
Oxman, A. D., Lavis, J. N., Lewin, S., &amp; Fretheim, A. (2009). SUPPORT Tools for evidenceinformed health Policymaking (STP) 1: What is evidence-informed policymaking? Health Res Policy Syst 2009, 7(Suppl 1):S1.
Perry, M., Draskovic, I., van Achterberg, T., van Eijken, M., Lucassen, P., Vernooij-Dassen, M., &amp; Olde Rikkert, M. Development and validation of quality indicators for dementia diagnosis and management in a primary care setting. J Am Geriatr Soc 58(3):557-563. 2010-05175-021. 10.1111/j.1532-5415.2010.02726.x
Principles Governing IPCC Work. [http://www.ipcc.ch/pdf/ipcc-principles/ipcc-principles.pdf].
Razzouk, D., Sharan, P., Gallo, C., Gureje, O., Lamberte, E. E., de Jesus Mari, J., Mazzotti, G., Patel, V., Swartz, L., Olifson, S., et al. Scarcity and inequity of mental health research resources in low-and-middle income countries: a global survey. Health Policy 94(3):211-220. 2010-03038-004. 10.1016/j.healthpol.2009.09.009
Sampson, M., McGowan, J., Tetzlaff, J., Cogo, E., &amp; Moher, D. (2008). No consensus exists on search reporting methods for systematic reviews. J Clin Epidemiol 2008, 61(8):748-754.
Saraceno, B. (2007). Mental health systems research is urgently needed. Int J Ment Health Syst 2007, 1(1):2. 2008-13911-001. 10.1186/1752-4458-1-2
Schmiedebach, H. P., &amp; Priebe, S. (2004). Social psychiatry in Germany in the twentieth century: ideas and models. Med Hist 2004, 48(4):449-472.
Schulz, K. F., Altman, D. G., &amp; Moher, D. CONSORT 2010 Statement: updated guidelines for reporting parallel group randomised trials. Trials 11:32.
Shekelle, P. G., Woolf, S. H., Eccles, M., &amp; Grimshaw, J. (1999). Developing clinical guidelines. West J Med 1999, 170(6):348-351.
Siddiqi, K., Newell, J., &amp; Robinson, M. (2005). Getting evidence into practice: what works in developing countries? Int J Qual Health Care 2005, 17(5):447-454.
Sniezek, J. A., &amp; Henry, R. A. (1989). Accuracy and confidence in group judgment. Organizational Behavior and Human Decision Processes 1989, 43:1-28. 1989-22348-001. 10.1016/0749-5978(89)90055-1
Straus, S. E., &amp; Sackett, D. L. (1998). Using research findings in clinical practice. BMJ 1998, 317(7154):339-342.
Syed, A. M., Hjarnoe, L., Krumkramp, R., Reintjes, R., &amp; Aro, A. R. (2010). Developing policy options for SARS and SARS-like diseases - a Delphi study. Glob Public Health 2010, 1-13.
Toward, J. I., &amp; Ostwald, S. K. (2002). Exploring mental health service needs for the elderly: results of a modified Delphi study. Community Ment Health J 2002, 38(2):141-149. 2002-13876-005. 10.1023/A:1014595121309
Verkade, P. J., van Meijel, B., Brink, C., van Os-Medendorp, H., Koekkoek, B., &amp; Francke, A. L. Delphi-research exploring essential components and preconditions for case management in people with dementia. BMC Geriatr 10:54.
Wang, P. S., Angermeyer, M., Borges, G., Bruffaerts, R., Tat Chiu, W., Deg, G., Fayyad, J., Gureje, O., Haro, J. M., Huang, Y., et al. (2007). Delay and failure in treatment seeking after first onset of mental disorders in the World Health Organization's World Mental Health Survey Initiative. World Psychiatry 2007, 6(3):177-185.
Watters, E. (2010). Crazy like us: the globalization of the American psyche New York: Free Press; 2010. 2010-00036-000.
World Health Organization. (2008). mhGAP: Mental Health Gap Action Programme: Scaling up care mental, neurological, and substance use disorders Geneva: World Health Organization; 2008.
Yuen, P. P., Gould, D., &amp; Cheng, M. Y. (2002). Rationing hospital services in Hong Kong: priority setting by clinicians using the Delphi method. Health Serv Manage Res 2002, 15(1):1-13.</t>
  </si>
  <si>
    <t>Andrews, G., Henderson, S., &amp; Hall, W. (2001). Prevalence, comorbidity, disability and service utilization. Overview of the Australian National Mental Health Survey. Br J Psychiatry 2001, 178:145-153. 2001-14485-006. 10.1192/bjp.178.2.145
Chan, B., &amp; Parker, G. (2004). Some recommendations to assess depression in Chinese people in Australasia. ANZ J Psychiatry 2004, 38(3):141-147. 2004-11115-006. 10.1111/j.1440-1614.2004.01321.x
Chou, K. L., &amp; Mak, K. Y. (1998). Attitudes to mental patients among Hong Kong Chinese: A trend study over two years. International J Soc Psychiatry 1998, 44:215-224. 1998-12557-007. 10.1177/002076409804400307
Corrigan, P. W., &amp; Kleinlein, P. (2005). The Impact of Mental Illness. In On the stigma of mental illness: practical strategies for research and social change Edited by: Corrigan PW. Washington, DC: American Psychological Association; 2005. 2004-20896-000. 10.1037/10887-000
Fung, K. M. T., Tsang, H. W. H., Corrigan, P. W., Lam, C. S., &amp; Cheng, W. M. (2007). Measuring selfstigma of mental illness in China and its implications for recovery. International J Soc Psychiatry 2007, 53:408-418.
Goldney, R. D., Fisher, L. J., Grande, E. D., &amp; Taylor, A. W. (2005). Changes in mental health literacy about depression: South Australia, 1998 to 2004. Medical Journal of Australia 2005, 183(3):134-137.
Jenkins, R., Lewis, G., Bebbington, P., Brugha, T., Farrell, M., Gill, B., &amp; Meltzer, H. (1997). The National Psychiatric Morbidity surveys of Great Britain--initial findings from the household survey. Psychol Med 1997, 27(4):775-789. 1997-04956-003. 10.1017/S0033291797005308
Jorm, A. F., Christensen, H., &amp; Griffiths, K. M. (2006). The public's ability to recognize mental disorders and their beliefs about treatment: Changes in Australia over 8 years. ANZ J Psychiatry 2006, 40:36-41. 2005-16100-006. 10.1111/j.1440-1614.2006.01738.x
Jorm, A. F., Kitchener, B. A., &amp; Mugford, S. K. (2005). Experiences in applying skills learned in a Mental Health First Aid training course: a qualitative study of participants' stories. BMC Psychiatry 2005, 5:43. 2009-07834-001.
Jorm, A. F., Korten, A. E., Jacomb, P. A., Christensen, H., Rodgers, B., &amp; Pollitt, P. (1997). "Mental health literacy": a survey of the public's ability to recognise mental disorders and their beliefs about the effectiveness of treatment. Medical Journal of Australia 1997, 166:182.
Jorm, A. F., Korten, A. E., Jacomb, P. A., Rodgers, B., Pollitt, P., Christensen, H., &amp; Henderson, S. (1997). Helpfulness of interventions for mental disorders: beliefs of health professionals compared with the general public. Br J Psychiatry 1997, 171:233-237.
Jorm, A. F., Korten, A. E., Jacomb, P. A., Rodgers, B., Pollitt, P., Christensen, H., &amp; Henderson, S. (1997). Helpfulness of interventions for mental health disorders: Beliefs of health professionals compared with the general public. Br J Psychiatry 1997, 171(3):233-237.
Jorm, A. F., &amp; Mental health literacy. (2000). Public knowledge and beliefs about mental disorders. Br J Psychiatry 2000, 177:396-401. 2000-12424-003. 10.1192/bjp.177.5.396
Kitchener, B. A., &amp; Jorm, A. F. (2002). Mental Health First Aid Manual. Melbourne: Orygen Research Centre; 2002.
Kitchener, B. A., &amp; Jorm, A. F. (2002). Mental health first aid training for the public: evaluation of effects on knowledge, attitudes and helping behavior. BMC Psychiatry 2002, 2:10. 2009-07896-001. 10.1186/1471-244X-2-10
Kitchener, B. A., &amp; Jorm, A. F. (2006). Mental health first aid training: review of evaluation studies. Aust N Z J Psychiatry 2006, 40(1):6-8. 2005-16100-003. 10.1111/j.1440-1614.2006.01735.x
Kleinman, A. (1986). Social origins of distress and disease: depression, neurasthenia and pain in modern China. Yale University Press, New Haven; 1986.
Klimidis, S., Hsiao, F. H., &amp; Minas, I. H. (2007). Chinese-Australians' knowledge of depression and schizophrenia in the context of their under-utilization of mental health care: An analysis of labeling. International J Soc Psychiatry 2007, 53:464-479. 2007-14986-008. 10.1177/0020764007078357
Kung, W. W. (2004). Cultural and practical barriers to seeking mental health treatment for Chinese migrants. J Com Psychology 2004, 32:27-43.
Lam, A. P., &amp; Kavanagh, D. J. (1996). Help-seeking by immigrant Indo Chinese psychiatric patients in Sydney. Australia Psych Services 1996, 47:993-995.
Lauber, C., Nordt, C., Falcato, L., &amp; Rossler, W. (2003). Do people recognize mental illness? Factors influencing mental health literacy. Eur Arch Psychiatry Clin Neurosci 2003, 253:248-251. 2003-08754-005. 10.1007/s00406-003-0439-0
Liu, X. (1981). Psychiatry in traditional Chinese medicine. Br J Psychiatry 1981, 138:429-433. 10 1982-03990-001. 10.1192/bjp.138.5.429
Magliano, L., Fiorillo, A., De Rosa, C., Malangone, C., &amp; Maj, M. (2004). Beliefsabout schizophrenia in Italy: a comparative nationwide survey of the general public, mental health professionals, and patients' relatives. Can J Psychiatry 2004, 49:322-30.
Minas, H., Colucci, E., &amp; Jorm, A. F. (2009). Evaluation of Mental Health First Aid training with members of the Vietnamese community in Melbourne, Australia. International Journal of Mental Health Systems 2009, 3:19. 10.1186/1752-4458-3-19 2009-16909-001. 10.1186/1752-4458-3-19
Multicultural Affairs Branch and the Programme Statistics and Monitoring Section of DIAC, selected information from Census statistics 2001 [http://www.immi.gov.au/media/publications/statistics/ popflows2006-7]
Parker, G., Chan, B., &amp; Tully, L. (2006). Depression and help-seeking in a Western sample of "highly acculturated" Chinese and controls. J Affective Disord 2006:239-242. 2006-09979-023. 10.1016/j.jad.2006.03.012
Parker, G., Gladstone, G., &amp; Chee, K. T. (2001). Depression in the planet's largest ethnic group: The Chinese. Am J Psychiatry 2001, 158:857-864. 2001-11196-003. 10.1176/appi.ajp.158.6.857
Phillips, M. R., Li, Y. Y., Stroup, S., &amp; Xin, L. H. (2000). Causes of schizophrenia reported by patients' family members in China. Br J Psychiatry 2000, 177:20-25. 2000-00147-005. 10.1192/bjp.177.1.20
Ryder, A. G., Bean, G., &amp; Dion, K. L. (2000). Caregiver responses to symptoms of first onset psychosis: A comparison study of Chinese and Euro-Canadian families. Transcultural Psychiatry 2000, 37:225-235.
Watson, A. C., &amp; Corrigan, P. W. (2005). Challenging Public Stigma: A Targeted Approach. In On the stigma of mental illness: practical strategies for research and social change Edited by: Corrigan PW. Washington, DC: American Psychological Association; 2005. 2004-20896-013. 10.1037/10887-013
Wong, F. K. D., Lam, Y. K. A., &amp; Poon, A. (2010). Depression literacy among Australians of Chinese-speaking background in Melbourne, Australia. BMC Psychiatry 2010, 10:7 2010-03933-001. 10.1186/1471-244X-10-7
Wong, F. K. D., Lam, Y. K. A., &amp; Poon, A. (2009). Knowledge and Preferences Regarding Schizophrenia Among Chinese-Speaking Australians in Melbourne Australia. Soc Psychiatry Psychiatr Epidemio 2009. 10.1007/s 00127009-0122-5
Wong, F. K. D., Tsui, H. K. P., Pearson, V., Chen, E. Y. H., &amp; Chiu, S. N. (2004). Family burdens, Chinese health beliefs, and the mental health of Chinese caregivers in Hong Kong. Transcultural Psychiatry 2004, 41:497-513. 2005-00285-005. 10.1177/1363461504047932
Wong, F. K. D. (2007). Crucial individuals in the help-seeking pathway of the Chinese caregivers with relatives suffering from early psychosis in Hong Kong: Implications for social work practice. Social Work 2007, 52:127-138. 2007-07995-004.</t>
  </si>
  <si>
    <t>Colucci, E., &amp; Martin, G. (2007). Ethnocultural aspects of suicide in young people: a systematic literature review. Part 1: Rates and methods of youth suicide. Suicide Life Threat Behav 2007, 37:197-221.
Colucci, E., &amp; Martin, G. (2007). Ethnocultural aspects of suicide in young people: a systematic literature review. Part 2: Risk factors, precipitating agents, and attitudes toward suicide. Suicide Life Threat Behav 2007, 37:222-237.
Colucci, E. (2009). Cultural issues in suicide risk assessment. Suicidal Behavior: Assessment of People-at-risk New Delhi: SAGEKumar U, Mandal MK 2009.
Colucci, E. (2008). Recognizing spirituality in the assessment and prevention of suicidal behaviour. WCPRR 2008, 3:77-95. [http://www.wcprr.org/pdf/03-02/ 2008.02.7795.pdf].
Colucci, E. (2006). The cultural facet of suicidal behaviour: Its importance and neglect. AeJAMH 2006, 5:3. 2006-23219-009.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Hart, L. M., Jorm, A. F., Paxton, S. J., Kelly, C. M., &amp; Kitchener, B. A. (2009). First Aid for Eating Disorders. Eating Disorders 2009, 17:357-384. 2009-18459-001.
Hasson, F., Keeney, S., &amp; McKenna, H. (2000). Research guidelines for the Delphi survey technique. J Adv Nurs 2000, 32:1008-1015.
Hawgood, J., &amp; DeLeo, D. (2002). Suicide Prevention Skills Training Manual: An Accredited Training Program. Brisbane, Australia: Griffith University 2002.
Jorm, A. F., Kitchener, B. A., &amp; Mugford, S. K. (2005). Experiences in applying skills learned in a Mental Health First Aid training course: a qualitative study of participants' stories. BMC Psychiatry 2005, 5:43. 2009-07834-001.
Jorm, A. F., Minas, H., Langlands, R. L., &amp; Kelly, M. L. (2008). First aid guidelines for psychosis in Asian countries: A Delphi consensus study. Int J Ment Health Syst 2008, 2:2. 2008-13891-001. 10.1186/1752-4458-2-2
Kelly, C. M., Jorm, A. F., Kitchener, B. A., &amp; Langlands, R. L. (2008). Development of mental health first aid guidelines for deliberate non-suicidal self-injury: a Delphi study. BMC Psychiatry 2008, 8:62. 2009-04976-001.
Kelly, C. M., Jorm, A. F., Kitchener, B. A., &amp; Langlands, R. L. (2008). Development of mental health first aid guidelines for suicidal ideation and behaviour: a Delphi study. BMC Psychiatry 2008, 8:17. 2009-04967-001.
Kelly, C. M., Jorm, A. F., &amp; Kitchener, B. A. (2009). Development of mental health first aid guidelines for panic attacks: a Delphi study. BMC Psychiatry 2009, 9:49. 2009-16059-001.
Kitchener, B. A., &amp; Jorm, A. F. (2002). Mental health first aid training for the public: evaluation of effects on knowledge, attitudes and helping behavior. BMC Psychiatry 2002, 2:10. 2009-07896-001. 10.1186/1471-244X-2-10
Kitchener, B. A., &amp; Jorm, A. F. (2006). Mental health first aid training: review of evaluation studies. Australian and New Zealand Journal of Psychiatry 2006, 40:6-8. 2005-16100-003. 10.1111/j.1440-1614.2006.01735.x
Langlands, R. L., Jorm, A. F., Kelly, C. M., &amp; Kitchener, B. A. (2008). First aid for depression: a Delphi consensus study with consumers, carers and clinicians. J Affect Disord 2008, 105:157-165. 2007-19496-017. 10.1016/j.jad.2007.05.004
Linstone, H. A., &amp; Turoff, M. (2002). The Delphi method: techniques and applications. 2002. [http://is.njit.edu/pubs/delphibook/].
Mental Health and Drug and Alcohol Office. (2002). Mental Health for Emergency Departments - A Reference Guide. Sydney: NSW Department of Health 2002.
Minas, H., Colucci, E., &amp; Jorm, A. F. (2009). Evaluation of Mental Health First Aid training with members of the Vietnamese community in Melbourne. IJMHS 2009, 3:19.
Snyder-Halpern, R., Thompson, C. B., &amp; Schaffer, J. (2000). Comparison of mailed vs. Internet applications of the Delphi technique in clinical informatics research. Proc AMIA Symp 2000, 809-813.
SurveyMonkey. [http://www.surveymonkey.com].
Tierney, R. J. (1994). Suicide intervention training evaluation: a preliminary report. Crisis 1994, 15:69-76. 1995-07025-001.
WHO. Suicide huge but preventable public health problem. [http://www. who.int/mediacentre/news/releases/2004/pr61/en].
WHO. World Suicide Prevention Day. [http://www.who.int/mediacentre/ news/statements/2007/s16/en].</t>
  </si>
  <si>
    <t>Alati, R., Peterson, C., &amp; Rice, P. L. (2000). The development of Indigenous substance misuse services in Australia: beliefs, conflicts and change. Australian Journal of Primary Health 2000, 6(2):49-62.
Ary, D. V., Tildesley, E., Hops, H., &amp; Andrews, J. (1993). The influence of parent, sibling, and peer modeling and attitudes on adolescent use of alcohol. Substance Use and Misuse 1993, 28(9):853-880. 1994-01241-001.
Australian Bureau of Statistics, &amp; Australian Institute of Health and Welfare. (2006). National Aboriginal and Torres Strait Islander Health Survey 2004-2005 (Cat. 4715.0) Canberra: Australian Bureau of Statistics, Australian Institute of Health and Welfare 2006.
Australian Bureau of Statistics, &amp; Australian Institute of Health and Welfare. (2008). The Health and Welfare of Australia's Aboriginal and Torres Strait Islander Peoples 2008 (Cat. 4704.0) Canberra: Australian Bureau of Statistics, Australian Institute of Health and Welfare 2008.
Australian Institute of Health and Welfare. (2008). 2007 National Drug Strategy Household Survey: detailed findings (Cat.PHE 107) Canberra: Australian Institute of Health and Welfare 2008.
Australian Institute of Health and Welfare. (2006). Population Characteristics, Aboriginal and Torres Strait Islander Australians (Cat. 4713.0) Canberra: Australian Institute of Health and Welfare 2006.
Brady, M., Nicholls, R., Henderson, G., &amp; Byrne, J. (2006). The role of a rural sobering-up centre in managing alcohol-related harm to Aboriginal people in South Australia. Drug and Alcohol Review 2006, 25(3):201-206. 2006-09863-004. 10.1080/09595230600644657
Brady, M. (1992). Ethnography and understandings of Aboriginal drinking. Journal of Drug Issues 1992, 22(3):699-712. 1993-09497-001.
Brady, M. (1992). Heavy Metal: The Social Meaning of Petrol Sniffing in Australia Canberra: Aboriginal studies press 1992.
Burgess, P. M., Pirkis, J. E., Slade, T. N., Johnston, A. K., Meadows, G. N., &amp; Gunn, J. M. (2009). Service use for mental health problems: findings from the 2007 National Survey of Mental Health and Wellbeing. Australia New Zealand Journal of Psychiatry 2009, 43(7):615-623. 2010-13160-005. 10.1080/00048670902970858
Burns, C. B., D'Abbs, P., &amp; Currie, B. J. (1995). Patterns of petrol sniffing and other drug use in young men from an Australian Aboriginal community in Arnhem Land, Northern Territory. Drug and Alcohol Review 1995, 14(2):159-169. 1996-92728-001. 10.1080/09595239500185221
Fogarty, G., &amp; White, C. (1994). Difference between values of Australian Aboriginal and Non-Aboriginal students. Journal of Cross Cultural Psychology 1994, 25(3):394-408. 1995-13155-001. 10.1177/0022022194253006
Gary, D., &amp; Saggers, S. (2003). Substance misuse. In The health of Indigenous Australians. Edited by: Thomson N. Melbourne: Oxford University Press; 2003:1-10.
Hart, L. M., Jorm, A. F., Kanowski, L. G., Kelly, C. M., &amp; Langlands, R. L. (2009). Mental health first aid for Indigenous Australians: using Delphi consensus studies to develop guidelines for culturally appropriate responses to mental health problems. BMC Psychiatry 2009, 9:47. 2009-12830-001. 10.1186/1471-244X-9-47
Hart, L. M., Jorm, A. F., Paxton, S. J., Kelly, C. M., &amp; Kitchener, B. A. (2009). First aid for eating disorders. Eating Disorders: the journal of treatment and prevention 2009, 17(5):357-384. 2009-18459-001.
Hasson, F., Keeney, S., &amp; McKenna, H. P. (2000). Research guidelines for the Delphi survey technique. Journal of Advanced Nursing 2000, 32(4):1008-1015.
Hunter, E., &amp; Milroy, H. (2006). Aboriginal and Torres Strait Islander Suicide in Context. Archives of Suicide Research 2006, 10(2):141-157. 2007-00892-005. 10.1080/13811110600556889
Johnston, E. (1991). Chapter 15. The harmful use of alcohol and other drugs. National Report Royal Commission into Aboriginal Deaths in Custody. Canberra: Australian Government Publishing Service 1991, 2.
Jorm, A. F., Korten, A. E., Jacomb, P. A., Christensen, H., Rodgers, B., &amp; Pollitt, P. (1997). "Mental health literacy": A survey of the public's ability to recognise mental disorders and their beliefs about the effectiveness of treatment. Medical Journal of Australia 1997, 166(4):182-186.
Jorm, A. F. (2000). Mental health literacy - Public knowledge and beliefs about mental disorders. British Journal of Psychiatry 2000, 177(5):396-401. 2000-12424-003. 10.1192/bjp.177.5.396
Kanowski, L. G., Jorm, A. F., &amp; Hart, L. M. (2009). A mental health first aid training program for Australian Aboriginal and Torres Strait Islander peoples: description and initial evaluation. International Journal of Mental Health Systems 2009, 3(1):10. 2009-09817-001. 10.1186/1752-4458-3-10
Kelly, C. M., Jorm, A. F., Kitchener, B. A., &amp; Langlands, R. L. (2008). Development of mental health first aid guidelines for deliberate non-suicidal self-injury: A Delphi study. BMC Psychiatry 2008, 8:62. 2009-04976-001.
Kelly, C. M., Jorm, A. F., Kitchener, B. A., &amp; Langlands, R. L. (2008). Development of mental health first aid guidelines for suicidal ideation and behaviour: A Delphi study. BMC Psychiatry 2008, 8:17. 2009-04967-001.
Kelly, C. M., Jorm, A. F., &amp; Kitchener, B. A. (2010). Development of mental health first aid guidelines on how a member of the public can support a person affected by a traumatic event: a Delphi study. BMC Psychiatry 2010, 10:49. 2010-15803-001. 10.1186/1471-244X-10-49
Kingston, A. H., Jorm, A. F., Kitchener, B. A., Hides, L., Kelly, C. M., Morgan, A. J., Hart, L. M., &amp; Lubman, D. I. (2009). Helping someone with problem drinking: mental health first aid guidelines - a Delphi expert consensus study. BMC Psychiatry 2009, 9:79. 2009-25132-001. 10.1186/1471-244X-9-79
Kingston, A. H., Morgan, A. J., Jorm, A. F., Kitchener, B. A., Hides, L., Kelly, C. M., Hart, L. M., &amp; Lubman, D. I. Helping someone with problem drug use: A Delphi consensus study of consumers, carers, and clinicians. BMC Psychiatry.
Kitchener, B. A., &amp; Jorm, A. F. (2006). Mental health first aid training: review of evaluation studies. Australia New Zealand Journal of Psychiatry 2006, 40(1):6-8. 2005-16100-003. 10.1111/j.1440-1614.2006.01735.x
Kitchener, B. A., &amp; Jorm, A. F. (2008). Mental health first aid: An international programme for early intervention. Early Intervention in Psychiatry 2008, 2(1):55-61. 2008-04690-010. 10.1111/j.1751-7893.2007.00056.x
Komro, K. A., Maldonado-Molina, M. M., Tobler, A. L., Bonds, J. R., &amp; Muller, K. E. (2007). Effects of home access and availability of alcohol on young adolescents' alcohol use. Addiction 2007, 2007(102):10. 2007-13518-016. 10.1111/j.1360-0443.2007.01941.x
Langlands, R. L., Jorm, A. F., Kelly, C. M., &amp; Kitchener, B. A. (2008). First aid for depression: A Delphi consensus study with consumers, carers and clinicians. Journal of Affective Disorders 2008, 105(1-3):157-165. 2007-19496-017. 10.1016/j.jad.2007.05.004
Langlands, R. L., Jorm, A. F., Kelly, C. M., &amp; Kitchener, B. A. (2008). First aid recommendations for psychosis: Using the delphi method to gain consensus between mental health consumers, carers, and clinicians. Schizophrenia Bulletin 2008, 34(3):435-443. 2008-04924-007. 10.1093/schbul/sbm099
Lee, K. S. K., Conigrave, K. M., Patton, G. C., &amp; Clough, A. R. (2009). Cannabis use in remote Indigenous communities in Australia: endemic yet neglected. Medical Journal of Australia 2009, 190(5):228-229.
MacLean, S. J., &amp; d'Abbs, P. H. N. (2002). Petrol sniffing in Aboriginal communities: a review of interventions. Drug &amp; Alcohol Review 2002, 21(1):65-72. 2002-13063-008. 10.1080/09595230220119345
Marsiglia, F. F., Kulis, S., &amp; Hecht, M. L. (2001). Ethnic labels and ethnic identity as predictors of drug use among middle school students in the southwest. Journal of Research on Adolescence 2001, 11(1):21-48. 2001-06237-002. 10.1111/1532-7795.00002
McKenna, H. P. (1994). The Delphi technique: a worthwhile research approach for nursing? Journal of Advanced Nursing 1994, 19(6):1221-1225.
National Health and Medical Research Council. (2003). Values and Ethics: Guidelines for Ethical Conduct in Aboriginal and Torres Strait Islander Health Research Canberra: National Health and Medical Research Council 2003.
Putt, J., &amp; Delahunty, B. (2006). Illicit drug use in rural and remote Indigenous communities. Trends and issues in crime and criminal justice Australian Institute of Criminology 2006, 322(August):1-6.
Select committee on substance abuse in the community, &amp; Legislative Assembly of the Northern Territory. (2004). Petrol Sniffing in Remote Northern Territory Communities Darwin: Legislative Assembly of the Northern Territory 2004.
Swan, P., &amp; Raphael, B. (1995). Ways Forward: National Aboriginal and Torres Strait Islander Mental Health Policy National Consultancy Report Canberra: Commonwealth Government of Australia 1995.
Thomson, N., MacRae, A., Burns, J., Catto, M., Debuyst, O., Krom, I., Potter, C., Ride, K., Stumpers, S., &amp; Urquhart, B. Overview of Australian Indigenous health status Perth: Australian Indigenous HealthInfoNet 2009 [http://www.healthinfonet.ecu.edu.au/health-facts/overviews].
Vos, T., Barker, B., Stanley, L., &amp; Lopez, A. (2003). The burden of disease and injury in Aboriginal and Torres Strait Islander peoples Brisbane: Centre for Burden of Disease and Cost-Effectiveness, School of Population Health, The University of Queensland 2003.
Wang, P. S., Angermeyer, M., Borges, G., Bruffaerts, R., Tat Chiu, W., DEG, G., Fayyad, J., Gureje, O., Haro, J. M., Huang, Y., et al. (2007). Delay and failure in treatment seeking after first onset of mental disorders in the World Health Organization's World Mental Health Survey Initiative. World Psychiatry 2007, 6(3):177-185.
White, V., &amp; Hayman, J.-C. (2006). Australian secondary school students' use of over-thecounter and illicit substances in 2005 Canberra: Drug Strategy Branch, Australian Government Department of Health and Ageing 2006.</t>
  </si>
  <si>
    <t>Masten, A. S. (2001) Ordinary magic. Resilience processes in development. Am Psychol. 56:227-238. 2001-00465-004. 10.1037/0003-066X.56.3.227
Rutter, M. (1993) Resilience: some conceptual considerations. J Adolesc Health. 14:626-631. 1994-25460-001. 10.1016/1054-139X(93)90196-V</t>
  </si>
  <si>
    <t>AIHW, Australian Institute of Health and Welfare. (2009). Measuring the social and emotional wellbeing of Aboriginal and Torres Strait Islander Peoples. In Cat no IHW 24 Edited by: Allbon, Penny DA. Canberra: AIHW; 2009:115.
Andrulis, D. P., &amp; Brach, C. (2007). Integrating literacy, culture, and language to improve health care quality for diverse populations. American Journal of Health Behavior 2007, 31:S122-S133. 2007-13297-016.
Atkinson, J. (2002). Trauma trails, recreating song lines: the transgenerational effects of trauma in Indigenous Australia/Judy Atkinson North Melbourne:: Spinifex Press; 2002.
Australian Bureau of Statistics, Australian Institute of Health and Welfare. (2005). 4704.0: The Health and Welfare of Australia's Aboriginal and Torres Strait Islander Peoples. Edited by: Trewin D. Canberra: ABS/AIHW; 2005:318.
Australian Bureau of Statistics, Australian Institute of Health and Welfare. (2006). 4713.0: Population Characteristics, Aboriginal and Torres Strait Islander Australians. Edited by: Trewin D. Canberra: ABS/AIHW; 2006.
Australian Bureau of Statistics. (2008). 3303.0 Causes of Death, Australia, 2007. Edited by: Harper P. Canberra: ABS; 2008:92.
Australian Bureau of Statistics. (2007). 4326.0 National Survey of Mental Health and Wellbeing: Summary of Results, 2007. Canberra; ABS; 2008.
Australian Bureau of Statistics. (2002). 4714.0: National Aboriginal and Torres Strait Islander Social Survey, 2002. Edited by: Linacre S. Canberra: ABS/AIHW; 2002:92.
Ayonrinde, O. (2003). Importance of cultural sensitivity in therapeutic transactions Considerations for healthcare providers. Disease Management &amp; Health Outcomes 2003, 11(4):233-248.
Bowers, L. (1998). The social nature of mental illness London; New York: Routledge; 1998.
Brown, R. (2001). Australian Indigenous mental health. Australian and New Zealand Journal of Mental Health Nursing 2001, 10(1):33-41. 2001-14823-004. 10.1046/j.1440-0979.2001.00189.x
Dobalian, A., &amp; Rivers, P. A. (2008). Racial and ethnic disparities in the use of mental health services. Journal of Behavioral Health Services &amp; Research 2008, 35(2):128-141. 2008-06575-002. 10.1007/s11414-007-9097-8
Dodson, P. L. (1991). Regional report into the underlying issues in Western Australia of the Royal Commission into Aboriginal deaths in custody. Volume 1. Canberra: Royal Commission into Aboriginal deaths in custody; 1991.
Government, N. T. (2003). Northern Territory Strategic Framework for Suicide Prevention: A framework for the prevention of suicide and self-harm in the Northern Territory 2003. Edited by: Aagaard. The Hon. Jane., Minister for Health and Community Services. Darwin; 2003.
Hart, L. M., Jorm, A. F., Paxton, S. J., Kelly, C. M., &amp; Kitchener, B. A. (2009). First aid for eating disorders: development of best-practice mental health first aid guidelines using the Delphi consensus method. Eating Disorders: the journal of treatment and prevention 2009 in press.
Hasson, F., Keeney, S., &amp; McKenna, H. (2000). Research guidelines for the Delphi survey technique. Journal of Advanced Nursing 2000, 32(4):1008-1015.
Henderson, S., Andrews, G., &amp; Hall, W. (2000). Australia's mental health: an overview of the general population survey. Australian and New Zealand Journal of Psychiatry 2000, 34(2):197-205. 2000-15397-001. 10.1046/j.1440-1614.2000.00686.x
HREOC, Human Rights and Equal Opportunity Commission. (1997). Bringing them home: Report of the National Inquiry into the Separation of Aboriginal and Torres Strait Islander Children from Their Families. Canberra: Australian Human Rights Commission; 1997:524.
HREOC, Human Rights and Equal Opportunity Commission. (1993). Human rights and mental illness: Report of the national inquiry into the human rights of people with mental illness. Volume Chapter 23. Edited by: Burdekin B. Canberra: Australian Human Rights Commission; Aboriginal and Torres Strait Islander people; 1993.
Hunter, E., &amp; Milroy, H. (2006). Aboriginal and Torres Strait Islander Suicide in Context. Archives of Suicide Research 2006, 10(2):141-157. 2007-00892-005. 10.1080/13811110600556889
Johnstone, M.-J., &amp; Kanitsaki, O. (2007). An Exploration of the Notion and Nature of the Construct of Cultural Safety and Its Applicability to the Australian Health Care Context. J Transcult Nurs 2007, 18(3):247-256. 2007-11342-007. 10.1177/1043659607301304
Jorm, A. F., Korten, A. E., Jacomb, P. A., Christensen, H., Rodgers, B., &amp; Pollitt, P. (1997). "Mental health literacy": A survey of the public's ability to recognise mental disorders and their beliefs about the effectiveness of treatment. Medical Journal of Australia 1997, 166(4):182-186.
Jorm, A. F., Korten, A. E., Jacomb, P. A., Rodgers, B., &amp; Pollitt, P. (1997). Beliefs about the helpfulness of interventions for mental disorders: a comparison of general practitioners, psychiatrists and clinical psychologists. Australian and New Zealand Journal of Psychiatry 1997, 31(6):844-851. 1997-41467-005. 10.3109/00048679709065510
Jorm, A. F., Minas, H. I., Langlands, R. L., &amp; Kelly, C. M. (2008). First aid guidelines for psychosis in Asian countries: A Delphi consensus study. International Journal of Mental Health Systems 2008, 2(1):2. 2008-13891-001. 10.1186/1752-4458-2-2
Kanowski, L. G., Jorm, A. F., &amp; Hart, L. M. (2009). A mental health first aid training program for Australian Aboriginal and Torres Strait Islander peoples: description and initial evaluation. International Journal of Mental Health Systems 2009, 3(10):1-9. 2009-09817-001. 10.1186/1752-4458-3-10
Kelly, C. M., Jorm, A. F., Kitchener, B. A., &amp; Langlands, R. L. (2008). Development of mental health first aid guidelines for deliberate non-suicidal self-injury: A Delphi study. BMC Psychiatry 2008, 8(1):1-10. 2009-04976-001.
Kelly, C. M., Jorm, A. F., Kitchener, B. A., &amp; Langlands, R. L. (2008). Development of mental health first aid guidelines for suicidal ideation and behaviour: A Delphi study. BMC Psychiatry 2008, 8(1):1-10. 2009-04967-001.
Kitchener, B., &amp; Jorm, A. (2002). Mental health first aid training for the public: evaluation of effects on knowledge, attitudes and helping behavior. BMC Psychiatry 2002, 2(1):10. 2009-07896-001. 10.1186/1471-244X-2-10
Kitchener, B. A., &amp; Jorm, A. F. (2006). Mental health first aid training: review of evaluation studies. Australian and New Zealand Journal of Psychiatry 2006, 40(1):6-8. 2005-16100-003. 10.1111/j.1440-1614.2006.01735.x
Kitchener, B. A., &amp; Jorm, A. F. (2008). Mental Health First Aid: an international programme for early intervention. Early Intervention in Psychiatry 2008, 2(1):55-61. 2008-04690-010. 10.1111/j.1751-7893.2007.00056.x
Klimidis, S., McKenzie, D. P., Lewis, J., &amp; Minas, I. H. (2000). Continuity of contact with psychiatric services: immigrant and Australian-born patients. Social Psychiatry and Psychiatric Epidemiology 2000, 35(12):554-563. 2001-14834-004. 10.1007/s001270050279
Langlands, R. L., Jorm, A. F., Kelly, C. M., &amp; Kitchener, B. A. (2008). First aid for depression: A Delphi consensus study with consumers, carers and clinicians. Journal of Affective Disorders 2008, 105(13):157-165. 2007-19496-017. 10.1016/j.jad.2007.05.004
Langlands, R. L., Jorm, A. F., Kelly, C. M., &amp; Kitchener, B. A. (2008). First aid recommendations for psychosis: Using the delphi method to gain consensus between mental health consumers, carers, and clinicians. Schizophrenia Bulletin 2008, 34(3):435-443. 2008-04924-007. 10.1093/schbul/sbm099
OATSIH, Office of Aboriginal and Torres Strait Islander Health. (2004). A National Strategic Framework for Aboriginal and Torres Strait Islander Peoples' Mental Health and Social and Emotional Well Being 20042009. Canberra; Commonwealth Government of Australia, Department of Health and Ageing; 2004:79.
Swan, P., &amp; Raphael, B. (1995). Ways Forward: National Aboriginal and Torres Strait Islander Mental Health Policy National Consultancy Report. Canberra: Commonwealth Government of Australia; 1995.
Vicary, D., &amp; Westerman, T. (2004). 'That's just the way he is': Some implications of Aboriginal mental health beliefs. Australian e-Journal for the advancement of mental health 2004, 3(3):1-10. 2005-13254-005.
Watson, J., Hodson, K., &amp; Johnson, R. (2002). Developing strategies to gather information about the maternity experiences of indigenous women in an acute care setting. Australian Journal of Rural Health 2002, 10(3):147-153.
Whaley, A. L., &amp; Longoria, R. A. (2008). Assessing cultural competence readiness in community mental health centers: A multidimensional scaling analysis. Psychological Services 2008, 5(2):169-183. 2008-05695-008. 10.1037/1541-1559.5.2.169
Ypinazar, V. A., Margolis, S. A., Haswell-Elkins, M., &amp; Tsey, K. (2007). Indigenous Australians' understandings regarding mental health and disorders. Australian &amp; New Zealand Journal of Psychiatry 2007, 41(6):467-478. 2008-12702-001. 10.1080/00048670701332953
Ypinazar, V. A., Margolis, S. A., Haswell-Elkins, M., &amp; Tsey, K. (2007). Indigenous Australians' understandings regarding mental health and disorders. Australian and New Zealand Journal of Psychiatry 2007, 41(6):467-478. 2008-12702-001. 10.1080/00048670701332953</t>
  </si>
  <si>
    <t>Australian Bureau of Statistics. (2007). National survey of mental health and wellbeing: Summary of results. Canberra 2007.
Australian Census 2006 [http://www.abs.gov.au/].
Begg, S., Vos, T., Barker, B., Stevenson, C., Stanley, L., &amp; Lopez, A. (2007). The burden of disease and injury in Australia 2003. Canberra 2007.
Browne, G., &amp; Hemsley, M. (2008). Consumer participation in mental health in Australia: what progress is being made? Australas Psychiatry 2008, 16(6):446-449. 2009-01767-011. 10.1080/10398560802357063
Council of Australian Governments. (2006). National Action Plan on Mental Health 2006 - 2011. Canberra 2006.
Department of Health and Ageing. (2007). National Mental Health Report 2007: Summary of twelve years of reform in Australia's mental health services under the National Mental Health Strategy 1993-2005. Canberra 2007.
Department of Human Services. (2009). Because mental health matters: Victorian mental health reform strategy 2009-2019. Melbourne 2009.
Griffiths, K. M., Nakane, Y., Christensen, H., Yoshioka, K., Jorm, A. F., &amp; Nakane, H. (2006). Stigma in response to mental disorders: a comparison of Australia and Japan. BMC Psychiatry 2006, 6:21. 2008-10114-001. 10.1186/1471-244X-6-21
Henderson, S., Andrews, G., &amp; Hall, W. (2000). Australia's mental health: an overview of the general population survey. Aust N Z J Psychiatry 2000, 34(2):197-205. 2000-15397-001. 10.1046/j.1440-1614.2000.00686.x
Hickie, I. B., Groom, G. L., McGorry, P. D., Davenport, T. A., &amp; Luscombe, G. M. (2005). Australian mental health reform: time for real outcomes. Med J Aust 2005, 182(8):401-406.
Hickie, I., Groom, G., &amp; Davenport, T. (2004). Investing in Australia's future: the personal, social and economic benefits of good mental health. Canberra: Mental Health Council of Australia; 2004.
Highet, N. J., Luscombe, G. M., Davenport, T. A., Burns, J. M., &amp; Hickie, I. B. (2006). Positive relationships between public awareness activity and recognition of the impacts of depression in Australia. Aust N Z J Psychiatry 2006, 40(1):55-58. 2005-16100-010. 10.1111/j.1440-1614.2006.01742.x
Jorm, A. F., Blewitt, K. A., Griffiths, K. M., Kitchener, B. A., &amp; Parslow, R. A. (2005). Mental health first aid responses of the public: results from an Australian national survey. BMC Psychiatry 2005, 5:9. 2009-07729-001.
Jorm, A. F., Christensen, H., &amp; Griffiths, K. M. (2005). The impact of beyondblue: the national depression initiative on the Australian public's recognition of depression and beliefs about treatments. Aust N Z J Psychiatry 2005, 39(4):248-254. 2005-06244-009. 10.1111/j.1440-1614.2005.01561.x
Jorm, A. F., Kitchener, B. A., &amp; Mugford, S. K. (2005). Experiences in applying skills learned in a Mental Health First Aid training course: a qualitative study of participants' stories. BMC Psychiatry 2005, 5:43. 2009-07834-001.
Jorm, A. F., Kitchener, B. A., O'Kearney, R., &amp; Dear, K. B. (2004). Mental health first aid training of the public in a rural area: a cluster randomized trial [ISRCTN53887541]. BMC Psychiatry 2004, 4:33. 2009-07719-001. 10.1186/1471-244X-4-33
Jorm, A. F. (2000). Mental health literacy. Public knowledge and beliefs about mental disorders. Br J Psychiatry 2000, 177:396-401. 2000-12424-003. 10.1192/bjp.177.5.396
Kelly, C. M., Jorm, A. F., &amp; Wright, A. (2007). Improving mental health literacy as a strategy to facilitate early intervention for mental disorders. Med J Aust 2007, 187(7 Suppl):S26-30.
Kessler, R. C., Haro, J. M., Heeringa, S. G., Pennell, B. E., &amp; Ustun, T. B. (2006). The World Health Organization World Mental Health Survey Initiative. Epidemiol Psichiatr Soc 2006, 15(3):161-166. 2006-21868-001.
Kitchener, B. A., &amp; Jorm, A. F. (2002). Mental health first aid training for the public: evaluation of effects on knowledge, attitudes and helping behavior. BMC Psychiatry 2002, 2:10. 2009-07896-001. 10.1186/1471-244X-2-10
Kitchener, B. A., &amp; Jorm, A. F. (2004). Mental health first aid training in a workplace setting: a randomized controlled trial [ISRCTN13249129]. BMC Psychiatry 2004, 4:23. 2009-07755-001. 10.1186/1471-244X-4-23
Kitchener, B. A., &amp; Jorm, A. F. (2006). Mental health first aid training: review of evaluation studies. Aust N Z J Psychiatry 2006, 40(1):6-8. 2005-16100-003. 10.1111/j.1440-1614.2006.01735.x
Kitchener, B., &amp; Jorm, A. (2002). Mental Health First Aid Manual Melbourne: Orygen Research Centre; 2002.
Malins, G., Oades, L., Viney, L., &amp; Aspden, S. (2006). What's in a service? Consumers' views of Australian Mental Health Services. Psychiatric Rehabilitation Journal 2006, 29(3):197-204. 2006-03146-008. 10.2975/29.2006.197.204
McKelvey, R. S., Sang, D. L., Baldassar, L., Davies, L., Roberts, L., &amp; Cutler, N. (2002). The prevalence of psychiatric disorders among Vietnamese children and adolescents. Med J Aust 2002, 177(8):413-417.
Mental Health First Aid [http://www.mhfa.com.au/].
Minas, H. (2001). Service responses to cultural diversity. In Textbook of community psychiatry Edited by: Thornicroft G, Szmukler G. Oxford: Oxford University Press; 2001.
Minas, I., Lambert, T., Boranga, G., &amp; Kostov, S. (1996). Mental health services for immigrants: transforming policy into practice Canberra: Australian Government Publishing Service; 1996.
Minas, I. (2008). Developing mental health services for multicultural societies. In Textbook of cultural psychiatry Edited by: Bhugra D. Cambridge: Cambridge University Press; 2008.
Not for service. (2005). Experiences of injustice and despair in mental health care in Australia. Cenberra: Mental Health Council of Australia; 2005.
Phan, T. (2000). Investigating the use of services for Vietnamese with mental illness. J Community Health 2000, 25(5):411-425. 2001-07889-001. 10.1023/A:1005184002101
Sartore, G. M., Kelly, B., Stain, H. J., Fuller, J., Fragar, L., &amp; Tonna, A. (2008). Improving mental health capacity in rural communities: mental health first aid delivery in drought-affected rural New South Wales. Aust J Rural Health 2008, 16(5):313-318. 2008-12685-005. 10.1111/j.1440-1584.2008.01005.x
Senate Select Committee on Mental Health. (2006). A national approach to mental health: From crisis to community. Canberra: Australian Senate; 2006.
Silove, D., Steel, Z., Bauman, A., Chey, T., &amp; McFarlane, A. (2007). Trauma, PTSD and the longer-term mental health burden amongst Vietnamese refugees: a comparison with the Australian-born population. Soc Psychiatry Psychiatr Epidemiol 2007, 42(6):467-476. 2008-08075-007. 10.1007/s00127-007-0194-z
Stolk, Y., Minas, I. H., &amp; Klimidis, S. (2008). Access to metal health services in Victoria: A focus on ethnic communities Melbourne: Victorian Transcultural Psychiatry Unit; 2008.
Stuart, G. W., Klimidis, S., &amp; Minas, I. H. (1998). The treated prevalence of mental disorder amongst immigrants and the Australian-born: community and primary-care rates. Int J Soc Psychiatry 1998, 44(1):22-34. 1998-01995-003. 10.1177/002076409804400103
Wagner, R., Manicavasagar, V., Silove, D., Marnane, C., &amp; Tran, V. T. (2006). Characteristics of Vietnamese patients attending an anxiety clinic in Australia and perceptions of the wider Vietnamese community about anxiety. Transcult Psychiatry 2006, 43(2):259-274. 2006-08519-007. 10.1177/1363461506064863
Whiteford, H. A., &amp; Buckingham, W. J. (2005). Ten years of mental health service reform in Australia: are we getting it right? Med J Aust 2005, 182(8):396-400.</t>
  </si>
  <si>
    <t>Australian Bureau of Statistics, &amp; Australian Institute of Health and Wel-fare. (2005). The Health and Welfare of Australia's Aboriginal and Torres Strait Islander Peoples 2005. ABS Catalogue 4704.0 Canberra, Australian Government; 2005.
Australian Bureau of Statistics. (2006). National Aboriginal and Torres Strait Islander Health Survey 2004-05. ABS Catalogue 4715.0 Canberra, Australian Government; 2006.
Australian Health Ministers' Advisory Council. (2004). Social and Emotional Well Being Framework: a National Strategic Framework for Aboriginal and Torres Strait Islander Mental Health and Social and Emotional Well Being: 2004-2009 Canberra, Commonwealth Department of Health and Ageing; 2004.
Australian Health Ministers. (2003). National Mental Health Plan 2003 - 2008 Canberra, Australian Government; 2003.
Campbell, M., Fitzpatrick, R., Haines, A., Kinmonth, A. L., Sandercock, P., Spiegelhalter, D., &amp; Tyrer, P. (2000). Framework for design and evaluation of complex interventions to improve health. BMJ 2000, 321:694-696. 2001-03017-004. 10.1136/bmj.321.7262.694
Jorm, A. F., Kitchener, B. A., &amp; Mugford, S. K. (2005). Experiences in applying skills learned in a Mental Health First Aid training course: a qualitative study of participants' stories. BMC Psychiatry 2005, 2009-07834-001.
Kanowski, L. G., Kitchener, B. A., &amp; Jorm, A. F. (2008). Aboriginal and Torres Strait Islander Mental Health First Aid Manual Melbourne, ORYGEN Research Centre; 2008.
Kanowski, L. G., &amp; Kitchener, B. A. (2008). Aboriginal and Torres Strait Islander Mental Health First Aid Workbook Melbourne, ORYGEN Research Centre; 2008.
Kitchener, B. A., &amp; Jorm, A. F. (2002). Mental Health First Aid Manual Canberra, Centre for Mental Health Research; 2002.
Kitchener, B. A., &amp; Jorm, A. F. (2002). Mental health first aid training for the public: evaluation of effects on knowledge, attitudes and helping behavior. BMC Psychiatry 2002, 2:10. 2009-07896-001. 10.1186/1471-244X-2-10
Kitchener, B. A., &amp; Jorm, A. F. (2006). Mental health first aid training: review of evaluation studies. Australian and New Zealand Journal of Psychiatry 2006, 40:6-8. 2005-16100-003. 10.1111/j.1440-1614.2006.01735.x
Kitchener, B. A., &amp; Jorm, A. F. (2008). Mental health first aid: an international programme for early intervention. Early Intervention in Psychiatry 2008, 2:55-61. 2008-04690-010. 10.1111/j.1751-7893.2007.00056.x
Langlands, R. L., Jorm, A. F., Kelly, C. M., &amp; Kitchener, B. A. (2008). First aid for depression: a Delphi consensus study with consumers, carers and clinicians. Journal of Affective Disorders 2008, 105:157-165. 2007-19496-017. 10.1016/j.jad.2007.05.004
Public Health Division. (2000). The Health of the People of NSW - Report to the Chief Health Officer Sydney, NSW Health Department; 2000.
Swan, P., Raphael, B., &amp; Ways Forward. (1995). National Consultancy Report on Aboriginal and Torres Strait Islander Mental Health Canberra, Australian Government Publishing Service; 1995.</t>
  </si>
  <si>
    <t>Basoglu, M., Salcioglu, E., &amp; Livanou, M. (2007). A randomized controlled study of single-session behavioural treatment of earthquake-related post-traumatic stress disorder using an earthquake simulator. Psychological Medicine 2007; 37: 203-213. 2007-02413-004. 10.1017/S0033291706009123
Hua, C., McFarlane, A., &amp; Klimidis, S. (2003). Prevalence of psychiatric disorder following the 1988 Yun Nan (China) earthquake: The first 5-month period. Social Psychiatry and Psychiatric Epidemiology 2003; 38: 204-212. 2003-02638-006. 10.1007/s00127-003-0619-2
Inter-Agency Standing Committee (IASC). (2007). IASC Guidelines on Mental Health and Psychosocial Support in Emergency Settings. Geneva: IASC, 2007.
Ma, H., &amp; Ng, C. (eds.). (2008). Protecting children in disasters. Beijing: Peking University Medical Press, 2008.
Ursano, R., Fullerton, C., Weisaeth, L., &amp; Raphael, B. (2007). Textbook of Disaster Psychiatry. UK: Cambridge University Press, 2007.
Wang, X., Gao, L., Zhang, H., Zhao, C., Shen, Y., &amp; Shinfuku, N. (2000). Post-earthquake quality of life and psychological well-being: Longitudinal evaluation in a rural community sample in Northern China. Psychiatry and Clinical Neurosciences 2000; 54: 427-433. 2001-17365-005. 10.1046/j.1440-1819.2000.00732.x</t>
  </si>
  <si>
    <t>Allen, S. F., Dlugokinski, E. L., Cohen, L. A., &amp; Walker, J. L. (1999). Assessing the impact of a traumatic community event on children and assisting with their healing. Psychiatric Annals, 29, 93-98. 1999-10242-003.
American Psychiatric Association. (2000). Diagnostic and statistical manual of mental disorders (4th ed., Text Rev.). Washington, DC: Author.
Applied Research and Consulting, Columbia University Mailman School of Public Health, &amp; New York Psychiatric Institute. (2002, May 6). Effects of the World Trade Center attack on NYC public school students: Initial report to the New York City Board of Education. New York: New York City Board of Education.
Barenbaum, J., Ruchkin, V., &amp; Schwab-Stone, M. (2004). The psychosocial aspects of children exposed to war: Practice and policy initiatives. Journal of Child Psychology and Psychiatry, 45, 41-62. 2004-10212-003. 10.1046/j.0021-9630.2003.00304.x
Bradach, K. M., &amp; Jordan, J. R. (1995). Long-term effects of a family history of traumatic death on adolescent individuation. Death Studies, 19, 315-336. 1996-92517-001. 10.1080/07481189508252736
Brock, S. E., Sandoval, J., &amp; Lewis, S. (2001). Preparing for crises in the schools: A manual for building school crisis response teams (2nd ed.). New York: John Wiley.
Byrne, B. M. (1996). Measuring self-concept across the lifespan: Issues and instrumentation. Washington, DC: American Psychological Association.
Caffo, E., &amp; Belaise, C. (2003). Psychological aspects of traumatic injury in children and adolescents. Child &amp; Adolescent Psychiatric Clinics of North America, 12, 493-535. 2003-99579-009. 10.1016/S1056-4993(03)00004-X
Caplan, G. (1964). Principles of preventative psychiatry. New York: Basic Books.
Caplan, G. (1970). Theory and practice of mental health consultation. New York: Basic Books.
Ceballo, R. (2000). The neighborhood club: A supportive intervention group for children exposed to urban violence. American Journal of Orthopsychiatry, 70, 401-407. 2000-05396-010. 10.1037/h0087852
Chemtob, C. M., Nakashima, J., &amp; Carlson, J. G. (2002). Brief treatment for elementary school children with disaster-related posttraumatic stress disorder: A field study. Journal of Clinical Psychology, 58, 99-112. 2002-00072-006. 10.1002/jclp.1131
Cole, E., &amp; Piercy, F. (2007). The use of dolls to assist young children with PTSD symptoms. Journal of Family Psychotherapy, 18, 83-89. 2007-13143-007. 10.1300/J085v18n02_07
Cook-Cottone, C. (2004). Childhood posttraumatic stress disorder: Diagnosis, treatment, and school reintegration. School Psychology Review, 33(2), 127-139. 2004-12934-011.
Daniels, J. A., Bradley, M. C., &amp; Hays, M. (2007). The impact of school violence on school personnel: Implications for psychologists. Professional Psychology: Research and Practice, 38, 652-659. 2007-18831-017. 10.1037/0735-7028.38.6.652
Davis, L. L., Frazier, E. C., Williford, R. B., &amp; Newell, J. M. (2006). Long-term pharmacology for post-traumatic stress disorder. CNS Drugs, 20(6), 465-476. 2006-07701-001. 10.2165/00023210-200620060-00003
Fletcher, K. E. (2003). Childhood posttraumatic stress disorder. In E. J. Mash &amp; R. A. Barkley (Eds.) Childhood psychopathology (pp. 330-371). New York: Guilford. 2003-04378-007.
Foa, E. B., Davidson, J. R. T., &amp; Frances, A. (1999). The expert consensus guidelines series: Treatment of posttraumatic stress disorder. Journal of Clinical Psychiatry, 60, 4-76. 1999-11089-001.
Galante, R., &amp; Foa, D. (1986). An epidemiological study of psychic trauma and treatment effectiveness for children after a natural disaster. Journal of the American Academy of Child Psychiatry, 25, 357-363. 1987-22097-001. 10.1016/S0002-7138(09)60257-0
Greenwald, R. (1998). Eye movement desensitization and reprocessing (EMDR): New hope for children suffering from trauma and loss. Clinical Child Psychology and Psychiatry, 3, 279-287. 1999-11266-008. 10.1177/1359104598032010
Hall, E. T. (1959). The Silent Language. Greenwich, CT: Fawcett.
Hansen, S. (2006). An expressive arts therapy model with groups for post-traumatic stress syndrome. In L. Carey (Ed.). Expressive and creative arts methods for trauma survivors (pp. 73-91). London: Jessica Kingsley.
Harter, S. (1999). The Construction of the self: A developmental perspective. New York: The Guilford Press. 1999-02441-000.
Hawkins, P. G. (2002). Helping children cope with death. In Sandoval, J. (Ed.) Handbook of crisis counseling, intervention and prevention in the schools (2nd ed.). (pp. 161-182). Mahwah, NJ: Lawrence Erlbaum Associates.
Honig, R. G., Grace, M. C., Lindy, J. D., Newman, C. J., &amp; Titchener, J. L. (1999). Assessing the long-term effects of disasters occurring during childhood and adolescence: Questions of perspective and methodology. In M. Sugar (Ed.), Trauma and adolescence (pp. 203-224). Madison, CT: International Universities Press. 1999-04179-011.
Jaycox, L. (2004). Cognitive behavioral intervention for trauma in schools. Longmont, CO: Sopris West.
Jones, A. B., &amp; Stewart, J. L. (2007). Group cognitive-behavior therapy to address post-traumatic stress disorder in children and adolescents. In R. W. Christner, J. L. Stewart, &amp; A. Freeman (Eds.), Handbook of cognitive-behavior group therapy with children and adolescents: Specific settings and presenting problems (pp. 223-240). New York: Routledge/Taylor &amp; Francis. 2007-01085-012.
Joshi, P. T., &amp; Lewin, S. M. (2004). Disaster, terrorism and children. Psychiatric Annals, 34, 710-716. 2004-18843-008.
Kaduson, H. G. (2006). Release play therapy for children with posttraumatic stress syndrome. In H. G. Kaduson, &amp; C. E. Shaefer (Eds.), Short-term therapy for children (pp. 3-21). New York: The Guilford Press.
Klingman, A. (1986). School community in disaster: Planning for intervention. Journal of Community Psychology, 16, 205-216. 1989-06824-001. 10.1002/1520-6629(198804)16:2&lt;205::AID-JCOP2290160210&gt;3.0.CO;2-0
La Greca, A. M., Silverman, W. K., Vernberg, E. M., &amp; Prinstein, M. J. (1996). Symptoms of posttraumatic stress in children after Hurricane Andrew: A prospective study. Journal of Consulting &amp; Clinical Psychology, 64, 712-723. 1996-00468-010. 10.1037/0022-006X.64.4.712
Lazarus, R. S., &amp; Folkman, S. (1984). Stress, appraisal, and coping. New York: Springer.
Lee, C. C., &amp; Armstrong, K. L. (1995). Indigenous models of mental health intervention. In J. G. Ponterotto, J. M. Casas, L. A. Suzuki, &amp; C. M. Alexander (Eds.). Handbook of Multicultural Counseling (pp. 411-456). Thousand Oaks, CA: Sage.
Litz, B. T., Gray, M. J., Bryant, R. A., &amp; Adler, A. (2002). Early intervention for trauma: Current status and future directions. Clinical Psychology: Science and Practice, 9, 112- 134. 2002-13168-003. 10.1093/clipsy/9.2.112
Lowenstein, L. B. (1995). The resolution scrapbook as an aid in the treatment of traumatized children. Child Welfare Journal, 74, 889-904. 1996-08813-001.
Marans, S., &amp; Adelman, A. (1997). Experiencing violence in a developmental context. In J. D. Osofsky (Ed.), Children in a violent society. New York: The Guilford Press. 1997-08323-009.
Mark, B. S., Layton, A., &amp; Chesworth, M. (1997). I'll know what to do: A kid's guide to natural disasters. Washington, DC: Magination Press. 1999-02858-000.
Marsh, H. W., Byrne, B. M., &amp; Shavelson, R. J. (1988). A multifaceted academic self-concept: Its hierarchical structure and its relation to academic achievement. Journal of Educational Psychology, 80, 366-380. 1989-03237-001. 10.1037/0022-0663.80.3.366
Mash, H. W., &amp; Shavelson, R. (1985). Self-concept: Its multifaceted hierarchical structure. Educational Psychologist, 2, 107-123. 1987-10280-001. 10.1207/s15326985ep2003_1
Mazza, J. J., &amp; Overstreet, S. (2000). Children and adolescents exposed to community violence: A mental health perspective for school psychologists. School Psychology Review, 29, 86-101. 2000-03323-005.
McDermott, B. M. C., &amp; Palmer, L. J. (1999). Post-disaster service provision following proactive identification of children with emotional distress and depression. Australian &amp; New Zealand Journal of Psychiatry, 33, 855-863. 1999-15913-008. 10.1046/j.1440-1614.1999.00611.x
Morgan, K. E., &amp; White, P. R. (2003). The functions of art-making in CISD with children and youth. International Journal of Emergency Mental Health, 5, 61-76. 2003-06829-002.
National Child Traumatic Stress Network and National Center for Post Traumatic Stress Disorder. (2006). Psychological first aid: Field operation guide (2nd ed.). Author. Available at: http://www.nctsnet.Org/nctsn_assets/pdfs/pfa/2/PsyFirstAid.pdf
National Institute of Mental Health. (2001). Mental health and mass violence: Evidence-based early psychological intervention for victims/survivors of mass violence. A workshop to reach consensus on best practices. Washington, DC: U.S. Government Printing Office.
Ozer, E. J., Best, S. R., Lipsey, T. L., &amp; Weiss, D. S. (2003). Predictors of posttraumatic stress disorder and symptoms in adults: A meta-analysis. Psychological Bulletin, 129, 52-73. 2002-11509-005. 10.1037/0033-2909.129.1.52
Parker, C. L., Everly, G. S., Barnett, D. J., &amp; Links, J. M. (2006). Establishing evidence-informed core intervention competencies in psychological first aid for public health personnel. International Journal of Emergency Mental Health, 8, 83-92. 2006-06513-002.
Saigh, P. A., Yasik, A. E., Sack, W. H., &amp; Koplewicz, H. S. (1999). Child-adolescent posttraumatic stress disorder: Prevalence, risk factors, and comorbidity. In P. A. Saigh, &amp; J. D. Bremner (Eds.), Posttraumatic stress disorder: A comprehensive text (pp. 18-43). Boston: Allyn &amp; Bacon. 1998-06874-002.
Sandoval, J. (2002a). General principles of crisis counseling and prevention. In J. Sandoval (Ed.), Handbook of crisis counseling, intervention and prevention in the schools (2nd ed., pp. 3-24). Mahwah, NJ: Lawrence Erlbaum Associates.
Sandoval, J. (2002b). Cultural issues in crisis work. In J. Sandoval (Ed.), Handbook of crisis counseling, intervention and prevention in the schools (2nd ed., pp. 39-58). Mahwah, NJ: Lawrence Erlbaum Associates.
Shavelson, R. J., Hubner, J. J., &amp; Stanton, G. C. (1976). Self-concept: Validation of construct interpretations. Review of Educational Research, 46, 407-441. 1978-30429-001. 10.2307/1170010
Worden, J. W. (2002). Grief counseling and grief therapy: A handbook for the mental health professional (3rd ed.). New York: Springer.
Young, B. H., Ford, J. D., Ruzek, J. I., Friedman, M. L., &amp; Gusman, F. D. (1999). Disaster mental health services: A guidebook for clinicians and administrators. [Online]. Available at: http://ncptsd.va.gov/ncmain/ncdocs/manuals/nc_manual _dmhm.html</t>
  </si>
  <si>
    <t>Adler, A. B., Litz, B. T., Castro, C. A., Suvak, M., Thomas, J. L., Burrell, L., McGurk, D., Wright, K. W., &amp; Bliese, P. B. (2008). A group randomized trial of critical incident stress debriefing provided to U.S. peacekeepers. Journal of Traumatic Stress, 21, 253-263. 2009-04022-001. 10.1002/jts.20342
Borkovec, T. D. (2004). Research in training clinics and practice research networks: A route to the integration of science and practice. Clinical Psychology: Science and Practice, 11, 211-215. 2004-13771-012. 10.1093/clipsy/bph073
Foa, E. B., &amp; Meadows, E. A. (1997). Psychosocial treatments for post-traumatic stress disorder: A critical review. In J. Spence, J. M. Darley, &amp; D. J. Foss (Eds.), Annual review of psychology (pp. 449-480). Palo Alto, CA: Annual Reviews. 1997-03939-016. 10.1146/annurev.psych.48.1.449
Hobfoll, S. E., Watson, P., Bell, C., Bryant, R. A., Brymer, M. J., Friedman, M. J., et al. (2007). Five essential elements of immediate and mid-term mass trauma intervention: Empirical evidence. Psychiatry, 70, 283-315. 2008-00602-001. 10.1521/psyc.2007.70.4.283
Litz, B. T., &amp; Bryant, R. (2008). Early intervention for trauma in adults: Cognitive-behavioral therapy. In E. Foa, M. Friedman, T. Keane, &amp; J. Cohen (Eds.), Effective treatments for PTSD: Practice guidelines from the International Society for Traumatic Stress Studies (2nd ed.). New York: Guilford Press.
Litz, B. T., Engel, C. C., Bryant, R., &amp; Papa, A. (2007). A randomized controlled proof of concept trial of an internet-based therapist-assisted self-management treatment for posttraumatic stress disorder. American Journal of Psychiatry, 164, 1676-1683. 2007-17696-013. 10.1176/appi.ajp.2007.06122057
National Institute of Mental Health. (2002). Mental health and mass violence: Evidence-based early psychological intervention for victims/survivors of mass violence. A workshop to reach consensus on best practices. Washington, DC: U.S. Government Printing Office.
Raphael, B. (1977). The Granville train disaster: Psychological needs and their management. Medical Journal Australia, 1, 303-305.
Shalev, A. Y., Freedman, S., Addeski, R., &amp; Shalev, Y. I. (2007, November). A randomized controlled study of the efficacy of prolonged exposure, cognitive therapy and an SSRI in the Prevention of PTSD. In XXXXX (Chair), Innovations in Evidence-based Early Intervention for Trauma Symposium conducted at the annual meeting of the International Society for Traumatic Stress Studies, Baltimore, MD.</t>
  </si>
  <si>
    <t>Angermeyer, M. C., Breier, P., Dietrich, S., Kenzine, D., &amp; Matschinger, H. (2005). Public attitudes toward psychiatric treatment: An international comparison. Social Psychiatry and Psychiatric Epidemiology, 40, 855-864. 2006-04137-001. 10.1007/s00127-005-0958-x
Barney, L. J., Griffiths, K. M., Jorm, A. F., &amp; Christensen, H. (2006). Stigma about depression and its impact on help-seeking intentions. Australian and New Zealand Journal of Psychiatry, 40, 51-54. 2005-16100-009. 10.1111/j.1440-1614.2006.01741.x
Brandli, H. (1999). The image of mental illness in Switzerland. In J. Guimon, W. Fischer, and N. Sartorius (Eds.), The image of madness: The public facing mental illness and psychiatric treatment (pp. 29-37). Basel: Karger.
Croghan, T. W., Tomlin, M., Pescosolido, B. A., Schnittker, J., Martin, J., Lubell, K., &amp; Swindle, R. (2003). American attitudes toward and willingness to use psychiatric medications. Journal of Nervous and Mental Disease, 191, 166-174. 2003-02536-007. 10.1097/00005053-200303000-00005
Demyttenaere, K., Bruffaerts, R., Posada-Villa, J., Gasquet, I., Kovess, V., Lepine, J. P., Angermeyer, M. C., Bernert, S., de Girolamo, G., Morosini, P., Polidori, G., Kikkawa, T., Kawakami, N., Ono, Y., Takeshima, T., Uda, H., Karam, E. G., Fayyad, J. A., Karam, A. N., Mneimneh, Z. N., Medina-Mora, M. E., Borges, G., Lara, C., de Graaf, R., Ormel, J., Gureje, O., Shen, Y., Huang, Y., Zhang, M., Alonso, J., Haro, J. M., Vilagut, G., Bromet, E. J., Gluzman, S., Webb, C., Kessler, R. C., Merikangas, K. R., Anthony, J. C., Von Korff, M. R., Wang, P. S., Brugha, T. S., Aguilar-Gaxiola, S., Lee, S., Heeringa, S., Pennell, B. E., Zaslavsky, A. M., Ustun, T. B., Chatterji, S., &amp; WHO World Mental Health Survey Consortium. (2004). Prevalence, severity, and unmet need for treatment of mental disorders in the World Health Organization World Mental Health Surveys. Journal of the American Medical Association, 291, 2581-2590. 2004-14874-004. 10.1001/jama.291.21.2581
Dew, M. A., Bromet, E. J., Schulberg, H. C., Parkinson, D. K., &amp; Curtis, E. C. (1991). Factors affecting service utilization for depression in a white collar population. Social Psychiatry and Psychiatric Epidemiology, 26, 230-237. 1992-14146-001. 10.1007/BF00788971
Fischer, W., Goerg, D., Zbinden, E., &amp; Guimon, J. (1999). Determining factors and the effects of attitudes towards psychotropic medication. In J. Guimon, W. Fischer, and N. Sartorius (Eds.), The image of madness: The public facing mental illness and psychiatric treatment (pp. 162-186). Basel: Karger.
Goldberg, D., &amp; Huxley, P. (1992). Common mental disorders: A bio-social model. London: Routledge. 1992-97161-000.
Jorm, A. F., Angermeyer, M. C., &amp; Katschnig, H. (2000). Public knowledge of and attitudes to mental disorders: A limiting factor in the optimal use of treatment services. In G. Andrews and S. Henderson (Eds.), Unmeet need in psychiatry: Problems, resources, responses (pp. 399-413). Cambridge: Cambridge University Press. 2000-07471-028.
Jorm, A. F., Blewitt, K. A., Griffiths, K. M., Kitchener, B. A., &amp; Parslow, R. A. (2005). Mental health first aid responses of the public: Results from an Australian national survey. BMC Psychiatry, 5, 9. 2009-07729-001.
Jorm, A. F., Kitchener, B. A., &amp; Mugford, S. K. (2005). Experiences in applying skills learned in a mental health first aid training course: A qualitative study of participants' stories. BMC Psychiatry, 5, 43. 2009-07834-001.
Jorm, A. F., Kitchener, B. A., O'Kearney, R., &amp; Dear, K. B. (2004). Mental health first aid training of the public in a rural area: A cluster randomized trial [ISRCTN53887541]. BMC Psychiatry, 4, 33.
Jorm, A. F., Nakane, Y., Christensen, H., Yoshioka, K., Griffiths, K. M., &amp; Wata, Y. (2005). Public beliefs about treatment and outcome of mental disorders: A comparison of Australia and Japan. BMC Medicine, 3, 12.
Kelly, C. M., Jorm, A. F., &amp; Rodgers, B. (2006). Adolescents' responses to peers with depression or conduct disorder. Australian and New Zealand Journal of Psychiatry, 40, 63-66. 2005-16100-012. 10.1111/j.1440-1614.2006.01744.x
Kitchener, B. A., &amp; Jorm, A. F. (2002a). Mental health first aid manual. Canberra: Centre for Mental Health Research.
Kitchener, B. A., &amp; Jorm, A. F. (2002b). Mental health first aid training for the public: Evaluation of effects on knowledge, attitudes and helping behavior. BMC Psychiatry, 2, 10. 2009-07896-001. 10.1186/1471-244X-2-10
Kitchener, B. A., &amp; Jorm, A. F. (2004). Mental health first aid training in a workplace setting: A randomized controlled trial [ISRCTN13249129]. BMC Psychiatry, 4, 23.
Lauber, C., Nordt, C., Falcato, L., &amp; Rossler, W. (2003). Do people recognise mental illness? Factors influencing mental health literacy. European Archives of Psychiatry and Clinical Neuroscience, 253, 248-251. 2003-08754-005. 10.1007/s00406-003-0439-0
Magliano, L., Fiorillo, A., De Rosa, C., Malangone, C., &amp; Maj, M. (2004). Beliefs about schizophrenia in Italy: A comparative nationwide survey of the general public, mental health professionals, and patients' relatives. Canadian Journal of Psychiatry, 49, 322-330. 2004-15186-008.
Martinez-Gonzalez, J. M., &amp; Trujillo-Mendoza, H. M. (2005). Creencias y ajuste psicologico de la persona que acompana al drogodependiente y creencias de este durante el tratamiento. International Journal of Clinical and Health Psychology, 5, 43-66. 2005-00955-003.
Montero, I., &amp; Leon, O. G. (2005). Sistema de clasificacion del metodo en los informes de investigacion en Psicologia. International Journal of Clinical and Health Psychology, 5, 115-127. 2005-00955-007.
Priest, R. G., Vize, C., Roberts, A., Roberts, M., &amp; Tylee, A. (1996). Lay people's attitudes to treatment for depression: Results of opinion poll for Defeat Depression Campaign just before its launch. British Medical Journal, 313, 858-859.
Skegg, K. (2005). Self-harm. Lancet, 366, 1471-1483. 2005-13538-001. 10.1016/S0140-6736(05)67600-3
Wittchen, H. U., &amp; Jacobi, F. (2005). Size and burden of mental disorders in Europe: A critical review and appraisal of 27 studies. European Neuropsychopharmacology, 15, 357-376. 2005-08881-002. 10.1016/j.euroneuro.2005.04.012
Wright, A., Harris, M. G., Wiggers, J. H., Jorm, A. F., Cotton, S. M., Harrigan, S. M., Hurworth, R. E., &amp; McGorry, P. D. (2005). Recognition of depression and psychosis by young Australians and their beliefs about treatment. Medical Journal of Australia, 183, 18-23.</t>
  </si>
  <si>
    <t>Balicer, R. D., Orner, S. B., Barnett, D., &amp; Everly, G. S., Jr. (2006). Local public health workers' perceptions toward responding to an influenza pandemic. International Journal of Emergency Mental Health, 6, 99.
Bandura, A. (1997). Self-efficacy: The exercise of control. New York: W. H Freeman &amp; Co. 1997-08589-000.
Bradfield, C., Wylie, M. L., &amp; Echterling, L. G. (1989). After the flood: The response of ministers to natural disaster. Sociological Analysis, 49, 397-407.
Dougall, A. L., Hayward, M. C., &amp; Baum, A. (2005). Media exposure to bioterrorism: stress and the anthrax attacks. Psychiatry, 8(1), 28-42. 2005-03628-005. 10.1521/psyc.68.1.28.64188
Everly, G. S., Jr., &amp; Flynn, B. (2006). Principles and practical procedures for acute psychological first aid training for personnel without mental health experience. International Journal of Emergency Mental Health, 8(2), 93-100. 2006-06513-003.
Foy, D. W. (1992). Treating post-traumatic stress disorder: Cognitive-behavioral strategies. New York: Guilford.
Galea, S., Ahern, J., Resnick, H., Kilpatrick, D., Bucuvalas, M., Gold, J., &amp; Vlahov, D. (2002). Psychological sequelae of the September 11 terrorist attacks in New York City. New England Journal of Medicine, 346(13), 982-987. 2002-12586-001. 10.1056/NEJMsa013404
Golan, E., Arad, M., Atsmon, J., Shemer, J., &amp; Nehema, H. (1992). Medical limitations of gas masks for civilian populations: the 1991 experience. Military Medicine, 157(9),444-444. Cited in IOM, 2003.
Institute of Medicine. (2003). Preparing for the psychological consequences of terrorism: A public health strategy. Washington, DC: The National Academy of Sciences.
Kawana, N., Ishimatsu, S., &amp; Kanda, K. (2001). Military Medicine. 766(12), 23-26. Cited in IOM, 2003.
Koenig, H. G. (2006). In the wake of disaster: Religious responses to terrorism and catastrophe. Philadelphia: Templeton Foundation Press. 2006-05094-000.
Larson, D. B., Hohmann, L., Kessler, K., Meador, J. H., Boyd, J. H., &amp; McSherry, E. (1988). The couch and the cloth: the need for linkage. Hospital and Community Psychiatry, 39(10), 1064-1069. 1989-19702-001.
McCabe, O. L., Siegel, E. R., Heitt, M. C., &amp; Kaminsky, M. J. (2004). Psychiatry and terrorism: The profession's role in disaster response planning. International Journal of Emergency Mental Health, 6(4), 197-204. 2004-22353-003.
Nader, K., &amp; Pynoos, R. S. (1992). School disaster: Planning and initial interventions. Journal of Social Behavior and Personality, 5,1-21.
Norris, F. H., Friedman, M. J., &amp; Watson, P. J. (2002). Disaster victims speak, Part II: Summary and implications of the health research. Psychiatry, 65(3), 240-260. 2002-18997-004. 10.1521/psyc.65.3.240.20169
North, C. S., Nixon, S. J., Mallonee, S., McMillen, J. C., Spitznagle, E. L., &amp; Smith, E. M. (1999). Psychiatric disorders among survivors of the Oklahoma City bombing, Journal of the American Medical Association, 288, 755-762. 1999-11189-001. 10.1001/jama.282.8.755
Ohbu, S., Yamashina, A., Takasu, N., Murai, T., Nakano, K., Mikami, R., Sakurai, K., &amp; Hinohara, S. (1997). Sarin poisoning on Tokyo subway. Southern Medical Journal, 90(6), 587-593.
Parker, C. L., Everly, G. S., Jr., Barnett, D. J., &amp; Links, J. M. (2006). Establishing evidence-informed core intervention competencies in psychological first aid for public health personnel. International Journal of Emergency Mental Health, 8(2), 83-92. 2006-06513-002.
Pfefferbaum, B., Nixon, S. J., Tivis, R. D., Doughty, D. E., Pynoos, R. S., Gurwitch, R. H., &amp; Foy, D. W. (2001). Television exposure in children after a terrorist incident. Psychiatry, 64(3), 202-211. 2001-05582-004. 10.1521/psyc.64.3.202.18462
Pynoos, R. S., &amp; Nader, K. (1993). Issue in the treatment of post-traumatic stress in children and adolescents. In J.P. Wilson &amp; B. Raphael (eds.) International handbook of traumatic stress syndromes. New York: Plenum.
Romanosky, A. (2005, September 15). Announcement of the Maryland HRSA FFY 2005 Special Projects Grant Program [transmitted via e-mail].
Schlenger, W., Caddell, J., Jordan, B. K., Rourke, K. M., Wilson, D., et al. (2002). Psychological reactions to terrorist attacks: findings from the national study of Americans' reactions to September 11. Journal of the American Medical Association, 288(5), 581-588. 2002-17862-005. 10.1001/jama.288.5.581
Schuster, M. A., Stein, B. D., Collins, R., Marshall, G., et al. (2001). A national survey of stress reactions after the September 11, 2001 terrorist attacks. New England Journal of Medicine, 345(20), 1507-1512. 2001-09315-001. 10.1056/NEJM200111153452024
Shaw, J. A. (1996). Twenty-one month follow-up study of school age children exposed to Hurricane Andrew. Journal of the American Academy of Child and Adolescent Psychiatry, 35(3), 359-364. 1996-03724-012. 10.1097/00004583-199603000-00018
Silver, R., Holman, E. A., Mcintosh, D., &amp; GilRivas, V. (2002). Nation-wide longitudinal study of psychological responses to September 11. Journal of the American Medical Association, 288(10), 1235-44. 2002-18445-001. 10.1001/jama.288.10.1235
Slovic, P. (1987). Perception of risk. Science, 236,4799,280-285. 1988-18649-001. 10.1126/science.3563507
Smith, E., North, C., McCool, R., &amp; Shea, J. M. (1990). Acute post-disaster psychiatric disorders: Identification of persons at risk. American Journal of Psychiatry, 147(2),202-206. 1990-17190-001.
Tucker, P., Pfefferbaum, B., Vincent, R., &amp; Boehler, S. D. (1998). Oklahoma City: Disaster challenges mental health and medical administrators. Journal of Behavioral Health Services and Research, 25(1), 93-99. 1998-00473-009. 10.1007/BF02287504
Verhoff, J., Kulka, R. A., &amp; Couvan, E. (1981). Mental health in America: Patterns of health seeking from 1957-1976. New York: Basic Books.
Weiss, D. S., Marmar, C. R., Metzler, T. J., &amp; Ronfeldt, H. M. (1995). Predicting symptomatic distress in emergency services personnel. Journal of Consulting and Clinical Psychology, 65(3), 361-368. 1995-35189-001. 10.1037/0022-006X.63.3.361</t>
  </si>
  <si>
    <t>Acharya, N. (2000). Double victims of Latur earthquake. The Indian Journal of Social Work, 61, 558-564.
Aiyer, S. S. A. (2006, May 14). India, world leader in natural disasters. The Times of India.
Alexander, D. A., &amp; Atcheson, S. F. (1998). Psychiatric aspects of trauma care: Survery of nurses and doctors. Psychiatric Bulletin, 22, 132-136. 2000-03460-001. 10.1192/pb.22.3.132
Bhagat, R. (2005, January 28). Waves of compassion. Retrieved from: http://www.thehindubusinessline.com, accessed 9 September 2006.
Bhugra, D., &amp; Ommeren, M. V. (2006). Mental health, psychosocial support and the tsunami. International Review of Psychiatry, 18, 213-216. 2006-09832-004. 10.1080/09540260600655839
Bidwai, P. (1997, November 7). Bhopal's third tragedy-Cheating equal to 'compensation'. The Times of India, p. 10.
Bland, S. H., O'Leary, E. S., Farinaro, E., Jossa, F., Krogh, V., Violanti, J. M., et al. (1997). Social network disturbance and psychological distress following earthquake evacuation. The Journal of Nervous &amp; Mental Disease, 185, 188-194. 1997-03384-008. 10.1097/00005053-199703000-00008
Browning, J. B. (1998). Union carbide disaster at Bhopal. Retrieved from: http://www.bhopal.com, accessed 9 September 2006.
Carballo, M., Heal, B., &amp; Horbaty, G. (2006). Impact of the tsunami on psychological health and wellbeing. International Review of Psychiatry, 18, 217-224. 2006-09832-005. 10.1080/09540260600655870
Chandra, V., Pandav, R., &amp; Bhugra, D. (2006). Mental health and psychosocial support after the tsunami: Observations across affected nations. International Review of Psychiatry, 18, 205-211. 2006-09832-003. 10.1080/09540260600655805
Chemtob, C. M. (2000). Delayed debriefing: after a disaster. In B. Raphael &amp; J. P. Wilson (Eds.), Psychological debriefing: Theory, practice and evidence. Cambridge: Cambridge University Press. 2000-16935-016.
Davidson, J. R. T. (2006). After the tsunami: Mental health challenges to the community for today and tomorrow. Journal of Clinical Psychiatry, 67(Suppl. 2), 3-8. 2004-10639-001.
Desai, N. G., Gupta, D. K., &amp; Srivastava, R. K. (2004). Prevalence, pattern and predictors of mental health morbidity following an intermediate disaster in an urban slum in Delhi: A modified cohort study. Indian Journal of Psychiatry, 46, 39-51.
Diaz, J. O. P., Srinivasa Murthy, R., &amp; Lakshminaryana, R. (Eds.). Disaster mental health in India. New Delhi: Indian Red Cross Society.
Enarson, E. (1998). Through women's eyes: A gendered research agenda for disaster social science. Disasters, 22, 157-173.
Figley, C. R. (1995). Compassion fatigue: Coping with secondary traumatic stress disorder in those who treat the traumatized. New York: Bruner/Mazel. 1995-97891-000.
Gandevia, K. (2000). Killari: Psychosocial health of a village ravaged by an earthquake. The Indian Journal of Social Work, 61, 652-663.
Juvva, S., &amp; Rajendran, P. (2000). Disaster mental health: A current perspective. The Indian Journal of Social Work, 61, 527-541.
Lindemann, E. (1944). Symptomatology and management of acute grief. American Journal of Psychiatry, 101, 141-148. 1945-00372-001.
Lohokare, M., &amp; Davar, B. V. (2000). Women in disasters and mental health. The Indian Journal of Social Work, 61, 565-580.
McFarlane, A. C. (2000). Managing the psychiatric morbidity of disasters. World Psychiatry, 1, 153-154.
Mehta, K., Vankar, G., &amp; Patel, V. (2005). Validity of the construct of posttraumatic stress disorder in a low-income country. Interview study of women in Gujarat, India. British Journal of Psychiatry, 187, 585-586. 2005-16298-016. 10.1192/bjp.187.6.585
Murthy, S. (2006). A helping hand. The old man and his God-Discovering the spirit of India. New Delhi, India: Penguin Books.
Narayanan, H. S., Sathyavathi, K., Nardev, G., &amp; Thakrar, S. (1987). Grief reaction among bereaved relatives following a fire disaster in a circus. NIMHANS Journal, 5, 13-21. 1988-24077-001.
Ommeren, M. V., Saxena, S., &amp; Saraceno, B. (2005). Mental and social health during and after acute emergencies: Emerging consensus? Bulletin of the World Health Organization, 83, 71-76.
Pande, N. R., Phadke, S. S., Dalal, M. S., &amp; Agashe, M. M. (2000a). Mental health care in Marathwada earthquake disaster-1: Organization of services. The Indian Journal of Social Work, 61, 631-639.
Pande, N. R., Phadke, S. S., Dalal, M. S., Gadkari, P. J., Nagapurkar, U. S., &amp; Agashe, M. M. (2000b). Mental health care in Marathwada earthquake disaster-2: Short-term outreach counselling. The Indian Journal of Social Work, 61, 640-651.
Parsuraman, S., &amp; Acharya, N. (2000). Analysing forms of vulnerability in disaster. The Indian Journal of Social Work, 61, 581-597.
Patel, V. (2000). Culture and mental health Consequences of trauma. The Indian Journal of Social Work, 61, 619-630.
Sethi, B. B., Sharma, M., Trivedi, J. K., &amp; Singh, H. (1987). Psychiatric morbidity in patients attending clinics in gas affected areas in Bhopal. Indian Journal of Medical Research, 86(Suppl.), 47-50.
Sharan, P., Chaudhary, G., Kavathekar, S. A., &amp; Saxena, S. (1996). Preliminary report of psychiatric disorders in survivors of a severe earthquake. American Journal of Psychiatry, 153, 556-558. 1996-00428-015.
Shetty, H., &amp; Chhabria, A. (1997). Bombay riots. A case study with an emphasis on psychosocial consequences. In Proceedings of the National workshop on psycho-social consequences of disasters. Bangalore, India: NIMHANS.
Shetty, H. (1997). Marathwada earthquake: A critical study with an emphasis on mental health perspectives. In Proceedings of the National workshop on psycho-social consequences of disasters. Bangalore, India: NIMHANS.
Singh, R., &amp; Sharma, V. K. (1997). Management of mental health issues in disaster: A case study of cyclone in Andhra Pradesh. In Proceedings of the National workshop on psycho-social consequences of disasters. Bangalore, India: NIMHANS.
Sonawalla, S., Vas, S., Jain, R., Kulkarni, M., Aguian, R., Gada, N., et al. (1995). Psychiatric symptomatology in the wake of me Latur earthquake: The problem study. Indian Journal of Psychiatry, 37, 4-5.
Sumithapala, A., Siribaddana, S., &amp; Perera, C. (2006). Management of dead bodies as a component of psychosocial interventions after the tsunami: A view from Sri Lanka. International Review of Psychiatry, 18, 249-257. 2006-09832-009. 10.1080/09540260600656100
Tharyan, P., Clarke, M., &amp; Green, S. (2005). How the Cochrane collaboration is responding to the Asian tsunami. PloS Medicine, 2, 0483-0485, e169.
The Indian Journal of Social Work. (2000). Special issue on Disasters and Mental Health. 61, 521-701.
Thorat, P. (1997, October 19). In Latur, tax is the new fear. The Asian Age, p. 13.
Unnikrishnan, P. V. (1997, October 7). International day for natural disaster reduction-India update. Inter Press Service, New Delhi.
Weiss, M. G., Saraceno, B., Saxena, S., &amp; Ommeren, M. V. (2003). Mental health in the aftermath of Disasters: Consensus and controversy. The Journal of Nervous and Mental Disease, 191, 611-615. 2003-08551-009. 10.1097/01.nmd.0000087188.96516.a3
WHO India on behalf of the UN team for recovery support. (2006). Report of the psychosocial support programme in tsunami-affected populations in India. International Review of Psychiatry, 18, 299-308. 2006-09832-016. 10.1080/09540260600658304
World Health Organization (WHO). (2005). Disposal of dead bodies in emergency conditions. Technical note no. 8. Geneva, Switzerland: WHO.</t>
  </si>
  <si>
    <t>Boss, P. (2002). Ambiguous loss in families of the missing. Lancet, 360, 39-40.
Boss, P., Beaulieu, L., Wieling, E., Turner, W., &amp; LaCruz, S. (2003). Healing loss, ambiguity, and trauma: A community-based intervention with families of union workers missing after the 9/11 attack in New York City. Journal of Marital and Family Therapy, 29, 455-467. 2003-09118-003. 10.1111/j.1752-0606.2003.tb01688.x
Brown, V. (1991). The family as victim in trauma. Hawaii Medical Journal, 50, 153-154.
Doherty, W., &amp; Mendenhall, T. (2006). Citizen health care: A model for engaging patients, families, and communities as co-producers of health. Families, Systems, &amp; Health, 24, 251-263. 2006-12690-001. 10.1037/1091-7527.24.3.251
Everly, G., &amp; Mitchell, J. (2003). Critical incident stress management (CISM): Individual crisis intervention and peer support (2nd ed.). Ellicott City, MD: International Critical Stress Incident Foundation.
Garner, A., &amp; Nocera, A. (1999). Should New South Wales hospital disaster teams be sent to major incident sites? Australian and New Zealand Journal of Surgery, 69, 702-706.
Green Cross Foundation. (2004). Trauma training and workshops. Retrieved on January 30, 2006, from http://www.greencross.org/_Services/training.html
Green Cross Foundation. (2005). Green Cross Assistance Program: South Asia mobilization. Retrieved on January 30, 2006, from http://www.traumatologyacademy.org/Mobilization_SAsia05.htm
International Critical Incident Stress Foundation. (2004). The source for information and training in comprehensive crisis intervention systems. Retrieved on January 30, 2006, from http://www.icisf.org
Kilgo, J., Aldridge, J., Denton, B., Vogtel, L., Vincent, J., Burke, C., &amp; Unanue, R. (2003). Transdisciplinary teaming: A vital component of inclusive services. Retrieved on March 10, 2006, from http://www.acei.org/inclusivefall03.htm
Kuhlmann, M. (2005). Transdisciplinary teams: An evolving approach in rehabilitation. Retrieved on March 10, 2006, from http://www.utmb.edu/pmch/GSO/Evolving_Approach_to_Rehabilitation.htm
Lomas, G., &amp; Goodall, O. (1994). Trauma teams vs. non-trauma teams. Accident &amp; Emergency Nursing, 2, 205-210.
Mayo Clinic. (2005). Minnesota lifeline: Taking health care to the gulf coast. Retrieved on January 30, 2006, from http://www.mayoclinic.org/katrina-response/index.html
Mendenhall, T. (2005). Reflections from the field: With Green Cross in Sri Lanka. Traumatology, 11, 141-142. 2005-10433-007. 10.1177/153476560501100207
Mendenhall, T., &amp; Doherty, W. (2005). Action research methods in family therapy. In F. Piercy &amp; D. Sprenkle (Eds.), Research methods in family therapy (2nd ed., pp. 100-117). New York: Guilford Press. 2005-08638-006.
Minkler, M., &amp; Wallerstein, N. (Eds.). (2003). Community based participatory research for health. San Francisco: Jossey-Bass. 2003-02620-000.
Mitchell, J., &amp; Everly, G. (2003). Critical incident stress management (CISM): Group crisis intervention (3rd ed.). Ellicott City, MD: International Critical Stress Incident Foundation.
Morrissey, J. (2001). Responding to America's trauma: Disaster teams mobilize. Modern Healthcare, 31, 6.
Mostrom, E. (1999). The wisdom of practice in a transdisciplinary rehabilitation clinic: Situated expertise and client centering. In G. Jensen, J. Gwyer, L. Hack, &amp; K. Shepard (Eds.), Expertise in physical therapy practice. Newton, MA: Butterworth-Heinemann.
North, C., Weaver, J., &amp; Hong, B. (2001). Roles of psychiatrists on multidisciplinary mental health disaster teams. Psychiatric Services, 52, 536-537. 2001-17059-021. 10.1176/appi.ps.52.4.536-a
Sabin-Farrell, R., &amp; Turpin, G. (2003). Vicarious traumatization: Implications for mental health of health workers? Clinical Psychology Review, 23, 449-480. 2003-05049-006. 10.1016/S0272-7358(03)00030-8
Wright, B. (2004). Compassion fatigue: How to avoid it. Palliative Medicine, 18,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</si>
</sst>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12"/>
      <color theme="1"/>
      <name val="Calibri"/>
      <family val="2"/>
      <scheme val="minor"/>
    </font>
    <font>
      <u/>
      <sz val="12"/>
      <color theme="10"/>
      <name val="Calibri"/>
      <family val="2"/>
      <scheme val="minor"/>
    </font>
    <font>
      <b/>
      <sz val="10"/>
      <name val="Arial"/>
      <family val="2"/>
    </font>
    <font>
      <u/>
      <sz val="10"/>
      <color indexed="12"/>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1" fillId="0" borderId="0"/>
  </cellStyleXfs>
  <cellXfs count="14">
    <xf numFmtId="0" fontId="0" fillId="0" borderId="0" xfId="0"/>
    <xf numFmtId="0" fontId="3" fillId="0" borderId="0" xfId="0" applyFont="1" applyAlignment="1">
      <alignment horizontal="center"/>
    </xf>
    <xf numFmtId="0" fontId="0" fillId="0" borderId="0" xfId="0" applyAlignment="1">
      <alignment vertical="top"/>
    </xf>
    <xf numFmtId="1" fontId="4" fillId="0" borderId="0" xfId="0" applyNumberFormat="1" applyFont="1" applyAlignment="1">
      <alignment vertical="top"/>
    </xf>
    <xf numFmtId="0" fontId="1" fillId="0" borderId="0" xfId="2"/>
    <xf numFmtId="16" fontId="1" fillId="0" borderId="0" xfId="2" applyNumberFormat="1"/>
    <xf numFmtId="11" fontId="1" fillId="0" borderId="0" xfId="2" applyNumberFormat="1"/>
    <xf numFmtId="1" fontId="2" fillId="0" borderId="0" xfId="1" applyNumberFormat="1" applyAlignment="1">
      <alignment vertical="top"/>
    </xf>
    <xf numFmtId="0" fontId="3" fillId="0" borderId="0" xfId="0" applyFont="1"/>
    <xf numFmtId="0" fontId="0" fillId="0" borderId="0" xfId="0" applyAlignment="1">
      <alignment wrapText="1"/>
    </xf>
    <xf numFmtId="0" fontId="0" fillId="0" borderId="0" xfId="0" applyAlignment="1">
      <alignment horizontal="left" vertical="top"/>
    </xf>
    <xf numFmtId="1" fontId="2" fillId="0" borderId="0" xfId="1" applyNumberFormat="1" applyAlignment="1">
      <alignment horizontal="left" vertical="top"/>
    </xf>
    <xf numFmtId="1" fontId="4" fillId="0" borderId="0" xfId="0" applyNumberFormat="1" applyFont="1" applyAlignment="1">
      <alignment horizontal="left" vertical="top"/>
    </xf>
    <xf numFmtId="0" fontId="3" fillId="0" borderId="0" xfId="0" applyFont="1" applyAlignment="1">
      <alignment horizontal="left" vertical="top"/>
    </xf>
  </cellXfs>
  <cellStyles count="3">
    <cellStyle name="Hyperlink" xfId="1" builtinId="8"/>
    <cellStyle name="Normal" xfId="0" builtinId="0"/>
    <cellStyle name="Normal 2" xfId="2" xr:uid="{33CF040E-DE2E-9C45-A30C-D5CCA35567CF}"/>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x.doi.org/10.1037/ser0000574" TargetMode="External"/><Relationship Id="rId18" Type="http://schemas.openxmlformats.org/officeDocument/2006/relationships/hyperlink" Target="https://dx.doi.org/10.1186/s12888-021-03486-7" TargetMode="External"/><Relationship Id="rId26" Type="http://schemas.openxmlformats.org/officeDocument/2006/relationships/hyperlink" Target="https://dx.doi.org/10.1186/s12888-020-02736-4" TargetMode="External"/><Relationship Id="rId39" Type="http://schemas.openxmlformats.org/officeDocument/2006/relationships/hyperlink" Target="https://dx.doi.org/10.3109/01612840.2014.901452" TargetMode="External"/><Relationship Id="rId21" Type="http://schemas.openxmlformats.org/officeDocument/2006/relationships/hyperlink" Target="https://dx.doi.org/10.1186/s12888-020-02858-9" TargetMode="External"/><Relationship Id="rId34" Type="http://schemas.openxmlformats.org/officeDocument/2006/relationships/hyperlink" Target="https://dx.doi.org/10.1186/s12888-017-1465-1" TargetMode="External"/><Relationship Id="rId42" Type="http://schemas.openxmlformats.org/officeDocument/2006/relationships/hyperlink" Target="https://dx.doi.org/10.1080/21507686.2013.826037" TargetMode="External"/><Relationship Id="rId47" Type="http://schemas.openxmlformats.org/officeDocument/2006/relationships/hyperlink" Target="https://dx.doi.org/10.1186/1752-4458-4-33" TargetMode="External"/><Relationship Id="rId50" Type="http://schemas.openxmlformats.org/officeDocument/2006/relationships/hyperlink" Target="https://dx.doi.org/10.1186/1471-244X-10-78" TargetMode="External"/><Relationship Id="rId55" Type="http://schemas.openxmlformats.org/officeDocument/2006/relationships/hyperlink" Target="https://dx.doi.org/10.1080/10398560802444069" TargetMode="External"/><Relationship Id="rId7" Type="http://schemas.openxmlformats.org/officeDocument/2006/relationships/hyperlink" Target="https://dx.doi.org/10.3389/fpsyt.2021.809679" TargetMode="External"/><Relationship Id="rId2" Type="http://schemas.openxmlformats.org/officeDocument/2006/relationships/hyperlink" Target="https://dx.doi.org/10.1186/s12888-023-04661-8" TargetMode="External"/><Relationship Id="rId16" Type="http://schemas.openxmlformats.org/officeDocument/2006/relationships/hyperlink" Target="https://dx.doi.org/10.1186/s12888-021-03606-3" TargetMode="External"/><Relationship Id="rId29" Type="http://schemas.openxmlformats.org/officeDocument/2006/relationships/hyperlink" Target="https://dx.doi.org/10.1371/journal.pone.0244091" TargetMode="External"/><Relationship Id="rId11" Type="http://schemas.openxmlformats.org/officeDocument/2006/relationships/hyperlink" Target="https://dx.doi.org/10.1186/s12888-022-03709-5" TargetMode="External"/><Relationship Id="rId24" Type="http://schemas.openxmlformats.org/officeDocument/2006/relationships/hyperlink" Target="https://dx.doi.org/10.1155/2020/8887727" TargetMode="External"/><Relationship Id="rId32" Type="http://schemas.openxmlformats.org/officeDocument/2006/relationships/hyperlink" Target="https://dx.doi.org/10.1002/ajcp.12241" TargetMode="External"/><Relationship Id="rId37" Type="http://schemas.openxmlformats.org/officeDocument/2006/relationships/hyperlink" Target="https://dx.doi.org/10.1097/WTF.0000000000000104" TargetMode="External"/><Relationship Id="rId40" Type="http://schemas.openxmlformats.org/officeDocument/2006/relationships/hyperlink" Target="https://dx.doi.org/10.1186/1752-4458-8-6" TargetMode="External"/><Relationship Id="rId45" Type="http://schemas.openxmlformats.org/officeDocument/2006/relationships/hyperlink" Target="https://dx.doi.org/10.1016/j.psychres.2011.10.004" TargetMode="External"/><Relationship Id="rId53" Type="http://schemas.openxmlformats.org/officeDocument/2006/relationships/hyperlink" Target="https://dx.doi.org/10.1186/1752-4458-3-19" TargetMode="External"/><Relationship Id="rId58" Type="http://schemas.openxmlformats.org/officeDocument/2006/relationships/hyperlink" Target="https://dx.doi.org/10.1002/jts.20373" TargetMode="External"/><Relationship Id="rId5" Type="http://schemas.openxmlformats.org/officeDocument/2006/relationships/hyperlink" Target="https://dx.doi.org/10.1186/s12888-023-04566-6" TargetMode="External"/><Relationship Id="rId19" Type="http://schemas.openxmlformats.org/officeDocument/2006/relationships/hyperlink" Target="https://dx.doi.org/10.1016/j.jpsychores.2020.109966" TargetMode="External"/><Relationship Id="rId4" Type="http://schemas.openxmlformats.org/officeDocument/2006/relationships/hyperlink" Target="https://dx.doi.org/10.1037/ser0000767" TargetMode="External"/><Relationship Id="rId9" Type="http://schemas.openxmlformats.org/officeDocument/2006/relationships/hyperlink" Target="https://dx.doi.org/10.1186/s12888-022-04042-7" TargetMode="External"/><Relationship Id="rId14" Type="http://schemas.openxmlformats.org/officeDocument/2006/relationships/hyperlink" Target="https://dx.doi.org/10.1177/0020764020944200" TargetMode="External"/><Relationship Id="rId22" Type="http://schemas.openxmlformats.org/officeDocument/2006/relationships/hyperlink" Target="https://dx.doi.org/10.1177/1049731519890398" TargetMode="External"/><Relationship Id="rId27" Type="http://schemas.openxmlformats.org/officeDocument/2006/relationships/hyperlink" Target="https://dx.doi.org/10.1186/s12888-020-02840-5" TargetMode="External"/><Relationship Id="rId30" Type="http://schemas.openxmlformats.org/officeDocument/2006/relationships/hyperlink" Target="https://dx.doi.org/10.1016/j.evalprogplan.2018.10.016" TargetMode="External"/><Relationship Id="rId35" Type="http://schemas.openxmlformats.org/officeDocument/2006/relationships/hyperlink" Target="https://dx.doi.org/10.1177/1049731515585149" TargetMode="External"/><Relationship Id="rId43" Type="http://schemas.openxmlformats.org/officeDocument/2006/relationships/hyperlink" Target="https://dx.doi.org/10.1016/j.psc.2013.05.004" TargetMode="External"/><Relationship Id="rId48" Type="http://schemas.openxmlformats.org/officeDocument/2006/relationships/hyperlink" Target="https://dx.doi.org/10.1186/1752-4458-4-18" TargetMode="External"/><Relationship Id="rId56" Type="http://schemas.openxmlformats.org/officeDocument/2006/relationships/hyperlink" Target="https://dx.doi.org/10.1002/pits.20370" TargetMode="External"/><Relationship Id="rId8" Type="http://schemas.openxmlformats.org/officeDocument/2006/relationships/hyperlink" Target="https://dx.doi.org/10.1080/20008198.2022.2065430" TargetMode="External"/><Relationship Id="rId51" Type="http://schemas.openxmlformats.org/officeDocument/2006/relationships/hyperlink" Target="https://dx.doi.org/10.1097/NMD.0b013e3181b3b3ce" TargetMode="External"/><Relationship Id="rId3" Type="http://schemas.openxmlformats.org/officeDocument/2006/relationships/hyperlink" Target="https://dx.doi.org/10.1007/s12310-023-09576-z" TargetMode="External"/><Relationship Id="rId12" Type="http://schemas.openxmlformats.org/officeDocument/2006/relationships/hyperlink" Target="https://dx.doi.org/10.1186/s12888-022-03749-x" TargetMode="External"/><Relationship Id="rId17" Type="http://schemas.openxmlformats.org/officeDocument/2006/relationships/hyperlink" Target="https://dx.doi.org/10.1186/s12888-021-03598-0" TargetMode="External"/><Relationship Id="rId25" Type="http://schemas.openxmlformats.org/officeDocument/2006/relationships/hyperlink" Target="https://dx.doi.org/10.1007/s10389-019-01057-5" TargetMode="External"/><Relationship Id="rId33" Type="http://schemas.openxmlformats.org/officeDocument/2006/relationships/hyperlink" Target="https://dx.doi.org/10.1186/s12888-018-1809-5" TargetMode="External"/><Relationship Id="rId38" Type="http://schemas.openxmlformats.org/officeDocument/2006/relationships/hyperlink" Target="https://dx.doi.org/10.1080/09540261.2016.1211095" TargetMode="External"/><Relationship Id="rId46" Type="http://schemas.openxmlformats.org/officeDocument/2006/relationships/hyperlink" Target="https://dx.doi.org/10.1186/1752-4458-5-12" TargetMode="External"/><Relationship Id="rId59" Type="http://schemas.openxmlformats.org/officeDocument/2006/relationships/hyperlink" Target="https://dx.doi.org/10.1080/09540260601037961" TargetMode="External"/><Relationship Id="rId20" Type="http://schemas.openxmlformats.org/officeDocument/2006/relationships/hyperlink" Target="https://dx.doi.org/10.1017/S0033291720003888" TargetMode="External"/><Relationship Id="rId41" Type="http://schemas.openxmlformats.org/officeDocument/2006/relationships/hyperlink" Target="https://dx.doi.org/10.1111/j.1447-0349.2012.00844.x" TargetMode="External"/><Relationship Id="rId54" Type="http://schemas.openxmlformats.org/officeDocument/2006/relationships/hyperlink" Target="https://dx.doi.org/10.1186/1752-4458-3-10" TargetMode="External"/><Relationship Id="rId1" Type="http://schemas.openxmlformats.org/officeDocument/2006/relationships/hyperlink" Target="https://dx.doi.org/10.1027/2157-3891/a000074" TargetMode="External"/><Relationship Id="rId6" Type="http://schemas.openxmlformats.org/officeDocument/2006/relationships/hyperlink" Target="https://dx.doi.org/10.1186/s12888-022-04269-4" TargetMode="External"/><Relationship Id="rId15" Type="http://schemas.openxmlformats.org/officeDocument/2006/relationships/hyperlink" Target="https://dx.doi.org/10.1111/jnu.12613" TargetMode="External"/><Relationship Id="rId23" Type="http://schemas.openxmlformats.org/officeDocument/2006/relationships/hyperlink" Target="https://dx.doi.org/10.1111/jpm.12633" TargetMode="External"/><Relationship Id="rId28" Type="http://schemas.openxmlformats.org/officeDocument/2006/relationships/hyperlink" Target="https://dx.doi.org/10.1016/j.psychres.2020.113094" TargetMode="External"/><Relationship Id="rId36" Type="http://schemas.openxmlformats.org/officeDocument/2006/relationships/hyperlink" Target="https://dx.doi.org/10.1186/s13033-016-0087-1" TargetMode="External"/><Relationship Id="rId49" Type="http://schemas.openxmlformats.org/officeDocument/2006/relationships/hyperlink" Target="https://dx.doi.org/10.1186/1752-4458-4-4" TargetMode="External"/><Relationship Id="rId57" Type="http://schemas.openxmlformats.org/officeDocument/2006/relationships/hyperlink" Target="https://dx.doi.org/10.1097/WTF.0b013e32831eeef9" TargetMode="External"/><Relationship Id="rId10" Type="http://schemas.openxmlformats.org/officeDocument/2006/relationships/hyperlink" Target="https://dx.doi.org/10.1007/s10935-022-00695-y" TargetMode="External"/><Relationship Id="rId31" Type="http://schemas.openxmlformats.org/officeDocument/2006/relationships/hyperlink" Target="https://dx.doi.org/10.18863/pgy.456301" TargetMode="External"/><Relationship Id="rId44" Type="http://schemas.openxmlformats.org/officeDocument/2006/relationships/hyperlink" Target="https://dx.doi.org/10.1080/21507686.2013.784440" TargetMode="External"/><Relationship Id="rId52" Type="http://schemas.openxmlformats.org/officeDocument/2006/relationships/hyperlink" Target="https://dx.doi.org/10.1186/1471-244X-9-47" TargetMode="External"/><Relationship Id="rId60" Type="http://schemas.openxmlformats.org/officeDocument/2006/relationships/hyperlink" Target="https://dx.doi.org/10.1037/1091-7527.24.3.35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x.doi.org/10.3109/01612840.2014.901452" TargetMode="External"/><Relationship Id="rId21" Type="http://schemas.openxmlformats.org/officeDocument/2006/relationships/hyperlink" Target="https://dx.doi.org/10.3389/fpsyt.2021.809679" TargetMode="External"/><Relationship Id="rId42" Type="http://schemas.openxmlformats.org/officeDocument/2006/relationships/hyperlink" Target="https://dx.doi.org/10.1177/0020764020944200" TargetMode="External"/><Relationship Id="rId63" Type="http://schemas.openxmlformats.org/officeDocument/2006/relationships/hyperlink" Target="https://dx.doi.org/10.1186/s12888-020-02858-9" TargetMode="External"/><Relationship Id="rId84" Type="http://schemas.openxmlformats.org/officeDocument/2006/relationships/hyperlink" Target="https://dx.doi.org/10.1016/j.psychres.2020.113094" TargetMode="External"/><Relationship Id="rId138" Type="http://schemas.openxmlformats.org/officeDocument/2006/relationships/hyperlink" Target="https://ovidsp.ovid.com/ovidweb.cgi?T=JS&amp;CSC=Y&amp;NEWS=N&amp;PAGE=fulltext&amp;D=psyc10&amp;AN=2011-12924-001" TargetMode="External"/><Relationship Id="rId159" Type="http://schemas.openxmlformats.org/officeDocument/2006/relationships/hyperlink" Target="http://bb2sz3ek3z.search.serialssolutions.com/?url_ver=Z39.88-2004&amp;rft_val_fmt=info:ofi/fmt:kev:mtx:journal&amp;rfr_id=info:sid/Ovid:psyc8&amp;rft.genre=article&amp;rft_id=info:doi/10.1186%2F1471-244X-9-47&amp;rft_id=info:pmid/&amp;rft.issn=1471-244X&amp;rft.volume=9&amp;rft.issue=1&amp;rft.spage=47&amp;rft.pages=&amp;rft.date=2009&amp;rft.jtitle=BMC+Psychiatry&amp;rft.atitle=Mental+health+first+aid+for+Indigenous+Australians%3A+Using+Delphi+consensus+studies+to+develop+guidelines+for+culturally+appropriate+responses+to+mental+health+problems.&amp;rft.aulast=Hart" TargetMode="External"/><Relationship Id="rId170" Type="http://schemas.openxmlformats.org/officeDocument/2006/relationships/hyperlink" Target="https://ovidsp.ovid.com/ovidweb.cgi?T=JS&amp;CSC=Y&amp;NEWS=N&amp;PAGE=fulltext&amp;D=psyc8&amp;AN=2009-02774-008" TargetMode="External"/><Relationship Id="rId107" Type="http://schemas.openxmlformats.org/officeDocument/2006/relationships/hyperlink" Target="http://bb2sz3ek3z.search.serialssolutions.com/?url_ver=Z39.88-2004&amp;rft_val_fmt=info:ofi/fmt:kev:mtx:journal&amp;rfr_id=info:sid/Ovid:psyc15&amp;rft.genre=article&amp;rft_id=info:doi/10.1186%2Fs13033-016-0087-1&amp;rft_id=info:pmid/&amp;rft.issn=1752-4458&amp;rft.volume=10&amp;rft.issue=&amp;rft.spage=54&amp;rft.pages=&amp;rft.date=2016&amp;rft.jtitle=International+Journal+of+Mental+Health+Systems&amp;rft.atitle=Important+considerations+when+providing+mental+health+first+aid+to+Iraqi+refugees+in+Australia%3A+A+Delphi+study.&amp;rft.aulast=Uribe+Guajardo" TargetMode="External"/><Relationship Id="rId11" Type="http://schemas.openxmlformats.org/officeDocument/2006/relationships/hyperlink" Target="http://bb2sz3ek3z.search.serialssolutions.com/?url_ver=Z39.88-2004&amp;rft_val_fmt=info:ofi/fmt:kev:mtx:journal&amp;rfr_id=info:sid/Ovid:psyc21&amp;rft.genre=article&amp;rft_id=info:doi/10.1037%2Fser0000767&amp;rft_id=info:pmid/&amp;rft.issn=1541-1559&amp;rft.volume=&amp;rft.issue=&amp;rft.spage=No&amp;rft.pages=No+Pagination+Specified&amp;rft.date=2023&amp;rft.jtitle=Psychological+Services&amp;rft.atitle=Youth+mental+health+first+aid+training+with+diverse+educators.&amp;rft.aulast=Ross" TargetMode="External"/><Relationship Id="rId32" Type="http://schemas.openxmlformats.org/officeDocument/2006/relationships/hyperlink" Target="http://bb2sz3ek3z.search.serialssolutions.com/?url_ver=Z39.88-2004&amp;rft_val_fmt=info:ofi/fmt:kev:mtx:journal&amp;rfr_id=info:sid/Ovid:psyc21&amp;rft.genre=article&amp;rft_id=info:doi/10.1186%2Fs12888-022-03709-5&amp;rft_id=info:pmid/&amp;rft.issn=1471-244X&amp;rft.volume=22&amp;rft.issue=1&amp;rft.spage=168&amp;rft.pages=&amp;rft.date=2022&amp;rft.jtitle=BMC+Psychiatry&amp;rft.atitle=Cultural+adaptation+of+the+mental+health+first+aid+guidelines+for+Brazilians+with+problem+drinking%3A+A+Delphi+expert+consensus+study.&amp;rft.aulast=Ayoub" TargetMode="External"/><Relationship Id="rId53" Type="http://schemas.openxmlformats.org/officeDocument/2006/relationships/hyperlink" Target="http://bb2sz3ek3z.search.serialssolutions.com/?url_ver=Z39.88-2004&amp;rft_val_fmt=info:ofi/fmt:kev:mtx:journal&amp;rfr_id=info:sid/Ovid:psyc20&amp;rft.genre=article&amp;rft_id=info:doi/10.1186%2Fs12888-021-03486-7&amp;rft_id=info:pmid/&amp;rft.issn=1471-244X&amp;rft.volume=21&amp;rft.issue=1&amp;rft.spage=466&amp;rft.pages=&amp;rft.date=2021&amp;rft.jtitle=BMC+Psychiatry&amp;rft.atitle=Cultural+adaptation+of+the+mental+health+first+aid+guidelines+for+assisting+a+person+at+risk+of+suicide+for+Sri+Lanka%3A+A+Delphi+expert+consensus+study.&amp;rft.aulast=Chandrasiri" TargetMode="External"/><Relationship Id="rId74" Type="http://schemas.openxmlformats.org/officeDocument/2006/relationships/hyperlink" Target="http://bb2sz3ek3z.search.serialssolutions.com/?url_ver=Z39.88-2004&amp;rft_val_fmt=info:ofi/fmt:kev:mtx:journal&amp;rfr_id=info:sid/Ovid:psyc19&amp;rft.genre=article&amp;rft_id=info:doi/10.1007%2Fs10389-019-01057-5&amp;rft_id=info:pmid/&amp;rft.issn=0943-1853&amp;rft.volume=28&amp;rft.issue=2&amp;rft.spage=219&amp;rft.pages=219-221&amp;rft.date=2020&amp;rft.jtitle=Journal+of+Public+Health&amp;rft.atitle=Mental+health+first+aid+and+exciting+opportunities+for+peer-support+networks+within+universities+with+prospects+of+influencing+public+health+and+treatment.&amp;rft.aulast=Mantzios" TargetMode="External"/><Relationship Id="rId128" Type="http://schemas.openxmlformats.org/officeDocument/2006/relationships/hyperlink" Target="http://bb2sz3ek3z.search.serialssolutions.com/?url_ver=Z39.88-2004&amp;rft_val_fmt=info:ofi/fmt:kev:mtx:journal&amp;rfr_id=info:sid/Ovid:psyc12&amp;rft.genre=article&amp;rft_id=info:doi/10.1016%2Fj.psc.2013.05.004&amp;rft_id=info:pmid/&amp;rft.issn=0193-953X&amp;rft.volume=36&amp;rft.issue=3&amp;rft.spage=351&amp;rft.pages=351-370&amp;rft.date=2013&amp;rft.jtitle=Psychiatric+Clinics+of+North+America&amp;rft.atitle=The+Great+East+Japan+Earthquake%2C+Tsunami%2C+and+Fukushima+Daiichi+Nuclear+Power+Plant+accident%3A+A+triple+disaster+affecting+the+mental+health+of+the+country.&amp;rft.aulast=Yamashita" TargetMode="External"/><Relationship Id="rId149" Type="http://schemas.openxmlformats.org/officeDocument/2006/relationships/hyperlink" Target="https://ovidsp.ovid.com/ovidweb.cgi?T=JS&amp;CSC=Y&amp;NEWS=N&amp;PAGE=fulltext&amp;D=psyc9&amp;AN=2010-08133-001" TargetMode="External"/><Relationship Id="rId5" Type="http://schemas.openxmlformats.org/officeDocument/2006/relationships/hyperlink" Target="http://bb2sz3ek3z.search.serialssolutions.com/?url_ver=Z39.88-2004&amp;rft_val_fmt=info:ofi/fmt:kev:mtx:journal&amp;rfr_id=info:sid/Ovid:psyc21&amp;rft.genre=article&amp;rft_id=info:doi/10.1186%2Fs12888-023-04661-8&amp;rft_id=info:pmid/&amp;rft.issn=1471-244X&amp;rft.volume=23&amp;rft.issue=1&amp;rft.spage=161&amp;rft.pages=&amp;rft.date=2023&amp;rft.jtitle=BMC+Psychiatry&amp;rft.atitle=Development+of+mental+health+first-aid+guidelines+for+depression%3A+A+Delphi+expert+consensus+study+in+Argentina+and+Chile.&amp;rft.aulast=Encina-Zuniga" TargetMode="External"/><Relationship Id="rId95" Type="http://schemas.openxmlformats.org/officeDocument/2006/relationships/hyperlink" Target="http://bb2sz3ek3z.search.serialssolutions.com/?url_ver=Z39.88-2004&amp;rft_val_fmt=info:ofi/fmt:kev:mtx:journal&amp;rfr_id=info:sid/Ovid:psyc17&amp;rft.genre=article&amp;rft_id=info:doi/10.1002%2Fajcp.12241&amp;rft_id=info:pmid/&amp;rft.issn=0091-0562&amp;rft.volume=61&amp;rft.issue=3-4&amp;rft.spage=459&amp;rft.pages=459-471&amp;rft.date=2018&amp;rft.jtitle=American+Journal+of+Community+Psychology&amp;rft.atitle=A+feasibility+trial+of+Mental+Health+First+Aid+First+Nations%3A+Acceptability%2C+cultural+adaptation%2C+and+preliminary+outcomes.&amp;rft.aulast=Crooks" TargetMode="External"/><Relationship Id="rId160" Type="http://schemas.openxmlformats.org/officeDocument/2006/relationships/hyperlink" Target="https://dx.doi.org/10.1186/1471-244X-9-47" TargetMode="External"/><Relationship Id="rId181" Type="http://schemas.openxmlformats.org/officeDocument/2006/relationships/hyperlink" Target="https://ovidsp.ovid.com/ovidweb.cgi?T=JS&amp;CSC=Y&amp;NEWS=N&amp;PAGE=fulltext&amp;D=psyc6&amp;AN=2008-02547-001" TargetMode="External"/><Relationship Id="rId22" Type="http://schemas.openxmlformats.org/officeDocument/2006/relationships/hyperlink" Target="https://ovidsp.ovid.com/ovidweb.cgi?T=JS&amp;CSC=Y&amp;NEWS=N&amp;PAGE=fulltext&amp;D=psyc21&amp;AN=2022-62619-001" TargetMode="External"/><Relationship Id="rId43" Type="http://schemas.openxmlformats.org/officeDocument/2006/relationships/hyperlink" Target="https://ovidsp.ovid.com/ovidweb.cgi?T=JS&amp;CSC=Y&amp;NEWS=N&amp;PAGE=fulltext&amp;D=psyc20&amp;AN=2021-23774-007" TargetMode="External"/><Relationship Id="rId64" Type="http://schemas.openxmlformats.org/officeDocument/2006/relationships/hyperlink" Target="https://ovidsp.ovid.com/ovidweb.cgi?T=JS&amp;CSC=Y&amp;NEWS=N&amp;PAGE=fulltext&amp;D=psyc19&amp;AN=2020-10350-003" TargetMode="External"/><Relationship Id="rId118" Type="http://schemas.openxmlformats.org/officeDocument/2006/relationships/hyperlink" Target="https://ovidsp.ovid.com/ovidweb.cgi?T=JS&amp;CSC=Y&amp;NEWS=N&amp;PAGE=fulltext&amp;D=psyc13&amp;AN=2014-16246-001" TargetMode="External"/><Relationship Id="rId139" Type="http://schemas.openxmlformats.org/officeDocument/2006/relationships/hyperlink" Target="http://bb2sz3ek3z.search.serialssolutions.com/?url_ver=Z39.88-2004&amp;rft_val_fmt=info:ofi/fmt:kev:mtx:journal&amp;rfr_id=info:sid/Ovid:psyc10&amp;rft.genre=article&amp;rft_id=info:doi/10.1186%2F1752-4458-5-12&amp;rft_id=info:pmid/&amp;rft.issn=1752-4458&amp;rft.volume=5&amp;rft.issue=&amp;rft.spage=12&amp;rft.pages=&amp;rft.date=2011&amp;rft.jtitle=International+Journal+of+Mental+Health+Systems&amp;rft.atitle=Mental+Health+First+Aid+guidelines+for+helping+a+suicidal+person%3A+A+Delphi+consensus+study+in+Japan.&amp;rft.aulast=Colucci" TargetMode="External"/><Relationship Id="rId85" Type="http://schemas.openxmlformats.org/officeDocument/2006/relationships/hyperlink" Target="https://ovidsp.ovid.com/ovidweb.cgi?T=JS&amp;CSC=Y&amp;NEWS=N&amp;PAGE=fulltext&amp;D=psyc19&amp;AN=2021-09758-001" TargetMode="External"/><Relationship Id="rId150" Type="http://schemas.openxmlformats.org/officeDocument/2006/relationships/hyperlink" Target="http://bb2sz3ek3z.search.serialssolutions.com/?url_ver=Z39.88-2004&amp;rft_val_fmt=info:ofi/fmt:kev:mtx:journal&amp;rfr_id=info:sid/Ovid:psyc9&amp;rft.genre=article&amp;rft_id=info:doi/10.1186%2F1752-4458-4-4&amp;rft_id=info:pmid/&amp;rft.issn=1752-4458&amp;rft.volume=4&amp;rft.issue=&amp;rft.spage=4&amp;rft.pages=&amp;rft.date=2010&amp;rft.jtitle=International+Journal+of+Mental+Health+Systems&amp;rft.atitle=Mental+health+first+aid+guidelines+for+helping+a+suicidal+person%3A+A+Delphi+consensus+study+in+India.&amp;rft.aulast=Colucci" TargetMode="External"/><Relationship Id="rId171" Type="http://schemas.openxmlformats.org/officeDocument/2006/relationships/hyperlink" Target="http://bb2sz3ek3z.search.serialssolutions.com/?url_ver=Z39.88-2004&amp;rft_val_fmt=info:ofi/fmt:kev:mtx:journal&amp;rfr_id=info:sid/Ovid:psyc8&amp;rft.genre=article&amp;rft_id=info:doi/10.1002%2Fpits.20370&amp;rft_id=info:pmid/&amp;rft.issn=0033-3085&amp;rft.volume=46&amp;rft.issue=3&amp;rft.spage=246&amp;rft.pages=246-256&amp;rft.date=2009&amp;rft.jtitle=Psychology+in+the+Schools&amp;rft.atitle=Crisis+counseling%3A+An+overview.&amp;rft.aulast=Sandoval" TargetMode="External"/><Relationship Id="rId12" Type="http://schemas.openxmlformats.org/officeDocument/2006/relationships/hyperlink" Target="https://dx.doi.org/10.1037/ser0000767" TargetMode="External"/><Relationship Id="rId33" Type="http://schemas.openxmlformats.org/officeDocument/2006/relationships/hyperlink" Target="https://dx.doi.org/10.1186/s12888-022-03709-5" TargetMode="External"/><Relationship Id="rId108" Type="http://schemas.openxmlformats.org/officeDocument/2006/relationships/hyperlink" Target="https://dx.doi.org/10.1186/s13033-016-0087-1" TargetMode="External"/><Relationship Id="rId129" Type="http://schemas.openxmlformats.org/officeDocument/2006/relationships/hyperlink" Target="https://dx.doi.org/10.1016/j.psc.2013.05.004" TargetMode="External"/><Relationship Id="rId54" Type="http://schemas.openxmlformats.org/officeDocument/2006/relationships/hyperlink" Target="https://dx.doi.org/10.1186/s12888-021-03486-7" TargetMode="External"/><Relationship Id="rId75" Type="http://schemas.openxmlformats.org/officeDocument/2006/relationships/hyperlink" Target="https://dx.doi.org/10.1007/s10389-019-01057-5" TargetMode="External"/><Relationship Id="rId96" Type="http://schemas.openxmlformats.org/officeDocument/2006/relationships/hyperlink" Target="https://dx.doi.org/10.1002/ajcp.12241" TargetMode="External"/><Relationship Id="rId140" Type="http://schemas.openxmlformats.org/officeDocument/2006/relationships/hyperlink" Target="https://dx.doi.org/10.1186/1752-4458-5-12" TargetMode="External"/><Relationship Id="rId161" Type="http://schemas.openxmlformats.org/officeDocument/2006/relationships/hyperlink" Target="https://ovidsp.ovid.com/ovidweb.cgi?T=JS&amp;CSC=Y&amp;NEWS=N&amp;PAGE=fulltext&amp;D=psyc8&amp;AN=2009-16909-001" TargetMode="External"/><Relationship Id="rId182" Type="http://schemas.openxmlformats.org/officeDocument/2006/relationships/hyperlink" Target="http://bb2sz3ek3z.search.serialssolutions.com/?url_ver=Z39.88-2004&amp;rft_val_fmt=info:ofi/fmt:kev:mtx:journal&amp;rfr_id=info:sid/Ovid:psyc6&amp;rft.genre=article&amp;rft_id=info:doi/&amp;rft_id=info:pmid/&amp;rft.issn=1522-4821&amp;rft.volume=9&amp;rft.issue=3&amp;rft.spage=171&amp;rft.pages=171-180&amp;rft.date=2007&amp;rft.jtitle=International+Journal+of+Emergency+Mental+Health&amp;rft.atitle=The+tower+of+ivory+meets+the+house+of+worship%3A+Psychological+first+aid+training+for+the+faith+community.&amp;rft.aulast=McCabe" TargetMode="External"/><Relationship Id="rId6" Type="http://schemas.openxmlformats.org/officeDocument/2006/relationships/hyperlink" Target="https://dx.doi.org/10.1186/s12888-023-04661-8" TargetMode="External"/><Relationship Id="rId23" Type="http://schemas.openxmlformats.org/officeDocument/2006/relationships/hyperlink" Target="http://bb2sz3ek3z.search.serialssolutions.com/?url_ver=Z39.88-2004&amp;rft_val_fmt=info:ofi/fmt:kev:mtx:journal&amp;rfr_id=info:sid/Ovid:psyc21&amp;rft.genre=article&amp;rft_id=info:doi/10.1080%2F20008198.2022.2065430&amp;rft_id=info:pmid/&amp;rft.issn=2000-8066&amp;rft.volume=13&amp;rft.issue=1&amp;rft.spage=2065430&amp;rft.pages=&amp;rft.date=2022&amp;rft.jtitle=European+Journal+of+Psychotraumatology&amp;rft.atitle=Breaking+down+barriers+to+help-seeking%3A+Preparing+first+responders%27+families+for+psychological+first+aid.&amp;rft.aulast=O%27Toole" TargetMode="External"/><Relationship Id="rId119" Type="http://schemas.openxmlformats.org/officeDocument/2006/relationships/hyperlink" Target="http://bb2sz3ek3z.search.serialssolutions.com/?url_ver=Z39.88-2004&amp;rft_val_fmt=info:ofi/fmt:kev:mtx:journal&amp;rfr_id=info:sid/Ovid:psyc13&amp;rft.genre=article&amp;rft_id=info:doi/10.1186%2F1752-4458-8-6&amp;rft_id=info:pmid/&amp;rft.issn=1752-4458&amp;rft.volume=8&amp;rft.issue=&amp;rft.spage=6&amp;rft.pages=&amp;rft.date=2014&amp;rft.jtitle=International+Journal+of+Mental+Health+Systems&amp;rft.atitle=Providing+culturally+appropriate+mental+health+first+aid+to+an+Aboriginal+or+Torres+Strait+Islander+adolescent%3A+Development+of+expert+consensus+guidelines.&amp;rft.aulast=Chalmers" TargetMode="External"/><Relationship Id="rId44" Type="http://schemas.openxmlformats.org/officeDocument/2006/relationships/hyperlink" Target="http://bb2sz3ek3z.search.serialssolutions.com/?url_ver=Z39.88-2004&amp;rft_val_fmt=info:ofi/fmt:kev:mtx:journal&amp;rfr_id=info:sid/Ovid:psyc20&amp;rft.genre=article&amp;rft_id=info:doi/10.1111%2Fjnu.12613&amp;rft_id=info:pmid/&amp;rft.issn=1527-6546&amp;rft.volume=53&amp;rft.issue=2&amp;rft.spage=189&amp;rft.pages=189-197&amp;rft.date=2021&amp;rft.jtitle=Journal+of+Nursing+Scholarship&amp;rft.atitle=Contextualization+of+psychological+first+aid%3A+An+integrative+literature+review.&amp;rft.aulast=Sim" TargetMode="External"/><Relationship Id="rId65" Type="http://schemas.openxmlformats.org/officeDocument/2006/relationships/hyperlink" Target="http://bb2sz3ek3z.search.serialssolutions.com/?url_ver=Z39.88-2004&amp;rft_val_fmt=info:ofi/fmt:kev:mtx:journal&amp;rfr_id=info:sid/Ovid:psyc19&amp;rft.genre=article&amp;rft_id=info:doi/10.1177%2F1049731519890398&amp;rft_id=info:pmid/&amp;rft.issn=1049-7315&amp;rft.volume=30&amp;rft.issue=3&amp;rft.spage=275&amp;rft.pages=275-287&amp;rft.date=2020&amp;rft.jtitle=Research+on+Social+Work+Practice&amp;rft.atitle=Effectiveness+of+Mental+Health+First+Aid+for+Chinese-speaking+international+students+in+Melbourne.&amp;rft.aulast=Zhuang" TargetMode="External"/><Relationship Id="rId86" Type="http://schemas.openxmlformats.org/officeDocument/2006/relationships/hyperlink" Target="http://bb2sz3ek3z.search.serialssolutions.com/?url_ver=Z39.88-2004&amp;rft_val_fmt=info:ofi/fmt:kev:mtx:journal&amp;rfr_id=info:sid/Ovid:psyc19&amp;rft.genre=article&amp;rft_id=info:doi/10.1371%2Fjournal.pone.0244091&amp;rft_id=info:pmid/&amp;rft.issn=1932-6203&amp;rft.volume=15&amp;rft.issue=12&amp;rft.spage=e0244091&amp;rft.pages=&amp;rft.date=2020&amp;rft.jtitle=PLoS+ONE&amp;rft.atitle=Talking+about+suicide%3A+An+uncontrolled+trial+of+the+effects+of+an+Aboriginal+and+Torres+Strait+Islander+mental+health+first+aid+program+on+knowledge%2C+attitudes+and+intended+and+actual+assisting+actions.&amp;rft.aulast=Armstrong" TargetMode="External"/><Relationship Id="rId130" Type="http://schemas.openxmlformats.org/officeDocument/2006/relationships/hyperlink" Target="https://ovidsp.ovid.com/ovidweb.cgi?T=JS&amp;CSC=Y&amp;NEWS=N&amp;PAGE=fulltext&amp;D=psyc12&amp;AN=2013-12998-001" TargetMode="External"/><Relationship Id="rId151" Type="http://schemas.openxmlformats.org/officeDocument/2006/relationships/hyperlink" Target="https://dx.doi.org/10.1186/1752-4458-4-4" TargetMode="External"/><Relationship Id="rId172" Type="http://schemas.openxmlformats.org/officeDocument/2006/relationships/hyperlink" Target="https://dx.doi.org/10.1002/pits.20370" TargetMode="External"/><Relationship Id="rId13" Type="http://schemas.openxmlformats.org/officeDocument/2006/relationships/hyperlink" Target="https://ovidsp.ovid.com/ovidweb.cgi?T=JS&amp;CSC=Y&amp;NEWS=N&amp;PAGE=fulltext&amp;D=psyc21&amp;AN=2023-43249-001" TargetMode="External"/><Relationship Id="rId18" Type="http://schemas.openxmlformats.org/officeDocument/2006/relationships/hyperlink" Target="https://dx.doi.org/10.1186/s12888-022-04269-4" TargetMode="External"/><Relationship Id="rId39" Type="http://schemas.openxmlformats.org/officeDocument/2006/relationships/hyperlink" Target="https://dx.doi.org/10.1037/ser0000574" TargetMode="External"/><Relationship Id="rId109" Type="http://schemas.openxmlformats.org/officeDocument/2006/relationships/hyperlink" Target="https://ovidsp.ovid.com/ovidweb.cgi?T=JS&amp;CSC=Y&amp;NEWS=N&amp;PAGE=fulltext&amp;D=psyc15&amp;AN=2017-03275-008" TargetMode="External"/><Relationship Id="rId34" Type="http://schemas.openxmlformats.org/officeDocument/2006/relationships/hyperlink" Target="https://ovidsp.ovid.com/ovidweb.cgi?T=JS&amp;CSC=Y&amp;NEWS=N&amp;PAGE=fulltext&amp;D=psyc21&amp;AN=2022-33538-001" TargetMode="External"/><Relationship Id="rId50" Type="http://schemas.openxmlformats.org/officeDocument/2006/relationships/hyperlink" Target="http://bb2sz3ek3z.search.serialssolutions.com/?url_ver=Z39.88-2004&amp;rft_val_fmt=info:ofi/fmt:kev:mtx:journal&amp;rfr_id=info:sid/Ovid:psyc20&amp;rft.genre=article&amp;rft_id=info:doi/10.1186%2Fs12888-021-03598-0&amp;rft_id=info:pmid/&amp;rft.issn=1471-244X&amp;rft.volume=21&amp;rft.issue=&amp;rft.spage=585&amp;rft.pages=&amp;rft.date=2021&amp;rft.jtitle=BMC+Psychiatry&amp;rft.atitle=Cultural+adaptation+of+mental+health+first+aid+guidelines+for+depression+for+Sri+Lanka%3A+A+Delphi+expert+consensus+study.&amp;rft.aulast=Fernando" TargetMode="External"/><Relationship Id="rId55" Type="http://schemas.openxmlformats.org/officeDocument/2006/relationships/hyperlink" Target="https://ovidsp.ovid.com/ovidweb.cgi?T=JS&amp;CSC=Y&amp;NEWS=N&amp;PAGE=fulltext&amp;D=psyc19&amp;AN=2020-16530-001" TargetMode="External"/><Relationship Id="rId76" Type="http://schemas.openxmlformats.org/officeDocument/2006/relationships/hyperlink" Target="https://ovidsp.ovid.com/ovidweb.cgi?T=JS&amp;CSC=Y&amp;NEWS=N&amp;PAGE=fulltext&amp;D=psyc19&amp;AN=2020-46723-001" TargetMode="External"/><Relationship Id="rId97" Type="http://schemas.openxmlformats.org/officeDocument/2006/relationships/hyperlink" Target="https://ovidsp.ovid.com/ovidweb.cgi?T=JS&amp;CSC=Y&amp;NEWS=N&amp;PAGE=fulltext&amp;D=psyc17&amp;AN=2018-35295-001" TargetMode="External"/><Relationship Id="rId104" Type="http://schemas.openxmlformats.org/officeDocument/2006/relationships/hyperlink" Target="http://bb2sz3ek3z.search.serialssolutions.com/?url_ver=Z39.88-2004&amp;rft_val_fmt=info:ofi/fmt:kev:mtx:journal&amp;rfr_id=info:sid/Ovid:psyc16&amp;rft.genre=article&amp;rft_id=info:doi/10.1177%2F1049731515585149&amp;rft_id=info:pmid/&amp;rft.issn=1049-7315&amp;rft.volume=27&amp;rft.issue=1&amp;rft.spage=59&amp;rft.pages=59-67&amp;rft.date=2017&amp;rft.jtitle=Research+on+Social+Work+Practice&amp;rft.atitle=Evaluating+the+effectiveness+of+Mental+Health+First+Aid+program+for+Chinese+People+in+Hong+Kong.&amp;rft.aulast=Wong" TargetMode="External"/><Relationship Id="rId120" Type="http://schemas.openxmlformats.org/officeDocument/2006/relationships/hyperlink" Target="https://dx.doi.org/10.1186/1752-4458-8-6" TargetMode="External"/><Relationship Id="rId125" Type="http://schemas.openxmlformats.org/officeDocument/2006/relationships/hyperlink" Target="http://bb2sz3ek3z.search.serialssolutions.com/?url_ver=Z39.88-2004&amp;rft_val_fmt=info:ofi/fmt:kev:mtx:journal&amp;rfr_id=info:sid/Ovid:psyc12&amp;rft.genre=article&amp;rft_id=info:doi/10.1080%2F21507686.2013.826037&amp;rft_id=info:pmid/&amp;rft.issn=2150-7686&amp;rft.volume=4&amp;rft.issue=2&amp;rft.spage=214&amp;rft.pages=214&amp;rft.date=2013&amp;rft.jtitle=Asia+Pacific+Journal+of+Counselling+and+Psychotherapy&amp;rft.atitle=%22Editorial%22%3A+Erratum.&amp;rft.aulast=Moir-Bussy" TargetMode="External"/><Relationship Id="rId141" Type="http://schemas.openxmlformats.org/officeDocument/2006/relationships/hyperlink" Target="https://ovidsp.ovid.com/ovidweb.cgi?T=JS&amp;CSC=Y&amp;NEWS=N&amp;PAGE=fulltext&amp;D=psyc9&amp;AN=2011-01350-001" TargetMode="External"/><Relationship Id="rId146" Type="http://schemas.openxmlformats.org/officeDocument/2006/relationships/hyperlink" Target="https://ovidsp.ovid.com/ovidweb.cgi?T=JS&amp;CSC=Y&amp;NEWS=N&amp;PAGE=fulltext&amp;D=psyc9&amp;AN=2010-16589-001" TargetMode="External"/><Relationship Id="rId167" Type="http://schemas.openxmlformats.org/officeDocument/2006/relationships/hyperlink" Target="https://ovidsp.ovid.com/ovidweb.cgi?T=JS&amp;CSC=Y&amp;NEWS=N&amp;PAGE=fulltext&amp;D=psyc8&amp;AN=2009-03493-010" TargetMode="External"/><Relationship Id="rId188" Type="http://schemas.openxmlformats.org/officeDocument/2006/relationships/hyperlink" Target="https://dx.doi.org/10.1037/1091-7527.24.3.357" TargetMode="External"/><Relationship Id="rId7" Type="http://schemas.openxmlformats.org/officeDocument/2006/relationships/hyperlink" Target="https://ovidsp.ovid.com/ovidweb.cgi?T=JS&amp;CSC=Y&amp;NEWS=N&amp;PAGE=fulltext&amp;D=psyc21&amp;AN=2023-65958-001" TargetMode="External"/><Relationship Id="rId71" Type="http://schemas.openxmlformats.org/officeDocument/2006/relationships/hyperlink" Target="http://bb2sz3ek3z.search.serialssolutions.com/?url_ver=Z39.88-2004&amp;rft_val_fmt=info:ofi/fmt:kev:mtx:journal&amp;rfr_id=info:sid/Ovid:psyc19&amp;rft.genre=article&amp;rft_id=info:doi/10.1155%2F2020%2F8887727&amp;rft_id=info:pmid/&amp;rft.issn=2090-1321&amp;rft.volume=2020&amp;rft.issue=&amp;rft.spage=8887727&amp;rft.pages=&amp;rft.date=2020&amp;rft.jtitle=Depression+Research+and+Treatment&amp;rft.atitle=Prevalence+and+predictors+of+depression%2C+anxiety%2C+and+stress+among+youth+at+the+time+of+COVID-19%3A+An+online+cross-sectional+multicountry+study.&amp;rft.aulast=Al+Omari" TargetMode="External"/><Relationship Id="rId92" Type="http://schemas.openxmlformats.org/officeDocument/2006/relationships/hyperlink" Target="http://bb2sz3ek3z.search.serialssolutions.com/?url_ver=Z39.88-2004&amp;rft_val_fmt=info:ofi/fmt:kev:mtx:journal&amp;rfr_id=info:sid/Ovid:psyc18&amp;rft.genre=article&amp;rft_id=info:doi/10.18863%2Fpgy.456301&amp;rft_id=info:pmid/&amp;rft.issn=1309-0658&amp;rft.volume=11&amp;rft.issue=3&amp;rft.spage=351&amp;rft.pages=351-362&amp;rft.date=2019&amp;rft.jtitle=Psikiyatride+Guncel+Yaklasimlar&amp;rft.atitle=Psychological+first+aid%3A+Objectives%2C+practicing%2C+vulnerable+groups+and+ethical+rules+to+follow.&amp;rft.aulast=Demircioglu" TargetMode="External"/><Relationship Id="rId162" Type="http://schemas.openxmlformats.org/officeDocument/2006/relationships/hyperlink" Target="http://bb2sz3ek3z.search.serialssolutions.com/?url_ver=Z39.88-2004&amp;rft_val_fmt=info:ofi/fmt:kev:mtx:journal&amp;rfr_id=info:sid/Ovid:psyc8&amp;rft.genre=article&amp;rft_id=info:doi/10.1186%2F1752-4458-3-19&amp;rft_id=info:pmid/&amp;rft.issn=1752-4458&amp;rft.volume=3&amp;rft.issue=&amp;rft.spage=19&amp;rft.pages=&amp;rft.date=2009&amp;rft.jtitle=International+Journal+of+Mental+Health+Systems&amp;rft.atitle=Evaluation+of+Mental+Health+First+Aid+training+with+members+of+the+Vietnamese+community+in+Melbourne%2C+Australia.&amp;rft.aulast=Minas" TargetMode="External"/><Relationship Id="rId183" Type="http://schemas.openxmlformats.org/officeDocument/2006/relationships/hyperlink" Target="https://ovidsp.ovid.com/ovidweb.cgi?T=JS&amp;CSC=Y&amp;NEWS=N&amp;PAGE=fulltext&amp;D=psyc6&amp;AN=2006-23217-009" TargetMode="External"/><Relationship Id="rId2" Type="http://schemas.openxmlformats.org/officeDocument/2006/relationships/hyperlink" Target="http://bb2sz3ek3z.search.serialssolutions.com/?url_ver=Z39.88-2004&amp;rft_val_fmt=info:ofi/fmt:kev:mtx:journal&amp;rfr_id=info:sid/Ovid:psyc21&amp;rft.genre=article&amp;rft_id=info:doi/10.1027%2F2157-3891%2Fa000074&amp;rft_id=info:pmid/&amp;rft.issn=2157-3883&amp;rft.volume=&amp;rft.issue=&amp;rft.spage=No&amp;rft.pages=No+Pagination+Specified&amp;rft.date=2023&amp;rft.jtitle=International+Perspectives+in+Psychology%3A+Research%2C+Practice%2C+Consultation&amp;rft.atitle=Psychological+first+aid-informed+guidelines+for+mental+health+professionals+working+with+central+American+unaccompanied+minors+in+transitional+settings.&amp;rft.aulast=Mendez" TargetMode="External"/><Relationship Id="rId29" Type="http://schemas.openxmlformats.org/officeDocument/2006/relationships/hyperlink" Target="http://bb2sz3ek3z.search.serialssolutions.com/?url_ver=Z39.88-2004&amp;rft_val_fmt=info:ofi/fmt:kev:mtx:journal&amp;rfr_id=info:sid/Ovid:psyc21&amp;rft.genre=article&amp;rft_id=info:doi/10.1007%2Fs10935-022-00695-y&amp;rft_id=info:pmid/&amp;rft.issn=2731-5533&amp;rft.volume=&amp;rft.issue=&amp;rft.spage=No&amp;rft.pages=No+Pagination+Specified&amp;rft.date=2022&amp;rft.jtitle=Journal+of+Prevention&amp;rft.atitle=Development+and+cultural+adaptation+of+psychological+first+aid+for+covid-19+frontline+workers+in+american+indian%2Falaska+native+communities.&amp;rft.aulast=Grubin" TargetMode="External"/><Relationship Id="rId24" Type="http://schemas.openxmlformats.org/officeDocument/2006/relationships/hyperlink" Target="https://dx.doi.org/10.1080/20008198.2022.2065430" TargetMode="External"/><Relationship Id="rId40" Type="http://schemas.openxmlformats.org/officeDocument/2006/relationships/hyperlink" Target="https://ovidsp.ovid.com/ovidweb.cgi?T=JS&amp;CSC=Y&amp;NEWS=N&amp;PAGE=fulltext&amp;D=psyc20&amp;AN=2021-67809-022" TargetMode="External"/><Relationship Id="rId45" Type="http://schemas.openxmlformats.org/officeDocument/2006/relationships/hyperlink" Target="https://dx.doi.org/10.1111/jnu.12613" TargetMode="External"/><Relationship Id="rId66" Type="http://schemas.openxmlformats.org/officeDocument/2006/relationships/hyperlink" Target="https://dx.doi.org/10.1177/1049731519890398" TargetMode="External"/><Relationship Id="rId87" Type="http://schemas.openxmlformats.org/officeDocument/2006/relationships/hyperlink" Target="https://dx.doi.org/10.1371/journal.pone.0244091" TargetMode="External"/><Relationship Id="rId110" Type="http://schemas.openxmlformats.org/officeDocument/2006/relationships/hyperlink" Target="http://bb2sz3ek3z.search.serialssolutions.com/?url_ver=Z39.88-2004&amp;rft_val_fmt=info:ofi/fmt:kev:mtx:journal&amp;rfr_id=info:sid/Ovid:psyc15&amp;rft.genre=article&amp;rft_id=info:doi/10.1097%2FWTF.0000000000000104&amp;rft_id=info:pmid/&amp;rft.issn=1571-8883&amp;rft.volume=14&amp;rft.issue=1&amp;rft.spage=73&amp;rft.pages=73-79&amp;rft.date=2016&amp;rft.jtitle=Intervention%3A+Journal+of+Mental+Health+and+Psychosocial+Support+in+Conflict+Affected+Areas&amp;rft.atitle=The+refugee+crisis+in+Greece%3A+Training+border+security%2C+police%2C+volunteers+and+aid+workers+in+psychological+first+aid.&amp;rft.aulast=Gkionakis" TargetMode="External"/><Relationship Id="rId115" Type="http://schemas.openxmlformats.org/officeDocument/2006/relationships/hyperlink" Target="https://ovidsp.ovid.com/ovidweb.cgi?T=JS&amp;CSC=Y&amp;NEWS=N&amp;PAGE=fulltext&amp;D=psyc13&amp;AN=2014-41264-004" TargetMode="External"/><Relationship Id="rId131" Type="http://schemas.openxmlformats.org/officeDocument/2006/relationships/hyperlink" Target="http://bb2sz3ek3z.search.serialssolutions.com/?url_ver=Z39.88-2004&amp;rft_val_fmt=info:ofi/fmt:kev:mtx:journal&amp;rfr_id=info:sid/Ovid:psyc12&amp;rft.genre=article&amp;rft_id=info:doi/10.1080%2F21507686.2013.784440&amp;rft_id=info:pmid/&amp;rft.issn=2150-7686&amp;rft.volume=4&amp;rft.issue=1&amp;rft.spage=1&amp;rft.pages=1-2&amp;rft.date=2013&amp;rft.jtitle=Asia+Pacific+Journal+of+Counselling+and+Psychotherapy&amp;rft.atitle=Editorial.&amp;rft.aulast=Moir-Bussy" TargetMode="External"/><Relationship Id="rId136" Type="http://schemas.openxmlformats.org/officeDocument/2006/relationships/hyperlink" Target="https://ovidsp.ovid.com/ovidweb.cgi?T=JS&amp;CSC=Y&amp;NEWS=N&amp;PAGE=fulltext&amp;D=psyc11&amp;AN=2013-27032-007" TargetMode="External"/><Relationship Id="rId157" Type="http://schemas.openxmlformats.org/officeDocument/2006/relationships/hyperlink" Target="https://dx.doi.org/10.1097/NMD.0b013e3181b3b3ce" TargetMode="External"/><Relationship Id="rId178" Type="http://schemas.openxmlformats.org/officeDocument/2006/relationships/hyperlink" Target="https://dx.doi.org/10.1002/jts.20373" TargetMode="External"/><Relationship Id="rId61" Type="http://schemas.openxmlformats.org/officeDocument/2006/relationships/hyperlink" Target="https://ovidsp.ovid.com/ovidweb.cgi?T=JS&amp;CSC=Y&amp;NEWS=N&amp;PAGE=fulltext&amp;D=psyc19&amp;AN=2020-70700-001" TargetMode="External"/><Relationship Id="rId82" Type="http://schemas.openxmlformats.org/officeDocument/2006/relationships/hyperlink" Target="https://ovidsp.ovid.com/ovidweb.cgi?T=JS&amp;CSC=Y&amp;NEWS=N&amp;PAGE=fulltext&amp;D=psyc19&amp;AN=2020-90273-001" TargetMode="External"/><Relationship Id="rId152" Type="http://schemas.openxmlformats.org/officeDocument/2006/relationships/hyperlink" Target="https://ovidsp.ovid.com/ovidweb.cgi?T=JS&amp;CSC=Y&amp;NEWS=N&amp;PAGE=fulltext&amp;D=psyc9&amp;AN=2010-22545-001" TargetMode="External"/><Relationship Id="rId173" Type="http://schemas.openxmlformats.org/officeDocument/2006/relationships/hyperlink" Target="https://ovidsp.ovid.com/ovidweb.cgi?T=JS&amp;CSC=Y&amp;NEWS=N&amp;PAGE=fulltext&amp;D=psyc7&amp;AN=2009-00769-020" TargetMode="External"/><Relationship Id="rId19" Type="http://schemas.openxmlformats.org/officeDocument/2006/relationships/hyperlink" Target="https://ovidsp.ovid.com/ovidweb.cgi?T=JS&amp;CSC=Y&amp;NEWS=N&amp;PAGE=fulltext&amp;D=psyc21&amp;AN=2022-32758-001" TargetMode="External"/><Relationship Id="rId14" Type="http://schemas.openxmlformats.org/officeDocument/2006/relationships/hyperlink" Target="http://bb2sz3ek3z.search.serialssolutions.com/?url_ver=Z39.88-2004&amp;rft_val_fmt=info:ofi/fmt:kev:mtx:journal&amp;rfr_id=info:sid/Ovid:psyc21&amp;rft.genre=article&amp;rft_id=info:doi/10.1186%2Fs12888-023-04566-6&amp;rft_id=info:pmid/&amp;rft.issn=1471-244X&amp;rft.volume=23&amp;rft.issue=1&amp;rft.spage=76&amp;rft.pages=&amp;rft.date=2023&amp;rft.jtitle=BMC+Psychiatry&amp;rft.atitle=Cultural+adaptation+of+the+mental+health+first+aid+guidelines+for+depression+in+Brazil%3A+A+Delphi+expert+consensus+study.&amp;rft.aulast=Scotti+Requena" TargetMode="External"/><Relationship Id="rId30" Type="http://schemas.openxmlformats.org/officeDocument/2006/relationships/hyperlink" Target="https://dx.doi.org/10.1007/s10935-022-00695-y" TargetMode="External"/><Relationship Id="rId35" Type="http://schemas.openxmlformats.org/officeDocument/2006/relationships/hyperlink" Target="http://bb2sz3ek3z.search.serialssolutions.com/?url_ver=Z39.88-2004&amp;rft_val_fmt=info:ofi/fmt:kev:mtx:journal&amp;rfr_id=info:sid/Ovid:psyc21&amp;rft.genre=article&amp;rft_id=info:doi/10.1186%2Fs12888-022-03749-x&amp;rft_id=info:pmid/&amp;rft.issn=1471-244X&amp;rft.volume=22&amp;rft.issue=1&amp;rft.spage=113&amp;rft.pages=&amp;rft.date=2022&amp;rft.jtitle=BMC+Psychiatry&amp;rft.atitle=Development+of+mental+health+first+aid+guidelines+for+problem+drinking%3A+A+Delphi+expert+consensus+study+in+Argentina+and+Chile.&amp;rft.aulast=Agrest" TargetMode="External"/><Relationship Id="rId56" Type="http://schemas.openxmlformats.org/officeDocument/2006/relationships/hyperlink" Target="http://bb2sz3ek3z.search.serialssolutions.com/?url_ver=Z39.88-2004&amp;rft_val_fmt=info:ofi/fmt:kev:mtx:journal&amp;rfr_id=info:sid/Ovid:psyc19&amp;rft.genre=article&amp;rft_id=info:doi/10.1016%2Fj.jpsychores.2020.109966&amp;rft_id=info:pmid/&amp;rft.issn=0022-3999&amp;rft.volume=131&amp;rft.issue=&amp;rft.spage=109966&amp;rft.pages=&amp;rft.date=2020&amp;rft.jtitle=Journal+of+Psychosomatic+Research&amp;rft.atitle=A+systematic+review+of+mental+health+programs+among+populations+affected+by+the+Ebola+virus+disease.&amp;rft.aulast=Cenat" TargetMode="External"/><Relationship Id="rId77" Type="http://schemas.openxmlformats.org/officeDocument/2006/relationships/hyperlink" Target="http://bb2sz3ek3z.search.serialssolutions.com/?url_ver=Z39.88-2004&amp;rft_val_fmt=info:ofi/fmt:kev:mtx:journal&amp;rfr_id=info:sid/Ovid:psyc19&amp;rft.genre=article&amp;rft_id=info:doi/10.1186%2Fs12888-020-02736-4&amp;rft_id=info:pmid/&amp;rft.issn=1471-244X&amp;rft.volume=20&amp;rft.issue=1&amp;rft.spage=336&amp;rft.pages=&amp;rft.date=2020&amp;rft.jtitle=BMC+Psychiatry&amp;rft.atitle=Cultural+adaptation+of+the+mental+health+first+aid+guidelines+for+depression+used+in+English-speaking+countries+for+China%3A+A+Delphi+expert+consensus+study.&amp;rft.aulast=Lu" TargetMode="External"/><Relationship Id="rId100" Type="http://schemas.openxmlformats.org/officeDocument/2006/relationships/hyperlink" Target="https://ovidsp.ovid.com/ovidweb.cgi?T=JS&amp;CSC=Y&amp;NEWS=N&amp;PAGE=fulltext&amp;D=psyc16&amp;AN=2017-36546-001" TargetMode="External"/><Relationship Id="rId105" Type="http://schemas.openxmlformats.org/officeDocument/2006/relationships/hyperlink" Target="https://dx.doi.org/10.1177/1049731515585149" TargetMode="External"/><Relationship Id="rId126" Type="http://schemas.openxmlformats.org/officeDocument/2006/relationships/hyperlink" Target="https://dx.doi.org/10.1080/21507686.2013.826037" TargetMode="External"/><Relationship Id="rId147" Type="http://schemas.openxmlformats.org/officeDocument/2006/relationships/hyperlink" Target="http://bb2sz3ek3z.search.serialssolutions.com/?url_ver=Z39.88-2004&amp;rft_val_fmt=info:ofi/fmt:kev:mtx:journal&amp;rfr_id=info:sid/Ovid:psyc9&amp;rft.genre=article&amp;rft_id=info:doi/10.1186%2F1752-4458-4-18&amp;rft_id=info:pmid/&amp;rft.issn=1752-4458&amp;rft.volume=4&amp;rft.issue=&amp;rft.spage=18&amp;rft.pages=&amp;rft.date=2010&amp;rft.jtitle=International+Journal+of+Mental+Health+Systems&amp;rft.atitle=Mental+health+first+aid+training+for+the+Chinese+community+in+Melbourne%2C+Australia%3A+Effects+on+knowledge+about+and+attitudes+toward+people+with+mental+illness.&amp;rft.aulast=Lam" TargetMode="External"/><Relationship Id="rId168" Type="http://schemas.openxmlformats.org/officeDocument/2006/relationships/hyperlink" Target="http://bb2sz3ek3z.search.serialssolutions.com/?url_ver=Z39.88-2004&amp;rft_val_fmt=info:ofi/fmt:kev:mtx:journal&amp;rfr_id=info:sid/Ovid:psyc8&amp;rft.genre=article&amp;rft_id=info:doi/10.1080%2F10398560802444069&amp;rft_id=info:pmid/&amp;rft.issn=1039-8562&amp;rft.volume=17&amp;rft.issue=1&amp;rft.spage=51&amp;rft.pages=51-55&amp;rft.date=2009&amp;rft.jtitle=Australasian+Psychiatry&amp;rft.atitle=China-Australia+training+on+psychosocial+crisis+intervention%3A+Response+to+the+earthquake+disaster+in+Sichuan.&amp;rft.aulast=Ng" TargetMode="External"/><Relationship Id="rId8" Type="http://schemas.openxmlformats.org/officeDocument/2006/relationships/hyperlink" Target="http://bb2sz3ek3z.search.serialssolutions.com/?url_ver=Z39.88-2004&amp;rft_val_fmt=info:ofi/fmt:kev:mtx:journal&amp;rfr_id=info:sid/Ovid:psyc21&amp;rft.genre=article&amp;rft_id=info:doi/10.1007%2Fs12310-023-09576-z&amp;rft_id=info:pmid/&amp;rft.issn=1866-2625&amp;rft.volume=&amp;rft.issue=&amp;rft.spage=No&amp;rft.pages=No+Pagination+Specified&amp;rft.date=2023&amp;rft.jtitle=School+Mental+Health%3A+A+Multidisciplinary+Research+and+Practice+Journal&amp;rft.atitle=Cultural+adaptation+of+the+teen+mental+health+first+aid+%28tmhfa%29+program+from+australia+to+the+usa.&amp;rft.aulast=Rosenbaum" TargetMode="External"/><Relationship Id="rId51" Type="http://schemas.openxmlformats.org/officeDocument/2006/relationships/hyperlink" Target="https://dx.doi.org/10.1186/s12888-021-03598-0" TargetMode="External"/><Relationship Id="rId72" Type="http://schemas.openxmlformats.org/officeDocument/2006/relationships/hyperlink" Target="https://dx.doi.org/10.1155/2020/8887727" TargetMode="External"/><Relationship Id="rId93" Type="http://schemas.openxmlformats.org/officeDocument/2006/relationships/hyperlink" Target="https://dx.doi.org/10.18863/pgy.456301" TargetMode="External"/><Relationship Id="rId98" Type="http://schemas.openxmlformats.org/officeDocument/2006/relationships/hyperlink" Target="http://bb2sz3ek3z.search.serialssolutions.com/?url_ver=Z39.88-2004&amp;rft_val_fmt=info:ofi/fmt:kev:mtx:journal&amp;rfr_id=info:sid/Ovid:psyc17&amp;rft.genre=article&amp;rft_id=info:doi/10.1186%2Fs12888-018-1809-5&amp;rft_id=info:pmid/&amp;rft.issn=1471-244X&amp;rft.volume=18&amp;rft.issue=1&amp;rft.spage=228&amp;rft.pages=&amp;rft.date=2018&amp;rft.jtitle=BMC+Psychiatry&amp;rft.atitle=Re-development+of+mental+health+first+aid+guidelines+for+supporting+Aboriginal+and+Torres+Strait+islanders+who+are+experiencing+suicidal+thoughts+and+behaviour.&amp;rft.aulast=Armstrong" TargetMode="External"/><Relationship Id="rId121" Type="http://schemas.openxmlformats.org/officeDocument/2006/relationships/hyperlink" Target="https://ovidsp.ovid.com/ovidweb.cgi?T=JS&amp;CSC=Y&amp;NEWS=N&amp;PAGE=fulltext&amp;D=psyc12&amp;AN=2013-01893-011" TargetMode="External"/><Relationship Id="rId142" Type="http://schemas.openxmlformats.org/officeDocument/2006/relationships/hyperlink" Target="http://bb2sz3ek3z.search.serialssolutions.com/?url_ver=Z39.88-2004&amp;rft_val_fmt=info:ofi/fmt:kev:mtx:journal&amp;rfr_id=info:sid/Ovid:psyc9&amp;rft.genre=article&amp;rft_id=info:doi/&amp;rft_id=info:pmid/&amp;rft.issn=1752-4458&amp;rft.volume=4&amp;rft.issue=&amp;rft.spage=32&amp;rft.pages=&amp;rft.date=2010&amp;rft.jtitle=International+Journal+of+Mental+Health+Systems&amp;rft.atitle=Mental+health+first+aid+guidelines+for+helping+a+suicidal+person%3A+A+Delphi+consensus+study+in+the+Philippines.&amp;rft.aulast=Colucci" TargetMode="External"/><Relationship Id="rId163" Type="http://schemas.openxmlformats.org/officeDocument/2006/relationships/hyperlink" Target="https://dx.doi.org/10.1186/1752-4458-3-19" TargetMode="External"/><Relationship Id="rId184" Type="http://schemas.openxmlformats.org/officeDocument/2006/relationships/hyperlink" Target="http://bb2sz3ek3z.search.serialssolutions.com/?url_ver=Z39.88-2004&amp;rft_val_fmt=info:ofi/fmt:kev:mtx:journal&amp;rfr_id=info:sid/Ovid:psyc6&amp;rft.genre=article&amp;rft_id=info:doi/10.1080%2F09540260601037961&amp;rft_id=info:pmid/&amp;rft.issn=0954-0261&amp;rft.volume=18&amp;rft.issue=6&amp;rft.spage=547&amp;rft.pages=547-552&amp;rft.date=2006&amp;rft.jtitle=International+Review+of+Psychiatry&amp;rft.atitle=Lessons+learnt+in+mental+health+and+psychosocial+care+in+India+after+disasters.&amp;rft.aulast=Rao" TargetMode="External"/><Relationship Id="rId3" Type="http://schemas.openxmlformats.org/officeDocument/2006/relationships/hyperlink" Target="https://dx.doi.org/10.1027/2157-3891/a000074" TargetMode="External"/><Relationship Id="rId25" Type="http://schemas.openxmlformats.org/officeDocument/2006/relationships/hyperlink" Target="https://ovidsp.ovid.com/ovidweb.cgi?T=JS&amp;CSC=Y&amp;NEWS=N&amp;PAGE=fulltext&amp;D=psyc21&amp;AN=2022-72857-001" TargetMode="External"/><Relationship Id="rId46" Type="http://schemas.openxmlformats.org/officeDocument/2006/relationships/hyperlink" Target="https://ovidsp.ovid.com/ovidweb.cgi?T=JS&amp;CSC=Y&amp;NEWS=N&amp;PAGE=fulltext&amp;D=psyc20&amp;AN=2022-11295-001" TargetMode="External"/><Relationship Id="rId67" Type="http://schemas.openxmlformats.org/officeDocument/2006/relationships/hyperlink" Target="https://ovidsp.ovid.com/ovidweb.cgi?T=JS&amp;CSC=Y&amp;NEWS=N&amp;PAGE=fulltext&amp;D=psyc19&amp;AN=2020-27266-001" TargetMode="External"/><Relationship Id="rId116" Type="http://schemas.openxmlformats.org/officeDocument/2006/relationships/hyperlink" Target="http://bb2sz3ek3z.search.serialssolutions.com/?url_ver=Z39.88-2004&amp;rft_val_fmt=info:ofi/fmt:kev:mtx:journal&amp;rfr_id=info:sid/Ovid:psyc13&amp;rft.genre=article&amp;rft_id=info:doi/10.3109%2F01612840.2014.901452&amp;rft_id=info:pmid/&amp;rft.issn=0161-2840&amp;rft.volume=35&amp;rft.issue=10&amp;rft.spage=739&amp;rft.pages=739-744&amp;rft.date=2014&amp;rft.jtitle=Issues+in+Mental+Health+Nursing&amp;rft.atitle=Adapting+evidence-based+interventions+to+accommodate+cultural+differences%3A+Where+does+this+leave+effectiveness%3F&amp;rft.aulast=Doyle" TargetMode="External"/><Relationship Id="rId137" Type="http://schemas.openxmlformats.org/officeDocument/2006/relationships/hyperlink" Target="http://bb2sz3ek3z.search.serialssolutions.com/?url_ver=Z39.88-2004&amp;rft_val_fmt=info:ofi/fmt:kev:mtx:journal&amp;rfr_id=info:sid/Ovid:psyc11&amp;rft.genre=article&amp;rft_id=info:doi/&amp;rft_id=info:pmid/&amp;rft.issn=1522-4821&amp;rft.volume=14&amp;rft.issue=4&amp;rft.spage=289&amp;rft.pages=289-296&amp;rft.date=2012&amp;rft.jtitle=International+Journal+of+Emergency+Mental+Health&amp;rft.atitle=Introducing+Embedded+Indigenous+Psychological+Support+Teams%3A+A+suggested+addition+to+psychological+first+aid+in+an+international+context.&amp;rft.aulast=Edwards-Stewart" TargetMode="External"/><Relationship Id="rId158" Type="http://schemas.openxmlformats.org/officeDocument/2006/relationships/hyperlink" Target="https://ovidsp.ovid.com/ovidweb.cgi?T=JS&amp;CSC=Y&amp;NEWS=N&amp;PAGE=fulltext&amp;D=psyc8&amp;AN=2009-12830-001" TargetMode="External"/><Relationship Id="rId20" Type="http://schemas.openxmlformats.org/officeDocument/2006/relationships/hyperlink" Target="http://bb2sz3ek3z.search.serialssolutions.com/?url_ver=Z39.88-2004&amp;rft_val_fmt=info:ofi/fmt:kev:mtx:journal&amp;rfr_id=info:sid/Ovid:psyc21&amp;rft.genre=article&amp;rft_id=info:doi/10.3389%2Ffpsyt.2021.809679&amp;rft_id=info:pmid/&amp;rft.issn=1664-0640&amp;rft.volume=12&amp;rft.issue=&amp;rft.spage=809679&amp;rft.pages=&amp;rft.date=2022&amp;rft.jtitle=Frontiers+in+Psychiatry&amp;rft.atitle=Evaluating+a+Psychological+First+Aid+training+intervention+%28preparing+me%29+to+support+the+mental+health+and+wellbeing+of+Chinese+healthcare+workers+during+healthcare+emergencies%3A+Protocol+for+a+randomized+controlled+feasibility+trial.&amp;rft.aulast=Wang" TargetMode="External"/><Relationship Id="rId41" Type="http://schemas.openxmlformats.org/officeDocument/2006/relationships/hyperlink" Target="http://bb2sz3ek3z.search.serialssolutions.com/?url_ver=Z39.88-2004&amp;rft_val_fmt=info:ofi/fmt:kev:mtx:journal&amp;rfr_id=info:sid/Ovid:psyc20&amp;rft.genre=article&amp;rft_id=info:doi/10.1177%2F0020764020944200&amp;rft_id=info:pmid/&amp;rft.issn=0020-7640&amp;rft.volume=67&amp;rft.issue=5&amp;rft.spage=576&amp;rft.pages=576-586&amp;rft.date=2021&amp;rft.jtitle=International+Journal+of+Social+Psychiatry&amp;rft.atitle=Mental+health+in+biological+disasters%3A+From+SARS+to+COVID-19.&amp;rft.aulast=Hsieh" TargetMode="External"/><Relationship Id="rId62" Type="http://schemas.openxmlformats.org/officeDocument/2006/relationships/hyperlink" Target="http://bb2sz3ek3z.search.serialssolutions.com/?url_ver=Z39.88-2004&amp;rft_val_fmt=info:ofi/fmt:kev:mtx:journal&amp;rfr_id=info:sid/Ovid:psyc19&amp;rft.genre=article&amp;rft_id=info:doi/10.1186%2Fs12888-020-02858-9&amp;rft_id=info:pmid/&amp;rft.issn=1471-244X&amp;rft.volume=20&amp;rft.issue=1&amp;rft.spage=454&amp;rft.pages=&amp;rft.date=2020&amp;rft.jtitle=BMC+Psychiatry&amp;rft.atitle=Cultural+adaptation+of+the+mental+health+first+aid+guidelines+for+assisting+a+person+at+risk+of+suicide+to+China%3A+A+Delphi+expert+consensus+study.&amp;rft.aulast=Lu" TargetMode="External"/><Relationship Id="rId83" Type="http://schemas.openxmlformats.org/officeDocument/2006/relationships/hyperlink" Target="http://bb2sz3ek3z.search.serialssolutions.com/?url_ver=Z39.88-2004&amp;rft_val_fmt=info:ofi/fmt:kev:mtx:journal&amp;rfr_id=info:sid/Ovid:psyc19&amp;rft.genre=article&amp;rft_id=info:doi/10.1016%2Fj.psychres.2020.113094&amp;rft_id=info:pmid/&amp;rft.issn=0165-1781&amp;rft.volume=289&amp;rft.issue=&amp;rft.spage=113094&amp;rft.pages=&amp;rft.date=2020&amp;rft.jtitle=Psychiatry+Research&amp;rft.atitle=The+mental+health+of+those+whose+rights+have+been+taken+away%3A+An+essay+on+the+mental+health+of+indigenous+peoples+in+the+face+of+the+2019+Coronavirus+%282019-nCoV%29+outbreak.&amp;rft.aulast=Junior" TargetMode="External"/><Relationship Id="rId88" Type="http://schemas.openxmlformats.org/officeDocument/2006/relationships/hyperlink" Target="https://ovidsp.ovid.com/ovidweb.cgi?T=JS&amp;CSC=Y&amp;NEWS=N&amp;PAGE=fulltext&amp;D=psyc18&amp;AN=2018-61336-022" TargetMode="External"/><Relationship Id="rId111" Type="http://schemas.openxmlformats.org/officeDocument/2006/relationships/hyperlink" Target="https://dx.doi.org/10.1097/WTF.0000000000000104" TargetMode="External"/><Relationship Id="rId132" Type="http://schemas.openxmlformats.org/officeDocument/2006/relationships/hyperlink" Target="https://dx.doi.org/10.1080/21507686.2013.784440" TargetMode="External"/><Relationship Id="rId153" Type="http://schemas.openxmlformats.org/officeDocument/2006/relationships/hyperlink" Target="http://bb2sz3ek3z.search.serialssolutions.com/?url_ver=Z39.88-2004&amp;rft_val_fmt=info:ofi/fmt:kev:mtx:journal&amp;rfr_id=info:sid/Ovid:psyc9&amp;rft.genre=article&amp;rft_id=info:doi/10.1186%2F1471-244X-10-78&amp;rft_id=info:pmid/&amp;rft.issn=1471-244X&amp;rft.volume=10&amp;rft.issue=1&amp;rft.spage=78&amp;rft.pages=&amp;rft.date=2010&amp;rft.jtitle=BMC+Psychiatry&amp;rft.atitle=Development+of+mental+health+first+aid+guidelines+for+Aboriginal+and+Torres+Strait+Islander+people+experiencing+problems+with+substance+use%3A+A+Delphi+study.&amp;rft.aulast=Hart" TargetMode="External"/><Relationship Id="rId174" Type="http://schemas.openxmlformats.org/officeDocument/2006/relationships/hyperlink" Target="http://bb2sz3ek3z.search.serialssolutions.com/?url_ver=Z39.88-2004&amp;rft_val_fmt=info:ofi/fmt:kev:mtx:journal&amp;rfr_id=info:sid/Ovid:psyc7&amp;rft.genre=article&amp;rft_id=info:doi/10.1097%2FWTF.0b013e32831eeef9&amp;rft_id=info:pmid/&amp;rft.issn=1571-8883&amp;rft.volume=6&amp;rft.issue=3-4&amp;rft.spage=304&amp;rft.pages=304-306&amp;rft.date=2008&amp;rft.jtitle=Intervention%3A+International+Journal+of+Mental+Health%2C+Psychosocial+Work+%26+Counselling+in+Areas+of+Armed+Conflict&amp;rft.atitle=Expulsion+of+Burundian+refugees+from+Tanzania%3A+Experiences+with+the+use+of+the+IASC+Guidelines+on+Mental+Health+and+Psychosocial+Support+in+Emergency+Settings.&amp;rft.aulast=Nyamukeba" TargetMode="External"/><Relationship Id="rId179" Type="http://schemas.openxmlformats.org/officeDocument/2006/relationships/hyperlink" Target="https://ovidsp.ovid.com/ovidweb.cgi?T=JS&amp;CSC=Y&amp;NEWS=N&amp;PAGE=fulltext&amp;D=psyc6&amp;AN=2007-01174-010" TargetMode="External"/><Relationship Id="rId15" Type="http://schemas.openxmlformats.org/officeDocument/2006/relationships/hyperlink" Target="https://dx.doi.org/10.1186/s12888-023-04566-6" TargetMode="External"/><Relationship Id="rId36" Type="http://schemas.openxmlformats.org/officeDocument/2006/relationships/hyperlink" Target="https://dx.doi.org/10.1186/s12888-022-03749-x" TargetMode="External"/><Relationship Id="rId57" Type="http://schemas.openxmlformats.org/officeDocument/2006/relationships/hyperlink" Target="https://dx.doi.org/10.1016/j.jpsychores.2020.109966" TargetMode="External"/><Relationship Id="rId106" Type="http://schemas.openxmlformats.org/officeDocument/2006/relationships/hyperlink" Target="https://ovidsp.ovid.com/ovidweb.cgi?T=JS&amp;CSC=Y&amp;NEWS=N&amp;PAGE=fulltext&amp;D=psyc15&amp;AN=2016-43015-001" TargetMode="External"/><Relationship Id="rId127" Type="http://schemas.openxmlformats.org/officeDocument/2006/relationships/hyperlink" Target="https://ovidsp.ovid.com/ovidweb.cgi?T=JS&amp;CSC=Y&amp;NEWS=N&amp;PAGE=fulltext&amp;D=psyc12&amp;AN=2013-29963-008" TargetMode="External"/><Relationship Id="rId10" Type="http://schemas.openxmlformats.org/officeDocument/2006/relationships/hyperlink" Target="https://ovidsp.ovid.com/ovidweb.cgi?T=JS&amp;CSC=Y&amp;NEWS=N&amp;PAGE=fulltext&amp;D=psyc21&amp;AN=2023-62619-001" TargetMode="External"/><Relationship Id="rId31" Type="http://schemas.openxmlformats.org/officeDocument/2006/relationships/hyperlink" Target="https://ovidsp.ovid.com/ovidweb.cgi?T=JS&amp;CSC=Y&amp;NEWS=N&amp;PAGE=fulltext&amp;D=psyc21&amp;AN=2022-43072-001" TargetMode="External"/><Relationship Id="rId52" Type="http://schemas.openxmlformats.org/officeDocument/2006/relationships/hyperlink" Target="https://ovidsp.ovid.com/ovidweb.cgi?T=JS&amp;CSC=Y&amp;NEWS=N&amp;PAGE=fulltext&amp;D=psyc20&amp;AN=2021-89712-001" TargetMode="External"/><Relationship Id="rId73" Type="http://schemas.openxmlformats.org/officeDocument/2006/relationships/hyperlink" Target="https://ovidsp.ovid.com/ovidweb.cgi?T=JS&amp;CSC=Y&amp;NEWS=N&amp;PAGE=fulltext&amp;D=psyc19&amp;AN=2020-20276-013" TargetMode="External"/><Relationship Id="rId78" Type="http://schemas.openxmlformats.org/officeDocument/2006/relationships/hyperlink" Target="https://dx.doi.org/10.1186/s12888-020-02736-4" TargetMode="External"/><Relationship Id="rId94" Type="http://schemas.openxmlformats.org/officeDocument/2006/relationships/hyperlink" Target="https://ovidsp.ovid.com/ovidweb.cgi?T=JS&amp;CSC=Y&amp;NEWS=N&amp;PAGE=fulltext&amp;D=psyc17&amp;AN=2018-12868-001" TargetMode="External"/><Relationship Id="rId99" Type="http://schemas.openxmlformats.org/officeDocument/2006/relationships/hyperlink" Target="https://dx.doi.org/10.1186/s12888-018-1809-5" TargetMode="External"/><Relationship Id="rId101" Type="http://schemas.openxmlformats.org/officeDocument/2006/relationships/hyperlink" Target="http://bb2sz3ek3z.search.serialssolutions.com/?url_ver=Z39.88-2004&amp;rft_val_fmt=info:ofi/fmt:kev:mtx:journal&amp;rfr_id=info:sid/Ovid:psyc16&amp;rft.genre=article&amp;rft_id=info:doi/10.1186%2Fs12888-017-1465-1&amp;rft_id=info:pmid/&amp;rft.issn=1471-244X&amp;rft.volume=17&amp;rft.issue=1&amp;rft.spage=300&amp;rft.pages=&amp;rft.date=2017&amp;rft.jtitle=BMC+Psychiatry&amp;rft.atitle=Re-development+of+mental+health+first+aid+guidelines+for+supporting+Aboriginal+and+Torres+Strait+Islanders+who+are+engaging+in+non-suicidal+self-injury.&amp;rft.aulast=Armstrong" TargetMode="External"/><Relationship Id="rId122" Type="http://schemas.openxmlformats.org/officeDocument/2006/relationships/hyperlink" Target="http://bb2sz3ek3z.search.serialssolutions.com/?url_ver=Z39.88-2004&amp;rft_val_fmt=info:ofi/fmt:kev:mtx:journal&amp;rfr_id=info:sid/Ovid:psyc12&amp;rft.genre=article&amp;rft_id=info:doi/10.1111%2Fj.1447-0349.2012.00844.x&amp;rft_id=info:pmid/&amp;rft.issn=1445-8330&amp;rft.volume=22&amp;rft.issue=1&amp;rft.spage=85&amp;rft.pages=85-92&amp;rft.date=2013&amp;rft.jtitle=International+Journal+of+Mental+Health+Nursing&amp;rft.atitle=Evaluation+of+mental+health+first+aid+training+in+a+diverse+community+setting.&amp;rft.aulast=Morawska" TargetMode="External"/><Relationship Id="rId143" Type="http://schemas.openxmlformats.org/officeDocument/2006/relationships/hyperlink" Target="https://ovidsp.ovid.com/ovidweb.cgi?T=JS&amp;CSC=Y&amp;NEWS=N&amp;PAGE=fulltext&amp;D=psyc9&amp;AN=2011-01348-001" TargetMode="External"/><Relationship Id="rId148" Type="http://schemas.openxmlformats.org/officeDocument/2006/relationships/hyperlink" Target="https://dx.doi.org/10.1186/1752-4458-4-18" TargetMode="External"/><Relationship Id="rId164" Type="http://schemas.openxmlformats.org/officeDocument/2006/relationships/hyperlink" Target="https://ovidsp.ovid.com/ovidweb.cgi?T=JS&amp;CSC=Y&amp;NEWS=N&amp;PAGE=fulltext&amp;D=psyc8&amp;AN=2009-09817-001" TargetMode="External"/><Relationship Id="rId169" Type="http://schemas.openxmlformats.org/officeDocument/2006/relationships/hyperlink" Target="https://dx.doi.org/10.1080/10398560802444069" TargetMode="External"/><Relationship Id="rId185" Type="http://schemas.openxmlformats.org/officeDocument/2006/relationships/hyperlink" Target="https://dx.doi.org/10.1080/09540260601037961" TargetMode="External"/><Relationship Id="rId4" Type="http://schemas.openxmlformats.org/officeDocument/2006/relationships/hyperlink" Target="https://ovidsp.ovid.com/ovidweb.cgi?T=JS&amp;CSC=Y&amp;NEWS=N&amp;PAGE=fulltext&amp;D=psyc21&amp;AN=2023-56214-001" TargetMode="External"/><Relationship Id="rId9" Type="http://schemas.openxmlformats.org/officeDocument/2006/relationships/hyperlink" Target="https://dx.doi.org/10.1007/s12310-023-09576-z" TargetMode="External"/><Relationship Id="rId180" Type="http://schemas.openxmlformats.org/officeDocument/2006/relationships/hyperlink" Target="http://bb2sz3ek3z.search.serialssolutions.com/?url_ver=Z39.88-2004&amp;rft_val_fmt=info:ofi/fmt:kev:mtx:journal&amp;rfr_id=info:sid/Ovid:psyc6&amp;rft.genre=article&amp;rft_id=info:doi/&amp;rft_id=info:pmid/&amp;rft.issn=1697-2600&amp;rft.volume=7&amp;rft.issue=1&amp;rft.spage=141&amp;rft.pages=141-151&amp;rft.date=2007&amp;rft.jtitle=International+Journal+of+Clinical+and+Health+Psychology&amp;rft.atitle=Mental+health+first+aid+training+for+members+of+the+public.&amp;rft.aulast=Jorm" TargetMode="External"/><Relationship Id="rId26" Type="http://schemas.openxmlformats.org/officeDocument/2006/relationships/hyperlink" Target="http://bb2sz3ek3z.search.serialssolutions.com/?url_ver=Z39.88-2004&amp;rft_val_fmt=info:ofi/fmt:kev:mtx:journal&amp;rfr_id=info:sid/Ovid:psyc21&amp;rft.genre=article&amp;rft_id=info:doi/10.1186%2Fs12888-022-04042-7&amp;rft_id=info:pmid/&amp;rft.issn=1471-244X&amp;rft.volume=22&amp;rft.issue=1&amp;rft.spage=397&amp;rft.pages=&amp;rft.date=2022&amp;rft.jtitle=BMC+Psychiatry&amp;rft.atitle=Cultural+adaptation+of+the+mental+health+first+aid+guidelines+for+assisting+a+person+at+risk+of+suicide+in+Brazil%3A+A+Delphi+expert+consensus+study.&amp;rft.aulast=Requena" TargetMode="External"/><Relationship Id="rId47" Type="http://schemas.openxmlformats.org/officeDocument/2006/relationships/hyperlink" Target="http://bb2sz3ek3z.search.serialssolutions.com/?url_ver=Z39.88-2004&amp;rft_val_fmt=info:ofi/fmt:kev:mtx:journal&amp;rfr_id=info:sid/Ovid:psyc20&amp;rft.genre=article&amp;rft_id=info:doi/10.1186%2Fs12888-021-03606-3&amp;rft_id=info:pmid/&amp;rft.issn=1471-244X&amp;rft.volume=21&amp;rft.issue=1&amp;rft.spage=600&amp;rft.pages=&amp;rft.date=2021&amp;rft.jtitle=BMC+Psychiatry&amp;rft.atitle=Development+of+Chinese+mental+health+first+aid+guidelines+for+assisting+a+person+affected+by+a+traumatic+event%3A+A+Delphi+expert+consensus+study.&amp;rft.aulast=Wang" TargetMode="External"/><Relationship Id="rId68" Type="http://schemas.openxmlformats.org/officeDocument/2006/relationships/hyperlink" Target="http://bb2sz3ek3z.search.serialssolutions.com/?url_ver=Z39.88-2004&amp;rft_val_fmt=info:ofi/fmt:kev:mtx:journal&amp;rfr_id=info:sid/Ovid:psyc19&amp;rft.genre=article&amp;rft_id=info:doi/10.1111%2Fjpm.12633&amp;rft_id=info:pmid/&amp;rft.issn=1351-0126&amp;rft.volume=27&amp;rft.issue=6&amp;rft.spage=742&amp;rft.pages=742-751&amp;rft.date=2020&amp;rft.jtitle=Journal+of+Psychiatric+and+Mental+Health+Nursing&amp;rft.atitle=Training+healthcare+assistants+working+in+adult+acute+inpatient+wards+in+Psychological+First+Aid%3A+An+implementation+and+evaluation+study.&amp;rft.aulast=Kantaris" TargetMode="External"/><Relationship Id="rId89" Type="http://schemas.openxmlformats.org/officeDocument/2006/relationships/hyperlink" Target="http://bb2sz3ek3z.search.serialssolutions.com/?url_ver=Z39.88-2004&amp;rft_val_fmt=info:ofi/fmt:kev:mtx:journal&amp;rfr_id=info:sid/Ovid:psyc18&amp;rft.genre=article&amp;rft_id=info:doi/10.1016%2Fj.evalprogplan.2018.10.016&amp;rft_id=info:pmid/&amp;rft.issn=0149-7189&amp;rft.volume=72&amp;rft.issue=&amp;rft.spage=188&amp;rft.pages=188-196&amp;rft.date=2019&amp;rft.jtitle=Evaluation+and+Program+Planning&amp;rft.atitle=The+essential+role+of+cultural+safety+in+developing+culturally-relevant+prevention+programming+in+First+Nations+communities%3A+Lessons+learned+from+a+national+evaluation+of+Mental+Health+First+Aid+First+Nations.&amp;rft.aulast=Auger" TargetMode="External"/><Relationship Id="rId112" Type="http://schemas.openxmlformats.org/officeDocument/2006/relationships/hyperlink" Target="https://ovidsp.ovid.com/ovidweb.cgi?T=JS&amp;CSC=Y&amp;NEWS=N&amp;PAGE=fulltext&amp;D=psyc15&amp;AN=2016-40371-003" TargetMode="External"/><Relationship Id="rId133" Type="http://schemas.openxmlformats.org/officeDocument/2006/relationships/hyperlink" Target="https://ovidsp.ovid.com/ovidweb.cgi?T=JS&amp;CSC=Y&amp;NEWS=N&amp;PAGE=fulltext&amp;D=psyc11&amp;AN=2012-05639-001" TargetMode="External"/><Relationship Id="rId154" Type="http://schemas.openxmlformats.org/officeDocument/2006/relationships/hyperlink" Target="https://dx.doi.org/10.1186/1471-244X-10-78" TargetMode="External"/><Relationship Id="rId175" Type="http://schemas.openxmlformats.org/officeDocument/2006/relationships/hyperlink" Target="https://dx.doi.org/10.1097/WTF.0b013e32831eeef9" TargetMode="External"/><Relationship Id="rId16" Type="http://schemas.openxmlformats.org/officeDocument/2006/relationships/hyperlink" Target="https://ovidsp.ovid.com/ovidweb.cgi?T=JS&amp;CSC=Y&amp;NEWS=N&amp;PAGE=fulltext&amp;D=psyc21&amp;AN=2023-14839-001" TargetMode="External"/><Relationship Id="rId37" Type="http://schemas.openxmlformats.org/officeDocument/2006/relationships/hyperlink" Target="https://ovidsp.ovid.com/ovidweb.cgi?T=JS&amp;CSC=Y&amp;NEWS=N&amp;PAGE=fulltext&amp;D=psyc20&amp;AN=2021-64753-001" TargetMode="External"/><Relationship Id="rId58" Type="http://schemas.openxmlformats.org/officeDocument/2006/relationships/hyperlink" Target="https://ovidsp.ovid.com/ovidweb.cgi?T=JS&amp;CSC=Y&amp;NEWS=N&amp;PAGE=fulltext&amp;D=psyc19&amp;AN=2020-83895-001" TargetMode="External"/><Relationship Id="rId79" Type="http://schemas.openxmlformats.org/officeDocument/2006/relationships/hyperlink" Target="https://ovidsp.ovid.com/ovidweb.cgi?T=JS&amp;CSC=Y&amp;NEWS=N&amp;PAGE=fulltext&amp;D=psyc19&amp;AN=2020-68912-001" TargetMode="External"/><Relationship Id="rId102" Type="http://schemas.openxmlformats.org/officeDocument/2006/relationships/hyperlink" Target="https://dx.doi.org/10.1186/s12888-017-1465-1" TargetMode="External"/><Relationship Id="rId123" Type="http://schemas.openxmlformats.org/officeDocument/2006/relationships/hyperlink" Target="https://dx.doi.org/10.1111/j.1447-0349.2012.00844.x" TargetMode="External"/><Relationship Id="rId144" Type="http://schemas.openxmlformats.org/officeDocument/2006/relationships/hyperlink" Target="http://bb2sz3ek3z.search.serialssolutions.com/?url_ver=Z39.88-2004&amp;rft_val_fmt=info:ofi/fmt:kev:mtx:journal&amp;rfr_id=info:sid/Ovid:psyc9&amp;rft.genre=article&amp;rft_id=info:doi/10.1186%2F1752-4458-4-33&amp;rft_id=info:pmid/&amp;rft.issn=1752-4458&amp;rft.volume=4&amp;rft.issue=&amp;rft.spage=33&amp;rft.pages=&amp;rft.date=2010&amp;rft.jtitle=International+Journal+of+Mental+Health+Systems&amp;rft.atitle=Where+there+is+no+evidence%3A+Use+of+expert+consensus+methods+to+fill+the+evidence+gap+in+low-income+countries+and+cultural+minorities.&amp;rft.aulast=Minas" TargetMode="External"/><Relationship Id="rId90" Type="http://schemas.openxmlformats.org/officeDocument/2006/relationships/hyperlink" Target="https://dx.doi.org/10.1016/j.evalprogplan.2018.10.016" TargetMode="External"/><Relationship Id="rId165" Type="http://schemas.openxmlformats.org/officeDocument/2006/relationships/hyperlink" Target="http://bb2sz3ek3z.search.serialssolutions.com/?url_ver=Z39.88-2004&amp;rft_val_fmt=info:ofi/fmt:kev:mtx:journal&amp;rfr_id=info:sid/Ovid:psyc8&amp;rft.genre=article&amp;rft_id=info:doi/10.1186%2F1752-4458-3-10&amp;rft_id=info:pmid/&amp;rft.issn=1752-4458&amp;rft.volume=3&amp;rft.issue=&amp;rft.spage=10&amp;rft.pages=&amp;rft.date=2009&amp;rft.jtitle=International+Journal+of+Mental+Health+Systems&amp;rft.atitle=A+mental+health+first+aid+training+program+for+Australian+Aboriginal+and+Torres+Strait+Islander+peoples%3A+Description+and+initial+evaluation.&amp;rft.aulast=Kanowski" TargetMode="External"/><Relationship Id="rId186" Type="http://schemas.openxmlformats.org/officeDocument/2006/relationships/hyperlink" Target="https://ovidsp.ovid.com/ovidweb.cgi?T=JS&amp;CSC=Y&amp;NEWS=N&amp;PAGE=fulltext&amp;D=psyc6&amp;AN=2006-12690-015" TargetMode="External"/><Relationship Id="rId27" Type="http://schemas.openxmlformats.org/officeDocument/2006/relationships/hyperlink" Target="https://dx.doi.org/10.1186/s12888-022-04042-7" TargetMode="External"/><Relationship Id="rId48" Type="http://schemas.openxmlformats.org/officeDocument/2006/relationships/hyperlink" Target="https://dx.doi.org/10.1186/s12888-021-03606-3" TargetMode="External"/><Relationship Id="rId69" Type="http://schemas.openxmlformats.org/officeDocument/2006/relationships/hyperlink" Target="https://dx.doi.org/10.1111/jpm.12633" TargetMode="External"/><Relationship Id="rId113" Type="http://schemas.openxmlformats.org/officeDocument/2006/relationships/hyperlink" Target="http://bb2sz3ek3z.search.serialssolutions.com/?url_ver=Z39.88-2004&amp;rft_val_fmt=info:ofi/fmt:kev:mtx:journal&amp;rfr_id=info:sid/Ovid:psyc15&amp;rft.genre=article&amp;rft_id=info:doi/10.1080%2F09540261.2016.1211095&amp;rft_id=info:pmid/&amp;rft.issn=0954-0261&amp;rft.volume=28&amp;rft.issue=4&amp;rft.spage=342&amp;rft.pages=342-374&amp;rft.date=2016&amp;rft.jtitle=International+Review+of+Psychiatry&amp;rft.atitle=Mental+health+for+nations.&amp;rft.aulast=Bhugra" TargetMode="External"/><Relationship Id="rId134" Type="http://schemas.openxmlformats.org/officeDocument/2006/relationships/hyperlink" Target="http://bb2sz3ek3z.search.serialssolutions.com/?url_ver=Z39.88-2004&amp;rft_val_fmt=info:ofi/fmt:kev:mtx:journal&amp;rfr_id=info:sid/Ovid:psyc11&amp;rft.genre=article&amp;rft_id=info:doi/10.1016%2Fj.psychres.2011.10.004&amp;rft_id=info:pmid/&amp;rft.issn=0165-1781&amp;rft.volume=196&amp;rft.issue=2-3&amp;rft.spage=315&amp;rft.pages=315-319&amp;rft.date=2012&amp;rft.jtitle=Psychiatry+Research&amp;rft.atitle=Young+people%27s+mental+health+first+aid+intentions+and+beliefs+prospectively+predict+their+actions%3A+Findings+from+an+Australian+National+Survey+of+youth.&amp;rft.aulast=Yap" TargetMode="External"/><Relationship Id="rId80" Type="http://schemas.openxmlformats.org/officeDocument/2006/relationships/hyperlink" Target="http://bb2sz3ek3z.search.serialssolutions.com/?url_ver=Z39.88-2004&amp;rft_val_fmt=info:ofi/fmt:kev:mtx:journal&amp;rfr_id=info:sid/Ovid:psyc19&amp;rft.genre=article&amp;rft_id=info:doi/10.1186%2Fs12888-020-02840-5&amp;rft_id=info:pmid/&amp;rft.issn=1471-244X&amp;rft.volume=20&amp;rft.issue=1&amp;rft.spage=443&amp;rft.pages=&amp;rft.date=2020&amp;rft.jtitle=BMC+Psychiatry&amp;rft.atitle=Development+of+Chinese+mental+health+first+aid+guidelines+for+psychosis%3A+A+Delphi+expert+consensus+study.&amp;rft.aulast=Li" TargetMode="External"/><Relationship Id="rId155" Type="http://schemas.openxmlformats.org/officeDocument/2006/relationships/hyperlink" Target="https://ovidsp.ovid.com/ovidweb.cgi?T=JS&amp;CSC=Y&amp;NEWS=N&amp;PAGE=fulltext&amp;D=psyc8&amp;AN=2010-06961-014" TargetMode="External"/><Relationship Id="rId176" Type="http://schemas.openxmlformats.org/officeDocument/2006/relationships/hyperlink" Target="https://ovidsp.ovid.com/ovidweb.cgi?T=JS&amp;CSC=Y&amp;NEWS=N&amp;PAGE=fulltext&amp;D=psyc7&amp;AN=2008-19286-002" TargetMode="External"/><Relationship Id="rId17" Type="http://schemas.openxmlformats.org/officeDocument/2006/relationships/hyperlink" Target="http://bb2sz3ek3z.search.serialssolutions.com/?url_ver=Z39.88-2004&amp;rft_val_fmt=info:ofi/fmt:kev:mtx:journal&amp;rfr_id=info:sid/Ovid:psyc21&amp;rft.genre=article&amp;rft_id=info:doi/10.1186%2Fs12888-022-04269-4&amp;rft_id=info:pmid/&amp;rft.issn=1471-244X&amp;rft.volume=22&amp;rft.issue=1&amp;rft.spage=661&amp;rft.pages=&amp;rft.date=2022&amp;rft.jtitle=BMC+Psychiatry&amp;rft.atitle=Cultural+adaptation+of+the+guidelines+for+offering+mental+health+first+aid+to+a+person+after+a+potentially+traumatic+event%3A+A+delphi+expert+consensus+study+in+Brazil.&amp;rft.aulast=Mendes" TargetMode="External"/><Relationship Id="rId38" Type="http://schemas.openxmlformats.org/officeDocument/2006/relationships/hyperlink" Target="http://bb2sz3ek3z.search.serialssolutions.com/?url_ver=Z39.88-2004&amp;rft_val_fmt=info:ofi/fmt:kev:mtx:journal&amp;rfr_id=info:sid/Ovid:psyc20&amp;rft.genre=article&amp;rft_id=info:doi/10.1037%2Fser0000574&amp;rft_id=info:pmid/&amp;rft.issn=1541-1559&amp;rft.volume=19&amp;rft.issue=3&amp;rft.spage=551&amp;rft.pages=551-561&amp;rft.date=2022&amp;rft.jtitle=Psychological+Services&amp;rft.atitle=Culturally+adapting+youth+mental+health+first+aid+training+for+Asian+Americans.&amp;rft.aulast=Wang" TargetMode="External"/><Relationship Id="rId59" Type="http://schemas.openxmlformats.org/officeDocument/2006/relationships/hyperlink" Target="http://bb2sz3ek3z.search.serialssolutions.com/?url_ver=Z39.88-2004&amp;rft_val_fmt=info:ofi/fmt:kev:mtx:journal&amp;rfr_id=info:sid/Ovid:psyc19&amp;rft.genre=article&amp;rft_id=info:doi/10.1017%2FS0033291720003888&amp;rft_id=info:pmid/&amp;rft.issn=0033-2917&amp;rft.volume=50&amp;rft.issue=15&amp;rft.spage=2498&amp;rft.pages=2498-2513&amp;rft.date=2020&amp;rft.jtitle=Psychological+Medicine&amp;rft.atitle=Mental+health+services+for+infectious+disease+outbreaks+including+COVID-19%3A+A+rapid+systematic+review.&amp;rft.aulast=Yue" TargetMode="External"/><Relationship Id="rId103" Type="http://schemas.openxmlformats.org/officeDocument/2006/relationships/hyperlink" Target="https://ovidsp.ovid.com/ovidweb.cgi?T=JS&amp;CSC=Y&amp;NEWS=N&amp;PAGE=fulltext&amp;D=psyc16&amp;AN=2016-61030-006" TargetMode="External"/><Relationship Id="rId124" Type="http://schemas.openxmlformats.org/officeDocument/2006/relationships/hyperlink" Target="https://ovidsp.ovid.com/ovidweb.cgi?T=JS&amp;CSC=Y&amp;NEWS=N&amp;PAGE=fulltext&amp;D=psyc12&amp;AN=2013-37133-013" TargetMode="External"/><Relationship Id="rId70" Type="http://schemas.openxmlformats.org/officeDocument/2006/relationships/hyperlink" Target="https://ovidsp.ovid.com/ovidweb.cgi?T=JS&amp;CSC=Y&amp;NEWS=N&amp;PAGE=fulltext&amp;D=psyc19&amp;AN=2020-80767-001" TargetMode="External"/><Relationship Id="rId91" Type="http://schemas.openxmlformats.org/officeDocument/2006/relationships/hyperlink" Target="https://ovidsp.ovid.com/ovidweb.cgi?T=JS&amp;CSC=Y&amp;NEWS=N&amp;PAGE=fulltext&amp;D=psyc18&amp;AN=2020-08770-007" TargetMode="External"/><Relationship Id="rId145" Type="http://schemas.openxmlformats.org/officeDocument/2006/relationships/hyperlink" Target="https://dx.doi.org/10.1186/1752-4458-4-33" TargetMode="External"/><Relationship Id="rId166" Type="http://schemas.openxmlformats.org/officeDocument/2006/relationships/hyperlink" Target="https://dx.doi.org/10.1186/1752-4458-3-10" TargetMode="External"/><Relationship Id="rId187" Type="http://schemas.openxmlformats.org/officeDocument/2006/relationships/hyperlink" Target="http://bb2sz3ek3z.search.serialssolutions.com/?url_ver=Z39.88-2004&amp;rft_val_fmt=info:ofi/fmt:kev:mtx:journal&amp;rfr_id=info:sid/Ovid:psyc6&amp;rft.genre=article&amp;rft_id=info:doi/10.1037%2F1091-7527.24.3.357&amp;rft_id=info:pmid/&amp;rft.issn=1091-7527&amp;rft.volume=24&amp;rft.issue=3&amp;rft.spage=357&amp;rft.pages=357-362&amp;rft.date=2006&amp;rft.jtitle=Families%2C+Systems%2C+%26+Health&amp;rft.atitle=Trauma-response+teams%3A+Inherent+challenges+and+practical+strategies+in+interdisciplinary+fieldwork.&amp;rft.aulast=Mendenhall" TargetMode="External"/><Relationship Id="rId1" Type="http://schemas.openxmlformats.org/officeDocument/2006/relationships/hyperlink" Target="https://ovidsp.ovid.com/ovidweb.cgi?T=JS&amp;CSC=Y&amp;NEWS=N&amp;PAGE=fulltext&amp;D=psyc21&amp;AN=2023-67176-001" TargetMode="External"/><Relationship Id="rId28" Type="http://schemas.openxmlformats.org/officeDocument/2006/relationships/hyperlink" Target="https://ovidsp.ovid.com/ovidweb.cgi?T=JS&amp;CSC=Y&amp;NEWS=N&amp;PAGE=fulltext&amp;D=psyc21&amp;AN=2022-83540-001" TargetMode="External"/><Relationship Id="rId49" Type="http://schemas.openxmlformats.org/officeDocument/2006/relationships/hyperlink" Target="https://ovidsp.ovid.com/ovidweb.cgi?T=JS&amp;CSC=Y&amp;NEWS=N&amp;PAGE=fulltext&amp;D=psyc20&amp;AN=2022-08066-001" TargetMode="External"/><Relationship Id="rId114" Type="http://schemas.openxmlformats.org/officeDocument/2006/relationships/hyperlink" Target="https://dx.doi.org/10.1080/09540261.2016.1211095" TargetMode="External"/><Relationship Id="rId60" Type="http://schemas.openxmlformats.org/officeDocument/2006/relationships/hyperlink" Target="https://dx.doi.org/10.1017/S0033291720003888" TargetMode="External"/><Relationship Id="rId81" Type="http://schemas.openxmlformats.org/officeDocument/2006/relationships/hyperlink" Target="https://dx.doi.org/10.1186/s12888-020-02840-5" TargetMode="External"/><Relationship Id="rId135" Type="http://schemas.openxmlformats.org/officeDocument/2006/relationships/hyperlink" Target="https://dx.doi.org/10.1016/j.psychres.2011.10.004" TargetMode="External"/><Relationship Id="rId156" Type="http://schemas.openxmlformats.org/officeDocument/2006/relationships/hyperlink" Target="http://bb2sz3ek3z.search.serialssolutions.com/?url_ver=Z39.88-2004&amp;rft_val_fmt=info:ofi/fmt:kev:mtx:journal&amp;rfr_id=info:sid/Ovid:psyc8&amp;rft.genre=article&amp;rft_id=info:doi/10.1097%2FNMD.0b013e3181b3b3ce&amp;rft_id=info:pmid/&amp;rft.issn=0022-3018&amp;rft.volume=197&amp;rft.issue=9&amp;rft.spage=711&amp;rft.pages=711-713&amp;rft.date=2009&amp;rft.jtitle=Journal+of+Nervous+and+Mental+Disease&amp;rft.atitle=Review+of+Intervention+and+resilience+after+mass+trauma.&amp;rft.aulast=McCarroll" TargetMode="External"/><Relationship Id="rId177" Type="http://schemas.openxmlformats.org/officeDocument/2006/relationships/hyperlink" Target="http://bb2sz3ek3z.search.serialssolutions.com/?url_ver=Z39.88-2004&amp;rft_val_fmt=info:ofi/fmt:kev:mtx:journal&amp;rfr_id=info:sid/Ovid:psyc7&amp;rft.genre=article&amp;rft_id=info:doi/10.1002%2Fjts.20373&amp;rft_id=info:pmid/&amp;rft.issn=0894-9867&amp;rft.volume=21&amp;rft.issue=6&amp;rft.spage=503&amp;rft.pages=503-506&amp;rft.date=2008&amp;rft.jtitle=Journal+of+Traumatic+Stress&amp;rft.atitle=Early+intervention+for+trauma%3A+Where+are+we+and+where+do+we+need+to+go%3F+A+commentary.&amp;rft.aulast=Li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A3EB-524F-F14A-910E-32B6C83E808D}">
  <dimension ref="A1:D696"/>
  <sheetViews>
    <sheetView tabSelected="1" workbookViewId="0">
      <selection activeCell="B1" sqref="B1:B1048576"/>
    </sheetView>
  </sheetViews>
  <sheetFormatPr defaultColWidth="11.5546875" defaultRowHeight="13.2" x14ac:dyDescent="0.25"/>
  <cols>
    <col min="1" max="1" width="20.6640625" customWidth="1"/>
    <col min="2" max="2" width="21.6640625" customWidth="1"/>
    <col min="3" max="4" width="20.6640625" customWidth="1"/>
  </cols>
  <sheetData>
    <row r="1" spans="1:4" x14ac:dyDescent="0.25">
      <c r="A1" s="1" t="s">
        <v>7851</v>
      </c>
      <c r="B1" s="8" t="s">
        <v>8621</v>
      </c>
      <c r="C1" s="1" t="s">
        <v>1279</v>
      </c>
      <c r="D1" s="1" t="s">
        <v>7852</v>
      </c>
    </row>
    <row r="2" spans="1:4" ht="15.6" x14ac:dyDescent="0.25">
      <c r="A2" s="2" t="s">
        <v>8521</v>
      </c>
      <c r="B2" s="2" t="s">
        <v>70</v>
      </c>
      <c r="C2" s="7" t="s">
        <v>8580</v>
      </c>
      <c r="D2" s="2" t="s">
        <v>58</v>
      </c>
    </row>
    <row r="3" spans="1:4" x14ac:dyDescent="0.25">
      <c r="A3" s="2" t="s">
        <v>8522</v>
      </c>
      <c r="B3" s="2" t="s">
        <v>100</v>
      </c>
      <c r="C3" s="3" t="s">
        <v>8581</v>
      </c>
      <c r="D3" s="2" t="s">
        <v>58</v>
      </c>
    </row>
    <row r="4" spans="1:4" x14ac:dyDescent="0.25">
      <c r="A4" s="2" t="s">
        <v>8523</v>
      </c>
      <c r="B4" s="2" t="s">
        <v>125</v>
      </c>
      <c r="C4" s="3" t="s">
        <v>8582</v>
      </c>
      <c r="D4" s="2" t="s">
        <v>58</v>
      </c>
    </row>
    <row r="5" spans="1:4" x14ac:dyDescent="0.25">
      <c r="A5" s="2" t="s">
        <v>8524</v>
      </c>
      <c r="B5" t="s">
        <v>146</v>
      </c>
      <c r="C5" s="3" t="s">
        <v>8583</v>
      </c>
      <c r="D5" s="2" t="s">
        <v>58</v>
      </c>
    </row>
    <row r="6" spans="1:4" x14ac:dyDescent="0.25">
      <c r="A6" s="2" t="s">
        <v>8525</v>
      </c>
      <c r="B6" t="s">
        <v>170</v>
      </c>
      <c r="C6" s="3" t="s">
        <v>8584</v>
      </c>
      <c r="D6" s="2" t="s">
        <v>58</v>
      </c>
    </row>
    <row r="7" spans="1:4" x14ac:dyDescent="0.25">
      <c r="A7" s="2" t="s">
        <v>8526</v>
      </c>
      <c r="B7" t="s">
        <v>190</v>
      </c>
      <c r="C7" s="3" t="s">
        <v>1488</v>
      </c>
      <c r="D7" s="2" t="s">
        <v>58</v>
      </c>
    </row>
    <row r="8" spans="1:4" x14ac:dyDescent="0.25">
      <c r="A8" s="2" t="s">
        <v>8527</v>
      </c>
      <c r="B8" t="s">
        <v>209</v>
      </c>
      <c r="C8" s="3" t="s">
        <v>3123</v>
      </c>
      <c r="D8" s="2" t="s">
        <v>58</v>
      </c>
    </row>
    <row r="9" spans="1:4" x14ac:dyDescent="0.25">
      <c r="A9" s="2" t="s">
        <v>8528</v>
      </c>
      <c r="B9" t="s">
        <v>232</v>
      </c>
      <c r="C9" s="3" t="s">
        <v>2917</v>
      </c>
      <c r="D9" s="2" t="s">
        <v>58</v>
      </c>
    </row>
    <row r="10" spans="1:4" x14ac:dyDescent="0.25">
      <c r="A10" s="2" t="s">
        <v>8529</v>
      </c>
      <c r="B10" t="s">
        <v>253</v>
      </c>
      <c r="C10" s="3" t="s">
        <v>8585</v>
      </c>
      <c r="D10" s="2" t="s">
        <v>58</v>
      </c>
    </row>
    <row r="11" spans="1:4" x14ac:dyDescent="0.25">
      <c r="A11" s="2" t="s">
        <v>8530</v>
      </c>
      <c r="B11" t="s">
        <v>267</v>
      </c>
      <c r="C11" s="3" t="s">
        <v>2177</v>
      </c>
      <c r="D11" s="2" t="s">
        <v>58</v>
      </c>
    </row>
    <row r="12" spans="1:4" x14ac:dyDescent="0.25">
      <c r="A12" s="2" t="s">
        <v>8531</v>
      </c>
      <c r="B12" t="s">
        <v>287</v>
      </c>
      <c r="C12" s="3" t="s">
        <v>8586</v>
      </c>
      <c r="D12" s="2" t="s">
        <v>58</v>
      </c>
    </row>
    <row r="13" spans="1:4" x14ac:dyDescent="0.25">
      <c r="A13" s="2" t="s">
        <v>8532</v>
      </c>
      <c r="B13" t="s">
        <v>300</v>
      </c>
      <c r="C13" s="3" t="s">
        <v>2277</v>
      </c>
      <c r="D13" s="2" t="s">
        <v>58</v>
      </c>
    </row>
    <row r="14" spans="1:4" x14ac:dyDescent="0.25">
      <c r="A14" s="2" t="s">
        <v>8533</v>
      </c>
      <c r="B14" t="s">
        <v>316</v>
      </c>
      <c r="C14" s="3" t="s">
        <v>8587</v>
      </c>
      <c r="D14" s="2" t="s">
        <v>58</v>
      </c>
    </row>
    <row r="15" spans="1:4" x14ac:dyDescent="0.25">
      <c r="A15" s="2" t="s">
        <v>8534</v>
      </c>
      <c r="B15" t="s">
        <v>337</v>
      </c>
      <c r="C15" s="3" t="s">
        <v>4205</v>
      </c>
      <c r="D15" s="2" t="s">
        <v>58</v>
      </c>
    </row>
    <row r="16" spans="1:4" x14ac:dyDescent="0.25">
      <c r="A16" s="2" t="s">
        <v>8535</v>
      </c>
      <c r="B16" t="s">
        <v>359</v>
      </c>
      <c r="C16" s="3" t="s">
        <v>3689</v>
      </c>
      <c r="D16" s="2" t="s">
        <v>58</v>
      </c>
    </row>
    <row r="17" spans="1:4" x14ac:dyDescent="0.25">
      <c r="A17" s="2" t="s">
        <v>8536</v>
      </c>
      <c r="B17" t="s">
        <v>382</v>
      </c>
      <c r="C17" s="3" t="s">
        <v>3255</v>
      </c>
      <c r="D17" s="2" t="s">
        <v>58</v>
      </c>
    </row>
    <row r="18" spans="1:4" x14ac:dyDescent="0.25">
      <c r="A18" s="2" t="s">
        <v>8537</v>
      </c>
      <c r="B18" t="s">
        <v>397</v>
      </c>
      <c r="C18" s="3" t="s">
        <v>8588</v>
      </c>
      <c r="D18" s="2" t="s">
        <v>58</v>
      </c>
    </row>
    <row r="19" spans="1:4" x14ac:dyDescent="0.25">
      <c r="A19" s="2" t="s">
        <v>8538</v>
      </c>
      <c r="B19" t="s">
        <v>413</v>
      </c>
      <c r="C19" s="3" t="s">
        <v>8589</v>
      </c>
      <c r="D19" s="2" t="s">
        <v>58</v>
      </c>
    </row>
    <row r="20" spans="1:4" x14ac:dyDescent="0.25">
      <c r="A20" s="2" t="s">
        <v>8539</v>
      </c>
      <c r="B20" t="s">
        <v>428</v>
      </c>
      <c r="C20" s="3" t="s">
        <v>4414</v>
      </c>
      <c r="D20" s="2" t="s">
        <v>58</v>
      </c>
    </row>
    <row r="21" spans="1:4" x14ac:dyDescent="0.25">
      <c r="A21" s="2" t="s">
        <v>8540</v>
      </c>
      <c r="B21" t="s">
        <v>450</v>
      </c>
      <c r="C21" s="3" t="s">
        <v>3479</v>
      </c>
      <c r="D21" s="2" t="s">
        <v>58</v>
      </c>
    </row>
    <row r="22" spans="1:4" x14ac:dyDescent="0.25">
      <c r="A22" s="2" t="s">
        <v>8541</v>
      </c>
      <c r="B22" t="s">
        <v>472</v>
      </c>
      <c r="C22" s="3" t="s">
        <v>8590</v>
      </c>
      <c r="D22" s="2" t="s">
        <v>58</v>
      </c>
    </row>
    <row r="23" spans="1:4" x14ac:dyDescent="0.25">
      <c r="A23" s="2" t="s">
        <v>8542</v>
      </c>
      <c r="B23" t="s">
        <v>490</v>
      </c>
      <c r="C23" s="3" t="s">
        <v>8591</v>
      </c>
      <c r="D23" s="2" t="s">
        <v>58</v>
      </c>
    </row>
    <row r="24" spans="1:4" x14ac:dyDescent="0.25">
      <c r="A24" s="2" t="s">
        <v>8543</v>
      </c>
      <c r="B24" t="s">
        <v>512</v>
      </c>
      <c r="C24" s="3" t="s">
        <v>3439</v>
      </c>
      <c r="D24" s="2" t="s">
        <v>58</v>
      </c>
    </row>
    <row r="25" spans="1:4" x14ac:dyDescent="0.25">
      <c r="A25" s="2" t="s">
        <v>8544</v>
      </c>
      <c r="B25" t="s">
        <v>539</v>
      </c>
      <c r="C25" s="3" t="s">
        <v>4466</v>
      </c>
      <c r="D25" s="2" t="s">
        <v>58</v>
      </c>
    </row>
    <row r="26" spans="1:4" x14ac:dyDescent="0.25">
      <c r="A26" s="2" t="s">
        <v>8545</v>
      </c>
      <c r="B26" t="s">
        <v>564</v>
      </c>
      <c r="C26" s="3" t="s">
        <v>8592</v>
      </c>
      <c r="D26" s="2" t="s">
        <v>58</v>
      </c>
    </row>
    <row r="27" spans="1:4" x14ac:dyDescent="0.25">
      <c r="A27" s="2" t="s">
        <v>8546</v>
      </c>
      <c r="B27" t="s">
        <v>582</v>
      </c>
      <c r="C27" s="3" t="s">
        <v>8593</v>
      </c>
      <c r="D27" s="2" t="s">
        <v>58</v>
      </c>
    </row>
    <row r="28" spans="1:4" x14ac:dyDescent="0.25">
      <c r="A28" s="2" t="s">
        <v>8547</v>
      </c>
      <c r="B28" t="s">
        <v>596</v>
      </c>
      <c r="C28" s="3" t="s">
        <v>8594</v>
      </c>
      <c r="D28" s="2" t="s">
        <v>58</v>
      </c>
    </row>
    <row r="29" spans="1:4" x14ac:dyDescent="0.25">
      <c r="A29" s="2" t="s">
        <v>8548</v>
      </c>
      <c r="B29" t="s">
        <v>613</v>
      </c>
      <c r="C29" s="3" t="s">
        <v>4531</v>
      </c>
      <c r="D29" s="2" t="s">
        <v>58</v>
      </c>
    </row>
    <row r="30" spans="1:4" x14ac:dyDescent="0.25">
      <c r="A30" s="2" t="s">
        <v>8549</v>
      </c>
      <c r="B30" t="s">
        <v>634</v>
      </c>
      <c r="C30" s="3" t="s">
        <v>8595</v>
      </c>
      <c r="D30" s="2" t="s">
        <v>58</v>
      </c>
    </row>
    <row r="31" spans="1:4" x14ac:dyDescent="0.25">
      <c r="A31" s="2" t="s">
        <v>8550</v>
      </c>
      <c r="B31" t="s">
        <v>655</v>
      </c>
      <c r="C31" s="3" t="s">
        <v>8596</v>
      </c>
      <c r="D31" s="2" t="s">
        <v>58</v>
      </c>
    </row>
    <row r="32" spans="1:4" ht="409.6" x14ac:dyDescent="0.25">
      <c r="A32" s="2" t="s">
        <v>673</v>
      </c>
      <c r="B32" s="9" t="s">
        <v>678</v>
      </c>
      <c r="C32" s="3" t="s">
        <v>8597</v>
      </c>
      <c r="D32" s="2" t="s">
        <v>58</v>
      </c>
    </row>
    <row r="33" spans="1:4" x14ac:dyDescent="0.25">
      <c r="A33" s="2" t="s">
        <v>8551</v>
      </c>
      <c r="B33" t="s">
        <v>696</v>
      </c>
      <c r="C33" s="3" t="s">
        <v>8598</v>
      </c>
      <c r="D33" s="2" t="s">
        <v>58</v>
      </c>
    </row>
    <row r="34" spans="1:4" x14ac:dyDescent="0.25">
      <c r="A34" s="2" t="s">
        <v>8552</v>
      </c>
      <c r="B34" t="s">
        <v>718</v>
      </c>
      <c r="C34" s="3" t="s">
        <v>8599</v>
      </c>
      <c r="D34" s="2" t="s">
        <v>58</v>
      </c>
    </row>
    <row r="35" spans="1:4" x14ac:dyDescent="0.25">
      <c r="A35" s="2" t="s">
        <v>8553</v>
      </c>
      <c r="B35" t="s">
        <v>734</v>
      </c>
      <c r="C35" s="3" t="s">
        <v>8600</v>
      </c>
      <c r="D35" s="2" t="s">
        <v>58</v>
      </c>
    </row>
    <row r="36" spans="1:4" x14ac:dyDescent="0.25">
      <c r="A36" s="2" t="s">
        <v>8554</v>
      </c>
      <c r="B36" t="s">
        <v>749</v>
      </c>
      <c r="C36" s="3" t="s">
        <v>8601</v>
      </c>
      <c r="D36" s="2" t="s">
        <v>58</v>
      </c>
    </row>
    <row r="37" spans="1:4" x14ac:dyDescent="0.25">
      <c r="A37" s="2" t="s">
        <v>8555</v>
      </c>
      <c r="B37" t="s">
        <v>764</v>
      </c>
      <c r="C37" s="3" t="s">
        <v>8602</v>
      </c>
      <c r="D37" s="2" t="s">
        <v>58</v>
      </c>
    </row>
    <row r="38" spans="1:4" x14ac:dyDescent="0.25">
      <c r="A38" s="2" t="s">
        <v>8556</v>
      </c>
      <c r="B38" t="s">
        <v>784</v>
      </c>
      <c r="C38" s="3" t="s">
        <v>8603</v>
      </c>
      <c r="D38" s="2" t="s">
        <v>58</v>
      </c>
    </row>
    <row r="39" spans="1:4" x14ac:dyDescent="0.25">
      <c r="A39" s="2" t="s">
        <v>8557</v>
      </c>
      <c r="B39" t="s">
        <v>806</v>
      </c>
      <c r="C39" s="3" t="s">
        <v>5664</v>
      </c>
      <c r="D39" s="2" t="s">
        <v>58</v>
      </c>
    </row>
    <row r="40" spans="1:4" x14ac:dyDescent="0.25">
      <c r="A40" s="2" t="s">
        <v>8558</v>
      </c>
      <c r="B40" t="s">
        <v>828</v>
      </c>
      <c r="C40" s="3" t="s">
        <v>8604</v>
      </c>
      <c r="D40" s="2" t="s">
        <v>58</v>
      </c>
    </row>
    <row r="41" spans="1:4" x14ac:dyDescent="0.25">
      <c r="A41" s="2" t="s">
        <v>8559</v>
      </c>
      <c r="B41" t="s">
        <v>848</v>
      </c>
      <c r="C41" s="3" t="s">
        <v>8605</v>
      </c>
      <c r="D41" s="2" t="s">
        <v>58</v>
      </c>
    </row>
    <row r="42" spans="1:4" x14ac:dyDescent="0.25">
      <c r="A42" s="2" t="s">
        <v>8560</v>
      </c>
      <c r="B42" t="s">
        <v>868</v>
      </c>
      <c r="C42" s="3" t="s">
        <v>8606</v>
      </c>
      <c r="D42" s="2" t="s">
        <v>58</v>
      </c>
    </row>
    <row r="43" spans="1:4" x14ac:dyDescent="0.25">
      <c r="A43" s="2" t="s">
        <v>883</v>
      </c>
      <c r="B43" t="s">
        <v>889</v>
      </c>
      <c r="C43" s="3" t="s">
        <v>8607</v>
      </c>
      <c r="D43" s="2" t="s">
        <v>58</v>
      </c>
    </row>
    <row r="44" spans="1:4" x14ac:dyDescent="0.25">
      <c r="A44" s="2" t="s">
        <v>8561</v>
      </c>
      <c r="B44" t="s">
        <v>906</v>
      </c>
      <c r="C44" s="3" t="s">
        <v>8608</v>
      </c>
      <c r="D44" s="2" t="s">
        <v>58</v>
      </c>
    </row>
    <row r="45" spans="1:4" x14ac:dyDescent="0.25">
      <c r="A45" s="2" t="s">
        <v>8562</v>
      </c>
      <c r="B45" t="s">
        <v>926</v>
      </c>
      <c r="C45" s="3" t="s">
        <v>8609</v>
      </c>
      <c r="D45" s="2" t="s">
        <v>58</v>
      </c>
    </row>
    <row r="46" spans="1:4" x14ac:dyDescent="0.25">
      <c r="A46" s="2" t="s">
        <v>8563</v>
      </c>
      <c r="B46" t="s">
        <v>937</v>
      </c>
      <c r="C46" s="3" t="s">
        <v>8610</v>
      </c>
      <c r="D46" s="2" t="s">
        <v>58</v>
      </c>
    </row>
    <row r="47" spans="1:4" x14ac:dyDescent="0.25">
      <c r="A47" s="2" t="s">
        <v>8564</v>
      </c>
      <c r="B47" s="10" t="s">
        <v>960</v>
      </c>
      <c r="D47" s="2" t="s">
        <v>58</v>
      </c>
    </row>
    <row r="48" spans="1:4" x14ac:dyDescent="0.25">
      <c r="A48" s="2" t="s">
        <v>8565</v>
      </c>
      <c r="B48" t="s">
        <v>979</v>
      </c>
      <c r="C48" s="3" t="s">
        <v>8611</v>
      </c>
      <c r="D48" s="2" t="s">
        <v>58</v>
      </c>
    </row>
    <row r="49" spans="1:4" x14ac:dyDescent="0.25">
      <c r="A49" s="2" t="s">
        <v>8566</v>
      </c>
      <c r="B49" t="s">
        <v>1012</v>
      </c>
      <c r="C49" s="3" t="s">
        <v>8612</v>
      </c>
      <c r="D49" s="2" t="s">
        <v>58</v>
      </c>
    </row>
    <row r="50" spans="1:4" x14ac:dyDescent="0.25">
      <c r="A50" s="2" t="s">
        <v>8567</v>
      </c>
      <c r="B50" t="s">
        <v>1026</v>
      </c>
      <c r="C50" s="3" t="s">
        <v>8613</v>
      </c>
      <c r="D50" s="2" t="s">
        <v>58</v>
      </c>
    </row>
    <row r="51" spans="1:4" x14ac:dyDescent="0.25">
      <c r="A51" s="2" t="s">
        <v>8568</v>
      </c>
      <c r="B51" t="s">
        <v>1041</v>
      </c>
      <c r="C51" s="3" t="s">
        <v>8614</v>
      </c>
      <c r="D51" s="2" t="s">
        <v>58</v>
      </c>
    </row>
    <row r="52" spans="1:4" x14ac:dyDescent="0.25">
      <c r="A52" s="2" t="s">
        <v>8569</v>
      </c>
      <c r="B52" t="s">
        <v>1057</v>
      </c>
      <c r="C52" s="3" t="s">
        <v>8615</v>
      </c>
      <c r="D52" s="2" t="s">
        <v>58</v>
      </c>
    </row>
    <row r="53" spans="1:4" x14ac:dyDescent="0.25">
      <c r="A53" s="2" t="s">
        <v>8570</v>
      </c>
      <c r="B53" t="s">
        <v>1075</v>
      </c>
      <c r="C53" s="3" t="s">
        <v>8616</v>
      </c>
      <c r="D53" s="2" t="s">
        <v>58</v>
      </c>
    </row>
    <row r="54" spans="1:4" x14ac:dyDescent="0.25">
      <c r="A54" s="2" t="s">
        <v>8571</v>
      </c>
      <c r="B54" t="s">
        <v>1092</v>
      </c>
      <c r="C54" s="3" t="s">
        <v>8617</v>
      </c>
      <c r="D54" s="2" t="s">
        <v>58</v>
      </c>
    </row>
    <row r="55" spans="1:4" x14ac:dyDescent="0.25">
      <c r="A55" s="2" t="s">
        <v>8572</v>
      </c>
      <c r="B55" t="s">
        <v>1109</v>
      </c>
      <c r="C55" s="3" t="s">
        <v>8618</v>
      </c>
      <c r="D55" s="2" t="s">
        <v>58</v>
      </c>
    </row>
    <row r="56" spans="1:4" x14ac:dyDescent="0.25">
      <c r="A56" s="2" t="s">
        <v>8573</v>
      </c>
      <c r="B56" t="s">
        <v>1123</v>
      </c>
      <c r="C56" s="3" t="s">
        <v>8619</v>
      </c>
      <c r="D56" s="2" t="s">
        <v>58</v>
      </c>
    </row>
    <row r="57" spans="1:4" x14ac:dyDescent="0.25">
      <c r="A57" s="2" t="s">
        <v>8574</v>
      </c>
      <c r="B57" t="s">
        <v>1137</v>
      </c>
      <c r="C57" s="3" t="s">
        <v>6785</v>
      </c>
      <c r="D57" s="2" t="s">
        <v>58</v>
      </c>
    </row>
    <row r="58" spans="1:4" x14ac:dyDescent="0.25">
      <c r="A58" s="2" t="s">
        <v>8575</v>
      </c>
      <c r="B58" t="s">
        <v>1160</v>
      </c>
      <c r="C58" s="3" t="s">
        <v>6925</v>
      </c>
      <c r="D58" s="2" t="s">
        <v>58</v>
      </c>
    </row>
    <row r="59" spans="1:4" x14ac:dyDescent="0.25">
      <c r="A59" s="2" t="s">
        <v>8576</v>
      </c>
      <c r="B59" t="s">
        <v>1179</v>
      </c>
      <c r="C59" s="3" t="s">
        <v>8620</v>
      </c>
      <c r="D59" s="2" t="s">
        <v>58</v>
      </c>
    </row>
    <row r="60" spans="1:4" x14ac:dyDescent="0.25">
      <c r="A60" s="2" t="s">
        <v>8577</v>
      </c>
      <c r="B60" t="s">
        <v>1197</v>
      </c>
      <c r="C60" s="3" t="s">
        <v>6233</v>
      </c>
      <c r="D60" s="2" t="s">
        <v>58</v>
      </c>
    </row>
    <row r="61" spans="1:4" x14ac:dyDescent="0.25">
      <c r="A61" s="2" t="s">
        <v>8578</v>
      </c>
      <c r="B61" t="s">
        <v>1248</v>
      </c>
      <c r="C61" s="3" t="s">
        <v>7741</v>
      </c>
      <c r="D61" s="2" t="s">
        <v>58</v>
      </c>
    </row>
    <row r="62" spans="1:4" x14ac:dyDescent="0.25">
      <c r="A62" s="2" t="s">
        <v>8579</v>
      </c>
      <c r="B62" t="s">
        <v>1262</v>
      </c>
      <c r="C62" s="3" t="s">
        <v>7646</v>
      </c>
      <c r="D62" s="2" t="s">
        <v>58</v>
      </c>
    </row>
    <row r="63" spans="1:4" ht="15.6" x14ac:dyDescent="0.3">
      <c r="A63" s="4" t="s">
        <v>1303</v>
      </c>
      <c r="B63" t="s">
        <v>1311</v>
      </c>
      <c r="C63" s="4" t="s">
        <v>1304</v>
      </c>
      <c r="D63" s="4" t="s">
        <v>1305</v>
      </c>
    </row>
    <row r="64" spans="1:4" ht="15.6" x14ac:dyDescent="0.3">
      <c r="A64" s="4" t="s">
        <v>1318</v>
      </c>
      <c r="B64" t="s">
        <v>1324</v>
      </c>
      <c r="C64" s="4" t="s">
        <v>1319</v>
      </c>
      <c r="D64" s="4" t="s">
        <v>1305</v>
      </c>
    </row>
    <row r="65" spans="1:4" ht="15.6" x14ac:dyDescent="0.3">
      <c r="A65" s="4" t="s">
        <v>1330</v>
      </c>
      <c r="B65" t="s">
        <v>1336</v>
      </c>
      <c r="C65" s="4" t="s">
        <v>1331</v>
      </c>
      <c r="D65" s="4" t="s">
        <v>1305</v>
      </c>
    </row>
    <row r="66" spans="1:4" ht="15.6" x14ac:dyDescent="0.3">
      <c r="A66" s="4" t="s">
        <v>1342</v>
      </c>
      <c r="B66" t="s">
        <v>1349</v>
      </c>
      <c r="C66" s="4" t="s">
        <v>1343</v>
      </c>
      <c r="D66" s="4" t="s">
        <v>1305</v>
      </c>
    </row>
    <row r="67" spans="1:4" ht="15.6" x14ac:dyDescent="0.3">
      <c r="A67" s="4" t="s">
        <v>1353</v>
      </c>
      <c r="B67" t="s">
        <v>1360</v>
      </c>
      <c r="C67" s="4" t="s">
        <v>1354</v>
      </c>
      <c r="D67" s="4" t="s">
        <v>1305</v>
      </c>
    </row>
    <row r="68" spans="1:4" ht="15.6" x14ac:dyDescent="0.3">
      <c r="A68" s="4" t="s">
        <v>1364</v>
      </c>
      <c r="B68" t="s">
        <v>1371</v>
      </c>
      <c r="C68" s="4" t="s">
        <v>1365</v>
      </c>
      <c r="D68" s="4" t="s">
        <v>1305</v>
      </c>
    </row>
    <row r="69" spans="1:4" ht="15.6" x14ac:dyDescent="0.3">
      <c r="A69" s="4" t="s">
        <v>1378</v>
      </c>
      <c r="B69" t="s">
        <v>1384</v>
      </c>
      <c r="C69" s="4" t="s">
        <v>1379</v>
      </c>
      <c r="D69" s="4" t="s">
        <v>1305</v>
      </c>
    </row>
    <row r="70" spans="1:4" ht="15.6" x14ac:dyDescent="0.3">
      <c r="A70" s="4" t="s">
        <v>1386</v>
      </c>
      <c r="B70" t="s">
        <v>1393</v>
      </c>
      <c r="C70" s="4" t="s">
        <v>1387</v>
      </c>
      <c r="D70" s="4" t="s">
        <v>1305</v>
      </c>
    </row>
    <row r="71" spans="1:4" ht="15.6" x14ac:dyDescent="0.3">
      <c r="A71" s="4" t="s">
        <v>1397</v>
      </c>
      <c r="B71" t="s">
        <v>1404</v>
      </c>
      <c r="C71" s="4" t="s">
        <v>1398</v>
      </c>
      <c r="D71" s="4" t="s">
        <v>1305</v>
      </c>
    </row>
    <row r="72" spans="1:4" ht="15.6" x14ac:dyDescent="0.3">
      <c r="A72" s="4" t="s">
        <v>1408</v>
      </c>
      <c r="B72" t="s">
        <v>1415</v>
      </c>
      <c r="C72" s="4" t="s">
        <v>1409</v>
      </c>
      <c r="D72" s="4" t="s">
        <v>1305</v>
      </c>
    </row>
    <row r="73" spans="1:4" ht="15.6" x14ac:dyDescent="0.3">
      <c r="A73" s="4" t="s">
        <v>1420</v>
      </c>
      <c r="B73" t="s">
        <v>1427</v>
      </c>
      <c r="C73" s="4" t="s">
        <v>1421</v>
      </c>
      <c r="D73" s="4" t="s">
        <v>1305</v>
      </c>
    </row>
    <row r="74" spans="1:4" ht="15.6" x14ac:dyDescent="0.3">
      <c r="A74" s="4" t="s">
        <v>1431</v>
      </c>
      <c r="B74" t="s">
        <v>1438</v>
      </c>
      <c r="C74" s="4" t="s">
        <v>1432</v>
      </c>
      <c r="D74" s="4" t="s">
        <v>1305</v>
      </c>
    </row>
    <row r="75" spans="1:4" ht="15.6" x14ac:dyDescent="0.3">
      <c r="A75" s="4" t="s">
        <v>1443</v>
      </c>
      <c r="B75" t="s">
        <v>1450</v>
      </c>
      <c r="C75" s="4" t="s">
        <v>1444</v>
      </c>
      <c r="D75" s="4" t="s">
        <v>1305</v>
      </c>
    </row>
    <row r="76" spans="1:4" ht="15.6" x14ac:dyDescent="0.3">
      <c r="A76" s="4" t="s">
        <v>1456</v>
      </c>
      <c r="B76" t="s">
        <v>1463</v>
      </c>
      <c r="C76" s="4" t="s">
        <v>1457</v>
      </c>
      <c r="D76" s="4" t="s">
        <v>1305</v>
      </c>
    </row>
    <row r="77" spans="1:4" ht="15.6" x14ac:dyDescent="0.3">
      <c r="A77" s="4" t="s">
        <v>1467</v>
      </c>
      <c r="B77" t="s">
        <v>1473</v>
      </c>
      <c r="C77" s="4" t="s">
        <v>1468</v>
      </c>
      <c r="D77" s="4" t="s">
        <v>1305</v>
      </c>
    </row>
    <row r="78" spans="1:4" ht="15.6" x14ac:dyDescent="0.3">
      <c r="A78" s="4" t="s">
        <v>1475</v>
      </c>
      <c r="B78" t="s">
        <v>1482</v>
      </c>
      <c r="C78" s="4" t="s">
        <v>1476</v>
      </c>
      <c r="D78" s="4" t="s">
        <v>1305</v>
      </c>
    </row>
    <row r="79" spans="1:4" ht="15.6" x14ac:dyDescent="0.3">
      <c r="A79" s="4" t="s">
        <v>1496</v>
      </c>
      <c r="B79" t="s">
        <v>1502</v>
      </c>
      <c r="C79" s="4" t="s">
        <v>1497</v>
      </c>
      <c r="D79" s="4" t="s">
        <v>1305</v>
      </c>
    </row>
    <row r="80" spans="1:4" ht="15.6" x14ac:dyDescent="0.3">
      <c r="A80" s="4" t="s">
        <v>1506</v>
      </c>
      <c r="B80" t="s">
        <v>1513</v>
      </c>
      <c r="C80" s="4" t="s">
        <v>1507</v>
      </c>
      <c r="D80" s="4" t="s">
        <v>1305</v>
      </c>
    </row>
    <row r="81" spans="1:4" ht="15.6" x14ac:dyDescent="0.3">
      <c r="A81" s="4" t="s">
        <v>1517</v>
      </c>
      <c r="B81" t="s">
        <v>1524</v>
      </c>
      <c r="C81" s="4" t="s">
        <v>1518</v>
      </c>
      <c r="D81" s="4" t="s">
        <v>1305</v>
      </c>
    </row>
    <row r="82" spans="1:4" ht="15.6" x14ac:dyDescent="0.3">
      <c r="A82" s="4" t="s">
        <v>1527</v>
      </c>
      <c r="B82" t="s">
        <v>1534</v>
      </c>
      <c r="C82" s="4" t="s">
        <v>1528</v>
      </c>
      <c r="D82" s="4" t="s">
        <v>1305</v>
      </c>
    </row>
    <row r="83" spans="1:4" ht="15.6" x14ac:dyDescent="0.3">
      <c r="A83" s="4" t="s">
        <v>1538</v>
      </c>
      <c r="B83" t="s">
        <v>1545</v>
      </c>
      <c r="C83" s="4" t="s">
        <v>1539</v>
      </c>
      <c r="D83" s="4" t="s">
        <v>1305</v>
      </c>
    </row>
    <row r="84" spans="1:4" ht="15.6" x14ac:dyDescent="0.3">
      <c r="A84" s="4" t="s">
        <v>1548</v>
      </c>
      <c r="B84" t="s">
        <v>1555</v>
      </c>
      <c r="C84" s="4" t="s">
        <v>1549</v>
      </c>
      <c r="D84" s="4" t="s">
        <v>1305</v>
      </c>
    </row>
    <row r="85" spans="1:4" ht="15.6" x14ac:dyDescent="0.3">
      <c r="A85" s="4" t="s">
        <v>1559</v>
      </c>
      <c r="B85" t="s">
        <v>1567</v>
      </c>
      <c r="C85" s="4" t="s">
        <v>1560</v>
      </c>
      <c r="D85" s="4" t="s">
        <v>1305</v>
      </c>
    </row>
    <row r="86" spans="1:4" ht="15.6" x14ac:dyDescent="0.3">
      <c r="A86" s="4" t="s">
        <v>1571</v>
      </c>
      <c r="B86" t="s">
        <v>1577</v>
      </c>
      <c r="C86" s="4" t="s">
        <v>1572</v>
      </c>
      <c r="D86" s="4" t="s">
        <v>1305</v>
      </c>
    </row>
    <row r="87" spans="1:4" ht="15.6" x14ac:dyDescent="0.3">
      <c r="A87" s="4" t="s">
        <v>1580</v>
      </c>
      <c r="B87" t="s">
        <v>1587</v>
      </c>
      <c r="C87" s="4" t="s">
        <v>1581</v>
      </c>
      <c r="D87" s="4" t="s">
        <v>1305</v>
      </c>
    </row>
    <row r="88" spans="1:4" ht="15.6" x14ac:dyDescent="0.3">
      <c r="A88" s="4" t="s">
        <v>1590</v>
      </c>
      <c r="B88" t="s">
        <v>1596</v>
      </c>
      <c r="C88" s="4" t="s">
        <v>1591</v>
      </c>
      <c r="D88" s="4" t="s">
        <v>1305</v>
      </c>
    </row>
    <row r="89" spans="1:4" ht="15.6" x14ac:dyDescent="0.3">
      <c r="A89" s="4" t="s">
        <v>1599</v>
      </c>
      <c r="B89" t="s">
        <v>1606</v>
      </c>
      <c r="C89" s="4" t="s">
        <v>1600</v>
      </c>
      <c r="D89" s="4" t="s">
        <v>1305</v>
      </c>
    </row>
    <row r="90" spans="1:4" ht="15.6" x14ac:dyDescent="0.3">
      <c r="A90" s="4" t="s">
        <v>1609</v>
      </c>
      <c r="B90" t="s">
        <v>1616</v>
      </c>
      <c r="C90" s="4" t="s">
        <v>1610</v>
      </c>
      <c r="D90" s="4" t="s">
        <v>1305</v>
      </c>
    </row>
    <row r="91" spans="1:4" ht="15.6" x14ac:dyDescent="0.3">
      <c r="A91" s="4" t="s">
        <v>1620</v>
      </c>
      <c r="B91" t="s">
        <v>1626</v>
      </c>
      <c r="C91" s="4" t="s">
        <v>1621</v>
      </c>
      <c r="D91" s="4" t="s">
        <v>1305</v>
      </c>
    </row>
    <row r="92" spans="1:4" ht="15.6" x14ac:dyDescent="0.3">
      <c r="A92" s="4" t="s">
        <v>1629</v>
      </c>
      <c r="B92" t="s">
        <v>1636</v>
      </c>
      <c r="C92" s="4" t="s">
        <v>1630</v>
      </c>
      <c r="D92" s="4" t="s">
        <v>1305</v>
      </c>
    </row>
    <row r="93" spans="1:4" ht="15.6" x14ac:dyDescent="0.3">
      <c r="A93" s="4" t="s">
        <v>1640</v>
      </c>
      <c r="B93" t="s">
        <v>1647</v>
      </c>
      <c r="C93" s="4" t="s">
        <v>1641</v>
      </c>
      <c r="D93" s="4" t="s">
        <v>1305</v>
      </c>
    </row>
    <row r="94" spans="1:4" ht="15.6" x14ac:dyDescent="0.3">
      <c r="A94" s="4" t="s">
        <v>1650</v>
      </c>
      <c r="B94" t="s">
        <v>1657</v>
      </c>
      <c r="C94" s="4" t="s">
        <v>1651</v>
      </c>
      <c r="D94" s="4" t="s">
        <v>1305</v>
      </c>
    </row>
    <row r="95" spans="1:4" ht="15.6" x14ac:dyDescent="0.3">
      <c r="A95" s="4" t="s">
        <v>1661</v>
      </c>
      <c r="B95" t="s">
        <v>1667</v>
      </c>
      <c r="C95" s="4" t="s">
        <v>1662</v>
      </c>
      <c r="D95" s="4" t="s">
        <v>1305</v>
      </c>
    </row>
    <row r="96" spans="1:4" ht="15.6" x14ac:dyDescent="0.3">
      <c r="A96" s="4" t="s">
        <v>1669</v>
      </c>
      <c r="B96" t="s">
        <v>1676</v>
      </c>
      <c r="C96" s="4" t="s">
        <v>1670</v>
      </c>
      <c r="D96" s="4" t="s">
        <v>1305</v>
      </c>
    </row>
    <row r="97" spans="1:4" ht="15.6" x14ac:dyDescent="0.3">
      <c r="A97" s="4" t="s">
        <v>1680</v>
      </c>
      <c r="B97" t="s">
        <v>1687</v>
      </c>
      <c r="C97" s="4" t="s">
        <v>1681</v>
      </c>
      <c r="D97" s="4" t="s">
        <v>1305</v>
      </c>
    </row>
    <row r="98" spans="1:4" ht="15.6" x14ac:dyDescent="0.3">
      <c r="A98" s="4" t="s">
        <v>1691</v>
      </c>
      <c r="B98" t="s">
        <v>1698</v>
      </c>
      <c r="C98" s="4" t="s">
        <v>1692</v>
      </c>
      <c r="D98" s="4" t="s">
        <v>1305</v>
      </c>
    </row>
    <row r="99" spans="1:4" ht="15.6" x14ac:dyDescent="0.3">
      <c r="A99" s="4" t="s">
        <v>1702</v>
      </c>
      <c r="B99" t="s">
        <v>1709</v>
      </c>
      <c r="C99" s="4" t="s">
        <v>1703</v>
      </c>
      <c r="D99" s="4" t="s">
        <v>1305</v>
      </c>
    </row>
    <row r="100" spans="1:4" ht="15.6" x14ac:dyDescent="0.3">
      <c r="A100" s="4" t="s">
        <v>1712</v>
      </c>
      <c r="B100" t="s">
        <v>1719</v>
      </c>
      <c r="C100" s="4" t="s">
        <v>1713</v>
      </c>
      <c r="D100" s="4" t="s">
        <v>1305</v>
      </c>
    </row>
    <row r="101" spans="1:4" ht="15.6" x14ac:dyDescent="0.3">
      <c r="A101" s="4" t="s">
        <v>1722</v>
      </c>
      <c r="B101" t="s">
        <v>1729</v>
      </c>
      <c r="C101" s="4" t="s">
        <v>1723</v>
      </c>
      <c r="D101" s="4" t="s">
        <v>1305</v>
      </c>
    </row>
    <row r="102" spans="1:4" ht="15.6" x14ac:dyDescent="0.3">
      <c r="A102" s="4" t="s">
        <v>1732</v>
      </c>
      <c r="B102" t="s">
        <v>1739</v>
      </c>
      <c r="C102" s="4" t="s">
        <v>1733</v>
      </c>
      <c r="D102" s="4" t="s">
        <v>1305</v>
      </c>
    </row>
    <row r="103" spans="1:4" ht="15.6" x14ac:dyDescent="0.3">
      <c r="A103" s="4" t="s">
        <v>1742</v>
      </c>
      <c r="B103" t="s">
        <v>1749</v>
      </c>
      <c r="C103" s="4" t="s">
        <v>1743</v>
      </c>
      <c r="D103" s="4" t="s">
        <v>1305</v>
      </c>
    </row>
    <row r="104" spans="1:4" ht="15.6" x14ac:dyDescent="0.3">
      <c r="A104" s="4" t="s">
        <v>1753</v>
      </c>
      <c r="B104" t="s">
        <v>1760</v>
      </c>
      <c r="C104" s="4" t="s">
        <v>1754</v>
      </c>
      <c r="D104" s="4" t="s">
        <v>1305</v>
      </c>
    </row>
    <row r="105" spans="1:4" ht="15.6" x14ac:dyDescent="0.3">
      <c r="A105" s="4" t="s">
        <v>1762</v>
      </c>
      <c r="B105" t="s">
        <v>1770</v>
      </c>
      <c r="C105" s="4" t="s">
        <v>1763</v>
      </c>
      <c r="D105" s="4" t="s">
        <v>1305</v>
      </c>
    </row>
    <row r="106" spans="1:4" ht="15.6" x14ac:dyDescent="0.3">
      <c r="A106" s="4" t="s">
        <v>1774</v>
      </c>
      <c r="B106" t="s">
        <v>1780</v>
      </c>
      <c r="C106" s="4" t="s">
        <v>1775</v>
      </c>
      <c r="D106" s="4" t="s">
        <v>1305</v>
      </c>
    </row>
    <row r="107" spans="1:4" ht="15.6" x14ac:dyDescent="0.3">
      <c r="A107" s="4" t="s">
        <v>1783</v>
      </c>
      <c r="B107" t="s">
        <v>1790</v>
      </c>
      <c r="C107" s="4" t="s">
        <v>1784</v>
      </c>
      <c r="D107" s="4" t="s">
        <v>1305</v>
      </c>
    </row>
    <row r="108" spans="1:4" ht="15.6" x14ac:dyDescent="0.3">
      <c r="A108" s="4" t="s">
        <v>1794</v>
      </c>
      <c r="B108" t="s">
        <v>1801</v>
      </c>
      <c r="C108" s="4" t="s">
        <v>1795</v>
      </c>
      <c r="D108" s="4" t="s">
        <v>1305</v>
      </c>
    </row>
    <row r="109" spans="1:4" ht="15.6" x14ac:dyDescent="0.3">
      <c r="A109" s="4" t="s">
        <v>1805</v>
      </c>
      <c r="B109" t="s">
        <v>1812</v>
      </c>
      <c r="C109" s="4" t="s">
        <v>1806</v>
      </c>
      <c r="D109" s="4" t="s">
        <v>1305</v>
      </c>
    </row>
    <row r="110" spans="1:4" ht="15.6" x14ac:dyDescent="0.3">
      <c r="A110" s="4" t="s">
        <v>1815</v>
      </c>
      <c r="B110" t="s">
        <v>1822</v>
      </c>
      <c r="C110" s="4" t="s">
        <v>1816</v>
      </c>
      <c r="D110" s="4" t="s">
        <v>1305</v>
      </c>
    </row>
    <row r="111" spans="1:4" ht="15.6" x14ac:dyDescent="0.3">
      <c r="A111" s="4" t="s">
        <v>1826</v>
      </c>
      <c r="B111" t="s">
        <v>1832</v>
      </c>
      <c r="C111" s="4" t="s">
        <v>1827</v>
      </c>
      <c r="D111" s="4" t="s">
        <v>1305</v>
      </c>
    </row>
    <row r="112" spans="1:4" ht="15.6" x14ac:dyDescent="0.3">
      <c r="A112" s="4" t="s">
        <v>1836</v>
      </c>
      <c r="B112" t="s">
        <v>1843</v>
      </c>
      <c r="C112" s="4" t="s">
        <v>1837</v>
      </c>
      <c r="D112" s="4" t="s">
        <v>1305</v>
      </c>
    </row>
    <row r="113" spans="1:4" ht="15.6" x14ac:dyDescent="0.3">
      <c r="A113" s="4" t="s">
        <v>1846</v>
      </c>
      <c r="B113" t="s">
        <v>1853</v>
      </c>
      <c r="C113" s="4" t="s">
        <v>1847</v>
      </c>
      <c r="D113" s="4" t="s">
        <v>1305</v>
      </c>
    </row>
    <row r="114" spans="1:4" ht="15.6" x14ac:dyDescent="0.3">
      <c r="A114" s="4" t="s">
        <v>1856</v>
      </c>
      <c r="B114" t="s">
        <v>1862</v>
      </c>
      <c r="C114" s="4" t="s">
        <v>1857</v>
      </c>
      <c r="D114" s="4" t="s">
        <v>1305</v>
      </c>
    </row>
    <row r="115" spans="1:4" ht="15.6" x14ac:dyDescent="0.3">
      <c r="A115" s="4" t="s">
        <v>1865</v>
      </c>
      <c r="B115" t="s">
        <v>1872</v>
      </c>
      <c r="C115" s="4" t="s">
        <v>1866</v>
      </c>
      <c r="D115" s="4" t="s">
        <v>1305</v>
      </c>
    </row>
    <row r="116" spans="1:4" ht="15.6" x14ac:dyDescent="0.3">
      <c r="A116" s="4" t="s">
        <v>1877</v>
      </c>
      <c r="B116" t="s">
        <v>1883</v>
      </c>
      <c r="C116" s="4" t="s">
        <v>1878</v>
      </c>
      <c r="D116" s="4" t="s">
        <v>1305</v>
      </c>
    </row>
    <row r="117" spans="1:4" ht="15.6" x14ac:dyDescent="0.3">
      <c r="A117" s="4" t="s">
        <v>1886</v>
      </c>
      <c r="B117" t="s">
        <v>1892</v>
      </c>
      <c r="C117" s="4" t="s">
        <v>1887</v>
      </c>
      <c r="D117" s="4" t="s">
        <v>1305</v>
      </c>
    </row>
    <row r="118" spans="1:4" ht="15.6" x14ac:dyDescent="0.3">
      <c r="A118" s="4" t="s">
        <v>1895</v>
      </c>
      <c r="B118" t="s">
        <v>1901</v>
      </c>
      <c r="C118" s="4" t="s">
        <v>1896</v>
      </c>
      <c r="D118" s="4" t="s">
        <v>1305</v>
      </c>
    </row>
    <row r="119" spans="1:4" ht="15.6" x14ac:dyDescent="0.3">
      <c r="A119" s="4" t="s">
        <v>1904</v>
      </c>
      <c r="B119" t="s">
        <v>1910</v>
      </c>
      <c r="C119" s="4" t="s">
        <v>1905</v>
      </c>
      <c r="D119" s="4" t="s">
        <v>1305</v>
      </c>
    </row>
    <row r="120" spans="1:4" ht="15.6" x14ac:dyDescent="0.3">
      <c r="A120" s="4" t="s">
        <v>1913</v>
      </c>
      <c r="B120" t="s">
        <v>1920</v>
      </c>
      <c r="C120" s="4" t="s">
        <v>1914</v>
      </c>
      <c r="D120" s="4" t="s">
        <v>1305</v>
      </c>
    </row>
    <row r="121" spans="1:4" ht="15.6" x14ac:dyDescent="0.3">
      <c r="A121" s="4" t="s">
        <v>1924</v>
      </c>
      <c r="B121" t="s">
        <v>1931</v>
      </c>
      <c r="C121" s="4" t="s">
        <v>1925</v>
      </c>
      <c r="D121" s="4" t="s">
        <v>1305</v>
      </c>
    </row>
    <row r="122" spans="1:4" ht="15.6" x14ac:dyDescent="0.3">
      <c r="A122" s="4" t="s">
        <v>1935</v>
      </c>
      <c r="B122" t="s">
        <v>1942</v>
      </c>
      <c r="C122" s="4" t="s">
        <v>1936</v>
      </c>
      <c r="D122" s="4" t="s">
        <v>1305</v>
      </c>
    </row>
    <row r="123" spans="1:4" ht="15.6" x14ac:dyDescent="0.3">
      <c r="A123" s="4" t="s">
        <v>1945</v>
      </c>
      <c r="B123" t="s">
        <v>1952</v>
      </c>
      <c r="C123" s="4" t="s">
        <v>1946</v>
      </c>
      <c r="D123" s="4" t="s">
        <v>1305</v>
      </c>
    </row>
    <row r="124" spans="1:4" ht="15.6" x14ac:dyDescent="0.3">
      <c r="A124" s="4" t="s">
        <v>1955</v>
      </c>
      <c r="B124" t="s">
        <v>1963</v>
      </c>
      <c r="C124" s="4" t="s">
        <v>1956</v>
      </c>
      <c r="D124" s="4" t="s">
        <v>1305</v>
      </c>
    </row>
    <row r="125" spans="1:4" ht="15.6" x14ac:dyDescent="0.3">
      <c r="A125" s="4" t="s">
        <v>1967</v>
      </c>
      <c r="B125" t="s">
        <v>1974</v>
      </c>
      <c r="C125" s="4" t="s">
        <v>1968</v>
      </c>
      <c r="D125" s="4" t="s">
        <v>1305</v>
      </c>
    </row>
    <row r="126" spans="1:4" ht="15.6" x14ac:dyDescent="0.3">
      <c r="A126" s="4" t="s">
        <v>1977</v>
      </c>
      <c r="B126" t="s">
        <v>1983</v>
      </c>
      <c r="C126" s="4" t="s">
        <v>1978</v>
      </c>
      <c r="D126" s="4" t="s">
        <v>1305</v>
      </c>
    </row>
    <row r="127" spans="1:4" ht="15.6" x14ac:dyDescent="0.3">
      <c r="A127" s="4" t="s">
        <v>1986</v>
      </c>
      <c r="B127" t="s">
        <v>1992</v>
      </c>
      <c r="C127" s="4" t="s">
        <v>1987</v>
      </c>
      <c r="D127" s="4" t="s">
        <v>1305</v>
      </c>
    </row>
    <row r="128" spans="1:4" ht="15.6" x14ac:dyDescent="0.3">
      <c r="A128" s="4" t="s">
        <v>1995</v>
      </c>
      <c r="B128" t="s">
        <v>2001</v>
      </c>
      <c r="C128" s="4" t="s">
        <v>1996</v>
      </c>
      <c r="D128" s="4" t="s">
        <v>1305</v>
      </c>
    </row>
    <row r="129" spans="1:4" ht="15.6" x14ac:dyDescent="0.3">
      <c r="A129" s="4" t="s">
        <v>2006</v>
      </c>
      <c r="B129" t="s">
        <v>2013</v>
      </c>
      <c r="C129" s="4" t="s">
        <v>2007</v>
      </c>
      <c r="D129" s="4" t="s">
        <v>1305</v>
      </c>
    </row>
    <row r="130" spans="1:4" ht="15.6" x14ac:dyDescent="0.3">
      <c r="A130" s="4" t="s">
        <v>2016</v>
      </c>
      <c r="B130" t="s">
        <v>2023</v>
      </c>
      <c r="C130" s="4" t="s">
        <v>2017</v>
      </c>
      <c r="D130" s="4" t="s">
        <v>1305</v>
      </c>
    </row>
    <row r="131" spans="1:4" ht="15.6" x14ac:dyDescent="0.3">
      <c r="A131" s="4" t="s">
        <v>2027</v>
      </c>
      <c r="B131" t="s">
        <v>2033</v>
      </c>
      <c r="C131" s="4" t="s">
        <v>2028</v>
      </c>
      <c r="D131" s="4" t="s">
        <v>1305</v>
      </c>
    </row>
    <row r="132" spans="1:4" ht="15.6" x14ac:dyDescent="0.3">
      <c r="A132" s="4" t="s">
        <v>2036</v>
      </c>
      <c r="B132" t="s">
        <v>2042</v>
      </c>
      <c r="C132" s="4" t="s">
        <v>2037</v>
      </c>
      <c r="D132" s="4" t="s">
        <v>1305</v>
      </c>
    </row>
    <row r="133" spans="1:4" ht="15.6" x14ac:dyDescent="0.3">
      <c r="A133" s="4" t="s">
        <v>2045</v>
      </c>
      <c r="B133" t="s">
        <v>2052</v>
      </c>
      <c r="C133" s="4" t="s">
        <v>2046</v>
      </c>
      <c r="D133" s="4" t="s">
        <v>1305</v>
      </c>
    </row>
    <row r="134" spans="1:4" ht="15.6" x14ac:dyDescent="0.3">
      <c r="A134" s="4" t="s">
        <v>2055</v>
      </c>
      <c r="B134" t="s">
        <v>2061</v>
      </c>
      <c r="C134" s="4" t="s">
        <v>2056</v>
      </c>
      <c r="D134" s="4" t="s">
        <v>1305</v>
      </c>
    </row>
    <row r="135" spans="1:4" ht="15.6" x14ac:dyDescent="0.3">
      <c r="A135" s="4" t="s">
        <v>2063</v>
      </c>
      <c r="B135" t="s">
        <v>2070</v>
      </c>
      <c r="C135" s="4" t="s">
        <v>2064</v>
      </c>
      <c r="D135" s="4" t="s">
        <v>1305</v>
      </c>
    </row>
    <row r="136" spans="1:4" ht="15.6" x14ac:dyDescent="0.3">
      <c r="A136" s="4" t="s">
        <v>2073</v>
      </c>
      <c r="B136" t="s">
        <v>2080</v>
      </c>
      <c r="C136" s="4" t="s">
        <v>2074</v>
      </c>
      <c r="D136" s="4" t="s">
        <v>1305</v>
      </c>
    </row>
    <row r="137" spans="1:4" ht="15.6" x14ac:dyDescent="0.3">
      <c r="A137" s="4" t="s">
        <v>2084</v>
      </c>
      <c r="B137" t="s">
        <v>2090</v>
      </c>
      <c r="C137" s="4" t="s">
        <v>2085</v>
      </c>
      <c r="D137" s="4" t="s">
        <v>1305</v>
      </c>
    </row>
    <row r="138" spans="1:4" ht="15.6" x14ac:dyDescent="0.3">
      <c r="A138" s="4" t="s">
        <v>2093</v>
      </c>
      <c r="B138" t="s">
        <v>2100</v>
      </c>
      <c r="C138" s="4" t="s">
        <v>2094</v>
      </c>
      <c r="D138" s="4" t="s">
        <v>1305</v>
      </c>
    </row>
    <row r="139" spans="1:4" ht="15.6" x14ac:dyDescent="0.3">
      <c r="A139" s="4" t="s">
        <v>2103</v>
      </c>
      <c r="B139" t="s">
        <v>2110</v>
      </c>
      <c r="C139" s="4" t="s">
        <v>2104</v>
      </c>
      <c r="D139" s="4" t="s">
        <v>1305</v>
      </c>
    </row>
    <row r="140" spans="1:4" ht="15.6" x14ac:dyDescent="0.3">
      <c r="A140" s="4" t="s">
        <v>2113</v>
      </c>
      <c r="B140" t="s">
        <v>2118</v>
      </c>
      <c r="C140" s="4" t="s">
        <v>2114</v>
      </c>
      <c r="D140" s="4" t="s">
        <v>1305</v>
      </c>
    </row>
    <row r="141" spans="1:4" ht="15.6" x14ac:dyDescent="0.3">
      <c r="A141" s="4" t="s">
        <v>2120</v>
      </c>
      <c r="B141" t="s">
        <v>2127</v>
      </c>
      <c r="C141" s="4" t="s">
        <v>2121</v>
      </c>
      <c r="D141" s="4" t="s">
        <v>1305</v>
      </c>
    </row>
    <row r="142" spans="1:4" ht="15.6" x14ac:dyDescent="0.3">
      <c r="A142" s="4" t="s">
        <v>2131</v>
      </c>
      <c r="B142" t="s">
        <v>2138</v>
      </c>
      <c r="C142" s="4" t="s">
        <v>2132</v>
      </c>
      <c r="D142" s="4" t="s">
        <v>1305</v>
      </c>
    </row>
    <row r="143" spans="1:4" ht="15.6" x14ac:dyDescent="0.3">
      <c r="A143" s="4" t="s">
        <v>2142</v>
      </c>
      <c r="B143" t="s">
        <v>2149</v>
      </c>
      <c r="C143" s="4" t="s">
        <v>2143</v>
      </c>
      <c r="D143" s="4" t="s">
        <v>1305</v>
      </c>
    </row>
    <row r="144" spans="1:4" ht="15.6" x14ac:dyDescent="0.3">
      <c r="A144" s="4" t="s">
        <v>2153</v>
      </c>
      <c r="B144" t="s">
        <v>2161</v>
      </c>
      <c r="C144" s="4" t="s">
        <v>2154</v>
      </c>
      <c r="D144" s="4" t="s">
        <v>1305</v>
      </c>
    </row>
    <row r="145" spans="1:4" ht="15.6" x14ac:dyDescent="0.3">
      <c r="A145" s="4" t="s">
        <v>2165</v>
      </c>
      <c r="B145" t="s">
        <v>2172</v>
      </c>
      <c r="C145" s="4" t="s">
        <v>2166</v>
      </c>
      <c r="D145" s="4" t="s">
        <v>1305</v>
      </c>
    </row>
    <row r="146" spans="1:4" ht="15.6" x14ac:dyDescent="0.3">
      <c r="A146" s="4" t="s">
        <v>2185</v>
      </c>
      <c r="B146" t="s">
        <v>2192</v>
      </c>
      <c r="C146" s="4" t="s">
        <v>2186</v>
      </c>
      <c r="D146" s="4" t="s">
        <v>1305</v>
      </c>
    </row>
    <row r="147" spans="1:4" ht="15.6" x14ac:dyDescent="0.3">
      <c r="A147" s="4" t="s">
        <v>2195</v>
      </c>
      <c r="B147" t="s">
        <v>2202</v>
      </c>
      <c r="C147" s="4" t="s">
        <v>2196</v>
      </c>
      <c r="D147" s="4" t="s">
        <v>1305</v>
      </c>
    </row>
    <row r="148" spans="1:4" ht="15.6" x14ac:dyDescent="0.3">
      <c r="A148" s="4" t="s">
        <v>2206</v>
      </c>
      <c r="B148" t="s">
        <v>2213</v>
      </c>
      <c r="C148" s="4" t="s">
        <v>2207</v>
      </c>
      <c r="D148" s="4" t="s">
        <v>1305</v>
      </c>
    </row>
    <row r="149" spans="1:4" ht="15.6" x14ac:dyDescent="0.3">
      <c r="A149" s="4" t="s">
        <v>2217</v>
      </c>
      <c r="B149" t="s">
        <v>2225</v>
      </c>
      <c r="C149" s="4" t="s">
        <v>2218</v>
      </c>
      <c r="D149" s="4" t="s">
        <v>1305</v>
      </c>
    </row>
    <row r="150" spans="1:4" ht="15.6" x14ac:dyDescent="0.3">
      <c r="A150" s="4" t="s">
        <v>2228</v>
      </c>
      <c r="B150" t="s">
        <v>2161</v>
      </c>
      <c r="C150" s="4" t="s">
        <v>2229</v>
      </c>
      <c r="D150" s="4" t="s">
        <v>1305</v>
      </c>
    </row>
    <row r="151" spans="1:4" ht="15.6" x14ac:dyDescent="0.3">
      <c r="A151" s="4" t="s">
        <v>2237</v>
      </c>
      <c r="B151" t="s">
        <v>2244</v>
      </c>
      <c r="C151" s="4" t="s">
        <v>2238</v>
      </c>
      <c r="D151" s="4" t="s">
        <v>1305</v>
      </c>
    </row>
    <row r="152" spans="1:4" ht="15.6" x14ac:dyDescent="0.3">
      <c r="A152" s="4" t="s">
        <v>2249</v>
      </c>
      <c r="B152" t="s">
        <v>2255</v>
      </c>
      <c r="C152" s="4" t="s">
        <v>2250</v>
      </c>
      <c r="D152" s="4" t="s">
        <v>1305</v>
      </c>
    </row>
    <row r="153" spans="1:4" ht="15.6" x14ac:dyDescent="0.3">
      <c r="A153" s="4" t="s">
        <v>2257</v>
      </c>
      <c r="B153" t="s">
        <v>2263</v>
      </c>
      <c r="C153" s="4" t="s">
        <v>2258</v>
      </c>
      <c r="D153" s="4" t="s">
        <v>1305</v>
      </c>
    </row>
    <row r="154" spans="1:4" ht="15.6" x14ac:dyDescent="0.3">
      <c r="A154" s="4" t="s">
        <v>2266</v>
      </c>
      <c r="B154" t="s">
        <v>2273</v>
      </c>
      <c r="C154" s="4" t="s">
        <v>2267</v>
      </c>
      <c r="D154" s="4" t="s">
        <v>1305</v>
      </c>
    </row>
    <row r="155" spans="1:4" ht="15.6" x14ac:dyDescent="0.3">
      <c r="A155" s="4" t="s">
        <v>2285</v>
      </c>
      <c r="B155" t="s">
        <v>2292</v>
      </c>
      <c r="C155" s="4" t="s">
        <v>2286</v>
      </c>
      <c r="D155" s="4" t="s">
        <v>1305</v>
      </c>
    </row>
    <row r="156" spans="1:4" ht="15.6" x14ac:dyDescent="0.3">
      <c r="A156" s="4" t="s">
        <v>2295</v>
      </c>
      <c r="B156" t="s">
        <v>2301</v>
      </c>
      <c r="C156" s="4" t="s">
        <v>2296</v>
      </c>
      <c r="D156" s="4" t="s">
        <v>1305</v>
      </c>
    </row>
    <row r="157" spans="1:4" ht="15.6" x14ac:dyDescent="0.3">
      <c r="A157" s="4" t="s">
        <v>2303</v>
      </c>
      <c r="B157" t="s">
        <v>2310</v>
      </c>
      <c r="C157" s="4" t="s">
        <v>2304</v>
      </c>
      <c r="D157" s="4" t="s">
        <v>1305</v>
      </c>
    </row>
    <row r="158" spans="1:4" ht="15.6" x14ac:dyDescent="0.3">
      <c r="A158" s="4" t="s">
        <v>2315</v>
      </c>
      <c r="B158" t="s">
        <v>2323</v>
      </c>
      <c r="C158" s="4" t="s">
        <v>2316</v>
      </c>
      <c r="D158" s="4" t="s">
        <v>1305</v>
      </c>
    </row>
    <row r="159" spans="1:4" ht="15.6" x14ac:dyDescent="0.3">
      <c r="A159" s="4" t="s">
        <v>2327</v>
      </c>
      <c r="B159" t="s">
        <v>2333</v>
      </c>
      <c r="C159" s="4" t="s">
        <v>2328</v>
      </c>
      <c r="D159" s="4" t="s">
        <v>1305</v>
      </c>
    </row>
    <row r="160" spans="1:4" ht="15.6" x14ac:dyDescent="0.3">
      <c r="A160" s="4" t="s">
        <v>2338</v>
      </c>
      <c r="B160" t="s">
        <v>2345</v>
      </c>
      <c r="C160" s="4" t="s">
        <v>2339</v>
      </c>
      <c r="D160" s="4" t="s">
        <v>1305</v>
      </c>
    </row>
    <row r="161" spans="1:4" ht="15.6" x14ac:dyDescent="0.3">
      <c r="A161" s="4" t="s">
        <v>2349</v>
      </c>
      <c r="B161" t="s">
        <v>2355</v>
      </c>
      <c r="C161" s="4" t="s">
        <v>2350</v>
      </c>
      <c r="D161" s="4" t="s">
        <v>1305</v>
      </c>
    </row>
    <row r="162" spans="1:4" ht="15.6" x14ac:dyDescent="0.3">
      <c r="A162" s="4" t="s">
        <v>2358</v>
      </c>
      <c r="B162" t="s">
        <v>2364</v>
      </c>
      <c r="C162" s="4" t="s">
        <v>2359</v>
      </c>
      <c r="D162" s="4" t="s">
        <v>1305</v>
      </c>
    </row>
    <row r="163" spans="1:4" ht="15.6" x14ac:dyDescent="0.3">
      <c r="A163" s="4" t="s">
        <v>2367</v>
      </c>
      <c r="B163" t="s">
        <v>2374</v>
      </c>
      <c r="C163" s="4" t="s">
        <v>2368</v>
      </c>
      <c r="D163" s="4" t="s">
        <v>1305</v>
      </c>
    </row>
    <row r="164" spans="1:4" ht="15.6" x14ac:dyDescent="0.3">
      <c r="A164" s="4" t="s">
        <v>2379</v>
      </c>
      <c r="B164" t="s">
        <v>2386</v>
      </c>
      <c r="C164" s="4" t="s">
        <v>2380</v>
      </c>
      <c r="D164" s="4" t="s">
        <v>1305</v>
      </c>
    </row>
    <row r="165" spans="1:4" ht="15.6" x14ac:dyDescent="0.3">
      <c r="A165" s="4" t="s">
        <v>2390</v>
      </c>
      <c r="B165" t="s">
        <v>2397</v>
      </c>
      <c r="C165" s="4" t="s">
        <v>2391</v>
      </c>
      <c r="D165" s="4" t="s">
        <v>1305</v>
      </c>
    </row>
    <row r="166" spans="1:4" ht="15.6" x14ac:dyDescent="0.3">
      <c r="A166" s="4" t="s">
        <v>2401</v>
      </c>
      <c r="B166" t="s">
        <v>2408</v>
      </c>
      <c r="C166" s="4" t="s">
        <v>2402</v>
      </c>
      <c r="D166" s="4" t="s">
        <v>1305</v>
      </c>
    </row>
    <row r="167" spans="1:4" ht="15.6" x14ac:dyDescent="0.3">
      <c r="A167" s="4" t="s">
        <v>2412</v>
      </c>
      <c r="B167" t="s">
        <v>2419</v>
      </c>
      <c r="C167" s="4" t="s">
        <v>2413</v>
      </c>
      <c r="D167" s="4" t="s">
        <v>1305</v>
      </c>
    </row>
    <row r="168" spans="1:4" ht="15.6" x14ac:dyDescent="0.3">
      <c r="A168" s="4" t="s">
        <v>2422</v>
      </c>
      <c r="B168" t="s">
        <v>2428</v>
      </c>
      <c r="C168" s="4" t="s">
        <v>2423</v>
      </c>
      <c r="D168" s="4" t="s">
        <v>1305</v>
      </c>
    </row>
    <row r="169" spans="1:4" ht="15.6" x14ac:dyDescent="0.3">
      <c r="A169" s="4" t="s">
        <v>2430</v>
      </c>
      <c r="B169" t="s">
        <v>2437</v>
      </c>
      <c r="C169" s="4" t="s">
        <v>2431</v>
      </c>
      <c r="D169" s="4" t="s">
        <v>1305</v>
      </c>
    </row>
    <row r="170" spans="1:4" ht="15.6" x14ac:dyDescent="0.3">
      <c r="A170" s="4" t="s">
        <v>2440</v>
      </c>
      <c r="B170" t="s">
        <v>2446</v>
      </c>
      <c r="C170" s="4" t="s">
        <v>2441</v>
      </c>
      <c r="D170" s="4" t="s">
        <v>1305</v>
      </c>
    </row>
    <row r="171" spans="1:4" ht="15.6" x14ac:dyDescent="0.3">
      <c r="A171" s="4" t="s">
        <v>2450</v>
      </c>
      <c r="B171" t="s">
        <v>2458</v>
      </c>
      <c r="C171" s="4" t="s">
        <v>2451</v>
      </c>
      <c r="D171" s="4" t="s">
        <v>1305</v>
      </c>
    </row>
    <row r="172" spans="1:4" ht="15.6" x14ac:dyDescent="0.3">
      <c r="A172" s="4" t="s">
        <v>2461</v>
      </c>
      <c r="B172" t="s">
        <v>2468</v>
      </c>
      <c r="C172" s="4" t="s">
        <v>2462</v>
      </c>
      <c r="D172" s="4" t="s">
        <v>1305</v>
      </c>
    </row>
    <row r="173" spans="1:4" ht="15.6" x14ac:dyDescent="0.3">
      <c r="A173" s="4" t="s">
        <v>2472</v>
      </c>
      <c r="B173" t="s">
        <v>2478</v>
      </c>
      <c r="C173" s="4" t="s">
        <v>2473</v>
      </c>
      <c r="D173" s="4" t="s">
        <v>1305</v>
      </c>
    </row>
    <row r="174" spans="1:4" ht="15.6" x14ac:dyDescent="0.3">
      <c r="A174" s="4" t="s">
        <v>2483</v>
      </c>
      <c r="B174" t="s">
        <v>2161</v>
      </c>
      <c r="C174" s="4" t="s">
        <v>2484</v>
      </c>
      <c r="D174" s="4" t="s">
        <v>1305</v>
      </c>
    </row>
    <row r="175" spans="1:4" ht="15.6" x14ac:dyDescent="0.3">
      <c r="A175" s="4" t="s">
        <v>2491</v>
      </c>
      <c r="B175" t="s">
        <v>2498</v>
      </c>
      <c r="C175" s="4" t="s">
        <v>2492</v>
      </c>
      <c r="D175" s="4" t="s">
        <v>1305</v>
      </c>
    </row>
    <row r="176" spans="1:4" ht="15.6" x14ac:dyDescent="0.3">
      <c r="A176" s="4" t="s">
        <v>2501</v>
      </c>
      <c r="B176" t="s">
        <v>2507</v>
      </c>
      <c r="C176" s="4" t="s">
        <v>2502</v>
      </c>
      <c r="D176" s="4" t="s">
        <v>1305</v>
      </c>
    </row>
    <row r="177" spans="1:4" ht="15.6" x14ac:dyDescent="0.3">
      <c r="A177" s="4" t="s">
        <v>2509</v>
      </c>
      <c r="B177" t="s">
        <v>2516</v>
      </c>
      <c r="C177" s="4" t="s">
        <v>2510</v>
      </c>
      <c r="D177" s="4" t="s">
        <v>1305</v>
      </c>
    </row>
    <row r="178" spans="1:4" ht="15.6" x14ac:dyDescent="0.3">
      <c r="A178" s="4" t="s">
        <v>2520</v>
      </c>
      <c r="B178" t="s">
        <v>2526</v>
      </c>
      <c r="C178" s="4" t="s">
        <v>2521</v>
      </c>
      <c r="D178" s="4" t="s">
        <v>1305</v>
      </c>
    </row>
    <row r="179" spans="1:4" ht="15.6" x14ac:dyDescent="0.3">
      <c r="A179" s="4" t="s">
        <v>2529</v>
      </c>
      <c r="B179" t="s">
        <v>2536</v>
      </c>
      <c r="C179" s="4" t="s">
        <v>2530</v>
      </c>
      <c r="D179" s="4" t="s">
        <v>1305</v>
      </c>
    </row>
    <row r="180" spans="1:4" ht="15.6" x14ac:dyDescent="0.3">
      <c r="A180" s="4" t="s">
        <v>2540</v>
      </c>
      <c r="B180" t="s">
        <v>2547</v>
      </c>
      <c r="C180" s="4" t="s">
        <v>2541</v>
      </c>
      <c r="D180" s="4" t="s">
        <v>1305</v>
      </c>
    </row>
    <row r="181" spans="1:4" ht="15.6" x14ac:dyDescent="0.3">
      <c r="A181" s="4" t="s">
        <v>2551</v>
      </c>
      <c r="B181" t="s">
        <v>2558</v>
      </c>
      <c r="C181" s="4" t="s">
        <v>2552</v>
      </c>
      <c r="D181" s="4" t="s">
        <v>1305</v>
      </c>
    </row>
    <row r="182" spans="1:4" ht="15.6" x14ac:dyDescent="0.3">
      <c r="A182" s="4" t="s">
        <v>2562</v>
      </c>
      <c r="B182" t="s">
        <v>2568</v>
      </c>
      <c r="C182" s="4" t="s">
        <v>2563</v>
      </c>
      <c r="D182" s="4" t="s">
        <v>1305</v>
      </c>
    </row>
    <row r="183" spans="1:4" ht="15.6" x14ac:dyDescent="0.3">
      <c r="A183" s="4" t="s">
        <v>2571</v>
      </c>
      <c r="B183" t="s">
        <v>2578</v>
      </c>
      <c r="C183" s="4" t="s">
        <v>2572</v>
      </c>
      <c r="D183" s="4" t="s">
        <v>1305</v>
      </c>
    </row>
    <row r="184" spans="1:4" ht="15.6" x14ac:dyDescent="0.3">
      <c r="A184" s="4" t="s">
        <v>2582</v>
      </c>
      <c r="B184" t="s">
        <v>2590</v>
      </c>
      <c r="C184" s="4" t="s">
        <v>2583</v>
      </c>
      <c r="D184" s="4" t="s">
        <v>1305</v>
      </c>
    </row>
    <row r="185" spans="1:4" ht="15.6" x14ac:dyDescent="0.3">
      <c r="A185" s="4" t="s">
        <v>2593</v>
      </c>
      <c r="B185" t="s">
        <v>2599</v>
      </c>
      <c r="C185" s="4" t="s">
        <v>2594</v>
      </c>
      <c r="D185" s="4" t="s">
        <v>1305</v>
      </c>
    </row>
    <row r="186" spans="1:4" ht="15.6" x14ac:dyDescent="0.3">
      <c r="A186" s="4" t="s">
        <v>2601</v>
      </c>
      <c r="B186" t="s">
        <v>2607</v>
      </c>
      <c r="C186" s="4" t="s">
        <v>2602</v>
      </c>
      <c r="D186" s="4" t="s">
        <v>1305</v>
      </c>
    </row>
    <row r="187" spans="1:4" ht="15.6" x14ac:dyDescent="0.3">
      <c r="A187" s="4" t="s">
        <v>2611</v>
      </c>
      <c r="B187" t="s">
        <v>2619</v>
      </c>
      <c r="C187" s="4" t="s">
        <v>2612</v>
      </c>
      <c r="D187" s="4" t="s">
        <v>1305</v>
      </c>
    </row>
    <row r="188" spans="1:4" ht="15.6" x14ac:dyDescent="0.3">
      <c r="A188" s="4" t="s">
        <v>2623</v>
      </c>
      <c r="B188" t="s">
        <v>2628</v>
      </c>
      <c r="C188" s="4" t="s">
        <v>2624</v>
      </c>
      <c r="D188" s="4" t="s">
        <v>1305</v>
      </c>
    </row>
    <row r="189" spans="1:4" ht="15.6" x14ac:dyDescent="0.3">
      <c r="A189" s="4" t="s">
        <v>2630</v>
      </c>
      <c r="B189" t="s">
        <v>2637</v>
      </c>
      <c r="C189" s="4" t="s">
        <v>2631</v>
      </c>
      <c r="D189" s="4" t="s">
        <v>1305</v>
      </c>
    </row>
    <row r="190" spans="1:4" ht="15.6" x14ac:dyDescent="0.3">
      <c r="A190" s="4" t="s">
        <v>2641</v>
      </c>
      <c r="B190" t="s">
        <v>2646</v>
      </c>
      <c r="C190" s="4" t="s">
        <v>2642</v>
      </c>
      <c r="D190" s="4" t="s">
        <v>1305</v>
      </c>
    </row>
    <row r="191" spans="1:4" ht="15.6" x14ac:dyDescent="0.3">
      <c r="A191" s="4" t="s">
        <v>2649</v>
      </c>
      <c r="B191" t="s">
        <v>2656</v>
      </c>
      <c r="C191" s="4" t="s">
        <v>2650</v>
      </c>
      <c r="D191" s="4" t="s">
        <v>1305</v>
      </c>
    </row>
    <row r="192" spans="1:4" ht="15.6" x14ac:dyDescent="0.3">
      <c r="A192" s="4" t="s">
        <v>2659</v>
      </c>
      <c r="B192" t="s">
        <v>2666</v>
      </c>
      <c r="C192" s="4" t="s">
        <v>2660</v>
      </c>
      <c r="D192" s="4" t="s">
        <v>1305</v>
      </c>
    </row>
    <row r="193" spans="1:4" ht="15.6" x14ac:dyDescent="0.3">
      <c r="A193" s="4" t="s">
        <v>2670</v>
      </c>
      <c r="B193" t="s">
        <v>2677</v>
      </c>
      <c r="C193" s="4" t="s">
        <v>2671</v>
      </c>
      <c r="D193" s="4" t="s">
        <v>1305</v>
      </c>
    </row>
    <row r="194" spans="1:4" ht="15.6" x14ac:dyDescent="0.3">
      <c r="A194" s="4" t="s">
        <v>2681</v>
      </c>
      <c r="B194" t="s">
        <v>2688</v>
      </c>
      <c r="C194" s="4" t="s">
        <v>2682</v>
      </c>
      <c r="D194" s="4" t="s">
        <v>1305</v>
      </c>
    </row>
    <row r="195" spans="1:4" ht="15.6" x14ac:dyDescent="0.3">
      <c r="A195" s="4" t="s">
        <v>2691</v>
      </c>
      <c r="B195" t="s">
        <v>2697</v>
      </c>
      <c r="C195" s="4" t="s">
        <v>2692</v>
      </c>
      <c r="D195" s="4" t="s">
        <v>1305</v>
      </c>
    </row>
    <row r="196" spans="1:4" ht="15.6" x14ac:dyDescent="0.3">
      <c r="A196" s="4" t="s">
        <v>2700</v>
      </c>
      <c r="B196" t="s">
        <v>2707</v>
      </c>
      <c r="C196" s="4" t="s">
        <v>2701</v>
      </c>
      <c r="D196" s="4" t="s">
        <v>1305</v>
      </c>
    </row>
    <row r="197" spans="1:4" ht="15.6" x14ac:dyDescent="0.3">
      <c r="A197" s="4" t="s">
        <v>2712</v>
      </c>
      <c r="B197" t="s">
        <v>2718</v>
      </c>
      <c r="C197" s="4" t="s">
        <v>2713</v>
      </c>
      <c r="D197" s="4" t="s">
        <v>1305</v>
      </c>
    </row>
    <row r="198" spans="1:4" ht="15.6" x14ac:dyDescent="0.3">
      <c r="A198" s="4" t="s">
        <v>2720</v>
      </c>
      <c r="B198" t="s">
        <v>2727</v>
      </c>
      <c r="C198" s="4" t="s">
        <v>2721</v>
      </c>
      <c r="D198" s="4" t="s">
        <v>1305</v>
      </c>
    </row>
    <row r="199" spans="1:4" ht="15.6" x14ac:dyDescent="0.3">
      <c r="A199" s="4" t="s">
        <v>2731</v>
      </c>
      <c r="B199" t="s">
        <v>2738</v>
      </c>
      <c r="C199" s="4" t="s">
        <v>2732</v>
      </c>
      <c r="D199" s="4" t="s">
        <v>1305</v>
      </c>
    </row>
    <row r="200" spans="1:4" ht="15.6" x14ac:dyDescent="0.3">
      <c r="A200" s="4" t="s">
        <v>2742</v>
      </c>
      <c r="B200" t="s">
        <v>2748</v>
      </c>
      <c r="C200" s="4" t="s">
        <v>2743</v>
      </c>
      <c r="D200" s="4" t="s">
        <v>1305</v>
      </c>
    </row>
    <row r="201" spans="1:4" ht="15.6" x14ac:dyDescent="0.3">
      <c r="A201" s="4" t="s">
        <v>2762</v>
      </c>
      <c r="B201" t="s">
        <v>2769</v>
      </c>
      <c r="C201" s="4" t="s">
        <v>2763</v>
      </c>
      <c r="D201" s="4" t="s">
        <v>1305</v>
      </c>
    </row>
    <row r="202" spans="1:4" ht="15.6" x14ac:dyDescent="0.3">
      <c r="A202" s="4" t="s">
        <v>2774</v>
      </c>
      <c r="B202" t="s">
        <v>2781</v>
      </c>
      <c r="C202" s="4" t="s">
        <v>2775</v>
      </c>
      <c r="D202" s="4" t="s">
        <v>1305</v>
      </c>
    </row>
    <row r="203" spans="1:4" ht="15.6" x14ac:dyDescent="0.3">
      <c r="A203" s="4" t="s">
        <v>2783</v>
      </c>
      <c r="B203" t="s">
        <v>2790</v>
      </c>
      <c r="C203" s="4" t="s">
        <v>2784</v>
      </c>
      <c r="D203" s="4" t="s">
        <v>1305</v>
      </c>
    </row>
    <row r="204" spans="1:4" ht="15.6" x14ac:dyDescent="0.3">
      <c r="A204" s="4" t="s">
        <v>2793</v>
      </c>
      <c r="B204" t="s">
        <v>2799</v>
      </c>
      <c r="C204" s="4" t="s">
        <v>2794</v>
      </c>
      <c r="D204" s="4" t="s">
        <v>1305</v>
      </c>
    </row>
    <row r="205" spans="1:4" ht="15.6" x14ac:dyDescent="0.3">
      <c r="A205" s="4" t="s">
        <v>2802</v>
      </c>
      <c r="B205" t="s">
        <v>2810</v>
      </c>
      <c r="C205" s="4" t="s">
        <v>2803</v>
      </c>
      <c r="D205" s="4" t="s">
        <v>1305</v>
      </c>
    </row>
    <row r="206" spans="1:4" ht="15.6" x14ac:dyDescent="0.3">
      <c r="A206" s="4" t="s">
        <v>2813</v>
      </c>
      <c r="B206" t="s">
        <v>2820</v>
      </c>
      <c r="C206" s="4" t="s">
        <v>2814</v>
      </c>
      <c r="D206" s="4" t="s">
        <v>1305</v>
      </c>
    </row>
    <row r="207" spans="1:4" ht="15.6" x14ac:dyDescent="0.3">
      <c r="A207" s="4" t="s">
        <v>2824</v>
      </c>
      <c r="B207" t="s">
        <v>2830</v>
      </c>
      <c r="C207" s="4" t="s">
        <v>2825</v>
      </c>
      <c r="D207" s="4" t="s">
        <v>1305</v>
      </c>
    </row>
    <row r="208" spans="1:4" ht="15.6" x14ac:dyDescent="0.3">
      <c r="A208" s="4" t="s">
        <v>2833</v>
      </c>
      <c r="B208" t="s">
        <v>2840</v>
      </c>
      <c r="C208" s="4" t="s">
        <v>2834</v>
      </c>
      <c r="D208" s="4" t="s">
        <v>1305</v>
      </c>
    </row>
    <row r="209" spans="1:4" ht="15.6" x14ac:dyDescent="0.3">
      <c r="A209" s="4" t="s">
        <v>2843</v>
      </c>
      <c r="B209" t="s">
        <v>2850</v>
      </c>
      <c r="C209" s="4" t="s">
        <v>2844</v>
      </c>
      <c r="D209" s="4" t="s">
        <v>1305</v>
      </c>
    </row>
    <row r="210" spans="1:4" ht="15.6" x14ac:dyDescent="0.3">
      <c r="A210" s="4" t="s">
        <v>2855</v>
      </c>
      <c r="B210" t="s">
        <v>2861</v>
      </c>
      <c r="C210" s="4" t="s">
        <v>2856</v>
      </c>
      <c r="D210" s="4" t="s">
        <v>1305</v>
      </c>
    </row>
    <row r="211" spans="1:4" ht="15.6" x14ac:dyDescent="0.3">
      <c r="A211" s="4" t="s">
        <v>2863</v>
      </c>
      <c r="B211" t="s">
        <v>2869</v>
      </c>
      <c r="C211" s="4" t="s">
        <v>2864</v>
      </c>
      <c r="D211" s="4" t="s">
        <v>1305</v>
      </c>
    </row>
    <row r="212" spans="1:4" ht="15.6" x14ac:dyDescent="0.3">
      <c r="A212" s="4" t="s">
        <v>2872</v>
      </c>
      <c r="B212" t="s">
        <v>2879</v>
      </c>
      <c r="C212" s="4" t="s">
        <v>2873</v>
      </c>
      <c r="D212" s="4" t="s">
        <v>1305</v>
      </c>
    </row>
    <row r="213" spans="1:4" ht="15.6" x14ac:dyDescent="0.3">
      <c r="A213" s="4" t="s">
        <v>2884</v>
      </c>
      <c r="B213" t="s">
        <v>2891</v>
      </c>
      <c r="C213" s="4" t="s">
        <v>2885</v>
      </c>
      <c r="D213" s="4" t="s">
        <v>1305</v>
      </c>
    </row>
    <row r="214" spans="1:4" ht="15.6" x14ac:dyDescent="0.3">
      <c r="A214" s="4" t="s">
        <v>2894</v>
      </c>
      <c r="B214" t="s">
        <v>2901</v>
      </c>
      <c r="C214" s="4" t="s">
        <v>2895</v>
      </c>
      <c r="D214" s="4" t="s">
        <v>1305</v>
      </c>
    </row>
    <row r="215" spans="1:4" ht="15.6" x14ac:dyDescent="0.3">
      <c r="A215" s="4" t="s">
        <v>2905</v>
      </c>
      <c r="B215" t="s">
        <v>2912</v>
      </c>
      <c r="C215" s="4" t="s">
        <v>2906</v>
      </c>
      <c r="D215" s="4" t="s">
        <v>1305</v>
      </c>
    </row>
    <row r="216" spans="1:4" ht="15.6" x14ac:dyDescent="0.3">
      <c r="A216" s="4" t="s">
        <v>2926</v>
      </c>
      <c r="B216" t="s">
        <v>2933</v>
      </c>
      <c r="C216" s="4" t="s">
        <v>2927</v>
      </c>
      <c r="D216" s="4" t="s">
        <v>1305</v>
      </c>
    </row>
    <row r="217" spans="1:4" ht="15.6" x14ac:dyDescent="0.3">
      <c r="A217" s="4" t="s">
        <v>2937</v>
      </c>
      <c r="B217" t="s">
        <v>2944</v>
      </c>
      <c r="C217" s="4" t="s">
        <v>2938</v>
      </c>
      <c r="D217" s="4" t="s">
        <v>1305</v>
      </c>
    </row>
    <row r="218" spans="1:4" ht="15.6" x14ac:dyDescent="0.3">
      <c r="A218" s="4" t="s">
        <v>2949</v>
      </c>
      <c r="B218" t="s">
        <v>2955</v>
      </c>
      <c r="C218" s="4" t="s">
        <v>2950</v>
      </c>
      <c r="D218" s="4" t="s">
        <v>1305</v>
      </c>
    </row>
    <row r="219" spans="1:4" ht="15.6" x14ac:dyDescent="0.3">
      <c r="A219" s="4" t="s">
        <v>2967</v>
      </c>
      <c r="B219" t="s">
        <v>2973</v>
      </c>
      <c r="C219" s="4" t="s">
        <v>2968</v>
      </c>
      <c r="D219" s="4" t="s">
        <v>1305</v>
      </c>
    </row>
    <row r="220" spans="1:4" ht="15.6" x14ac:dyDescent="0.3">
      <c r="A220" s="4" t="s">
        <v>2977</v>
      </c>
      <c r="B220" t="s">
        <v>2984</v>
      </c>
      <c r="C220" s="4" t="s">
        <v>2978</v>
      </c>
      <c r="D220" s="4" t="s">
        <v>1305</v>
      </c>
    </row>
    <row r="221" spans="1:4" ht="15.6" x14ac:dyDescent="0.3">
      <c r="A221" s="4" t="s">
        <v>2989</v>
      </c>
      <c r="B221" t="s">
        <v>2995</v>
      </c>
      <c r="C221" s="4" t="s">
        <v>2990</v>
      </c>
      <c r="D221" s="4" t="s">
        <v>1305</v>
      </c>
    </row>
    <row r="222" spans="1:4" ht="15.6" x14ac:dyDescent="0.3">
      <c r="A222" s="4" t="s">
        <v>2998</v>
      </c>
      <c r="B222" t="s">
        <v>3006</v>
      </c>
      <c r="C222" s="4" t="s">
        <v>2999</v>
      </c>
      <c r="D222" s="4" t="s">
        <v>1305</v>
      </c>
    </row>
    <row r="223" spans="1:4" ht="15.6" x14ac:dyDescent="0.3">
      <c r="A223" s="4" t="s">
        <v>3010</v>
      </c>
      <c r="B223" t="s">
        <v>3017</v>
      </c>
      <c r="C223" s="4" t="s">
        <v>3011</v>
      </c>
      <c r="D223" s="4" t="s">
        <v>1305</v>
      </c>
    </row>
    <row r="224" spans="1:4" ht="15.6" x14ac:dyDescent="0.3">
      <c r="A224" s="4" t="s">
        <v>3021</v>
      </c>
      <c r="B224" t="s">
        <v>3027</v>
      </c>
      <c r="C224" s="4" t="s">
        <v>3022</v>
      </c>
      <c r="D224" s="4" t="s">
        <v>1305</v>
      </c>
    </row>
    <row r="225" spans="1:4" ht="15.6" x14ac:dyDescent="0.3">
      <c r="A225" s="4" t="s">
        <v>3031</v>
      </c>
      <c r="B225" t="s">
        <v>3038</v>
      </c>
      <c r="C225" s="4" t="s">
        <v>3032</v>
      </c>
      <c r="D225" s="4" t="s">
        <v>1305</v>
      </c>
    </row>
    <row r="226" spans="1:4" ht="15.6" x14ac:dyDescent="0.3">
      <c r="A226" s="4" t="s">
        <v>3041</v>
      </c>
      <c r="B226" t="s">
        <v>3047</v>
      </c>
      <c r="C226" s="4" t="s">
        <v>3042</v>
      </c>
      <c r="D226" s="4" t="s">
        <v>1305</v>
      </c>
    </row>
    <row r="227" spans="1:4" ht="15.6" x14ac:dyDescent="0.3">
      <c r="A227" s="4" t="s">
        <v>3049</v>
      </c>
      <c r="B227" t="s">
        <v>3057</v>
      </c>
      <c r="C227" s="4" t="s">
        <v>3050</v>
      </c>
      <c r="D227" s="4" t="s">
        <v>1305</v>
      </c>
    </row>
    <row r="228" spans="1:4" ht="15.6" x14ac:dyDescent="0.3">
      <c r="A228" s="4" t="s">
        <v>3061</v>
      </c>
      <c r="B228" t="s">
        <v>2161</v>
      </c>
      <c r="C228" s="4" t="s">
        <v>3062</v>
      </c>
      <c r="D228" s="4" t="s">
        <v>1305</v>
      </c>
    </row>
    <row r="229" spans="1:4" ht="15.6" x14ac:dyDescent="0.3">
      <c r="A229" s="4" t="s">
        <v>3071</v>
      </c>
      <c r="B229" t="s">
        <v>3077</v>
      </c>
      <c r="C229" s="4" t="s">
        <v>3072</v>
      </c>
      <c r="D229" s="4" t="s">
        <v>1305</v>
      </c>
    </row>
    <row r="230" spans="1:4" ht="15.6" x14ac:dyDescent="0.3">
      <c r="A230" s="4" t="s">
        <v>3081</v>
      </c>
      <c r="B230" t="s">
        <v>3088</v>
      </c>
      <c r="C230" s="4" t="s">
        <v>3082</v>
      </c>
      <c r="D230" s="4" t="s">
        <v>1305</v>
      </c>
    </row>
    <row r="231" spans="1:4" ht="15.6" x14ac:dyDescent="0.3">
      <c r="A231" s="4" t="s">
        <v>3091</v>
      </c>
      <c r="B231" t="s">
        <v>3099</v>
      </c>
      <c r="C231" s="4" t="s">
        <v>3092</v>
      </c>
      <c r="D231" s="4" t="s">
        <v>1305</v>
      </c>
    </row>
    <row r="232" spans="1:4" ht="15.6" x14ac:dyDescent="0.3">
      <c r="A232" s="4" t="s">
        <v>3101</v>
      </c>
      <c r="B232" t="s">
        <v>3108</v>
      </c>
      <c r="C232" s="4" t="s">
        <v>3102</v>
      </c>
      <c r="D232" s="4" t="s">
        <v>1305</v>
      </c>
    </row>
    <row r="233" spans="1:4" ht="15.6" x14ac:dyDescent="0.3">
      <c r="A233" s="4" t="s">
        <v>3112</v>
      </c>
      <c r="B233" t="s">
        <v>3119</v>
      </c>
      <c r="C233" s="4" t="s">
        <v>3113</v>
      </c>
      <c r="D233" s="4" t="s">
        <v>1305</v>
      </c>
    </row>
    <row r="234" spans="1:4" ht="15.6" x14ac:dyDescent="0.3">
      <c r="A234" s="4" t="s">
        <v>3131</v>
      </c>
      <c r="B234" t="s">
        <v>3137</v>
      </c>
      <c r="C234" s="4" t="s">
        <v>3132</v>
      </c>
      <c r="D234" s="4" t="s">
        <v>1305</v>
      </c>
    </row>
    <row r="235" spans="1:4" ht="15.6" x14ac:dyDescent="0.3">
      <c r="A235" s="4" t="s">
        <v>3139</v>
      </c>
      <c r="B235" t="s">
        <v>3146</v>
      </c>
      <c r="C235" s="4" t="s">
        <v>3140</v>
      </c>
      <c r="D235" s="4" t="s">
        <v>1305</v>
      </c>
    </row>
    <row r="236" spans="1:4" ht="15.6" x14ac:dyDescent="0.3">
      <c r="A236" s="4" t="s">
        <v>3149</v>
      </c>
      <c r="B236" t="s">
        <v>3155</v>
      </c>
      <c r="C236" s="4" t="s">
        <v>3150</v>
      </c>
      <c r="D236" s="4" t="s">
        <v>1305</v>
      </c>
    </row>
    <row r="237" spans="1:4" ht="15.6" x14ac:dyDescent="0.3">
      <c r="A237" s="4" t="s">
        <v>3158</v>
      </c>
      <c r="B237" t="s">
        <v>3165</v>
      </c>
      <c r="C237" s="4" t="s">
        <v>3159</v>
      </c>
      <c r="D237" s="4" t="s">
        <v>1305</v>
      </c>
    </row>
    <row r="238" spans="1:4" ht="15.6" x14ac:dyDescent="0.3">
      <c r="A238" s="4" t="s">
        <v>3168</v>
      </c>
      <c r="B238" t="s">
        <v>3174</v>
      </c>
      <c r="C238" s="4" t="s">
        <v>3169</v>
      </c>
      <c r="D238" s="4" t="s">
        <v>1305</v>
      </c>
    </row>
    <row r="239" spans="1:4" ht="15.6" x14ac:dyDescent="0.3">
      <c r="A239" s="4" t="s">
        <v>3178</v>
      </c>
      <c r="B239" t="s">
        <v>3184</v>
      </c>
      <c r="C239" s="4" t="s">
        <v>3179</v>
      </c>
      <c r="D239" s="4" t="s">
        <v>1305</v>
      </c>
    </row>
    <row r="240" spans="1:4" ht="15.6" x14ac:dyDescent="0.3">
      <c r="A240" s="4" t="s">
        <v>3187</v>
      </c>
      <c r="B240" t="s">
        <v>3194</v>
      </c>
      <c r="C240" s="4" t="s">
        <v>3188</v>
      </c>
      <c r="D240" s="4" t="s">
        <v>1305</v>
      </c>
    </row>
    <row r="241" spans="1:4" ht="15.6" x14ac:dyDescent="0.3">
      <c r="A241" s="4" t="s">
        <v>3197</v>
      </c>
      <c r="B241" t="s">
        <v>3203</v>
      </c>
      <c r="C241" s="4" t="s">
        <v>3198</v>
      </c>
      <c r="D241" s="4" t="s">
        <v>1305</v>
      </c>
    </row>
    <row r="242" spans="1:4" ht="15.6" x14ac:dyDescent="0.3">
      <c r="A242" s="4" t="s">
        <v>3206</v>
      </c>
      <c r="B242" t="s">
        <v>3212</v>
      </c>
      <c r="C242" s="4" t="s">
        <v>3207</v>
      </c>
      <c r="D242" s="4" t="s">
        <v>1305</v>
      </c>
    </row>
    <row r="243" spans="1:4" ht="15.6" x14ac:dyDescent="0.3">
      <c r="A243" s="4" t="s">
        <v>3215</v>
      </c>
      <c r="B243" t="s">
        <v>2161</v>
      </c>
      <c r="C243" s="4" t="s">
        <v>3216</v>
      </c>
      <c r="D243" s="4" t="s">
        <v>1305</v>
      </c>
    </row>
    <row r="244" spans="1:4" ht="15.6" x14ac:dyDescent="0.3">
      <c r="A244" s="4" t="s">
        <v>3225</v>
      </c>
      <c r="B244" t="s">
        <v>3232</v>
      </c>
      <c r="C244" s="4" t="s">
        <v>3226</v>
      </c>
      <c r="D244" s="4" t="s">
        <v>1305</v>
      </c>
    </row>
    <row r="245" spans="1:4" ht="15.6" x14ac:dyDescent="0.3">
      <c r="A245" s="4" t="s">
        <v>3235</v>
      </c>
      <c r="B245" t="s">
        <v>2161</v>
      </c>
      <c r="C245" s="4" t="s">
        <v>3236</v>
      </c>
      <c r="D245" s="4" t="s">
        <v>1305</v>
      </c>
    </row>
    <row r="246" spans="1:4" ht="15.6" x14ac:dyDescent="0.3">
      <c r="A246" s="4" t="s">
        <v>3244</v>
      </c>
      <c r="B246" t="s">
        <v>3251</v>
      </c>
      <c r="C246" s="4" t="s">
        <v>3245</v>
      </c>
      <c r="D246" s="4" t="s">
        <v>1305</v>
      </c>
    </row>
    <row r="247" spans="1:4" ht="15.6" x14ac:dyDescent="0.3">
      <c r="A247" s="4" t="s">
        <v>3263</v>
      </c>
      <c r="B247" t="s">
        <v>3270</v>
      </c>
      <c r="C247" s="4" t="s">
        <v>3264</v>
      </c>
      <c r="D247" s="4" t="s">
        <v>1305</v>
      </c>
    </row>
    <row r="248" spans="1:4" ht="15.6" x14ac:dyDescent="0.3">
      <c r="A248" s="4" t="s">
        <v>3274</v>
      </c>
      <c r="B248" t="s">
        <v>3279</v>
      </c>
      <c r="C248" s="4" t="s">
        <v>3275</v>
      </c>
      <c r="D248" s="4" t="s">
        <v>1305</v>
      </c>
    </row>
    <row r="249" spans="1:4" ht="15.6" x14ac:dyDescent="0.3">
      <c r="A249" s="4" t="s">
        <v>3281</v>
      </c>
      <c r="B249" t="s">
        <v>3287</v>
      </c>
      <c r="C249" s="4" t="s">
        <v>3282</v>
      </c>
      <c r="D249" s="4" t="s">
        <v>1305</v>
      </c>
    </row>
    <row r="250" spans="1:4" ht="15.6" x14ac:dyDescent="0.3">
      <c r="A250" s="4" t="s">
        <v>3292</v>
      </c>
      <c r="B250" t="s">
        <v>3298</v>
      </c>
      <c r="C250" s="4" t="s">
        <v>3293</v>
      </c>
      <c r="D250" s="4" t="s">
        <v>1305</v>
      </c>
    </row>
    <row r="251" spans="1:4" ht="15.6" x14ac:dyDescent="0.3">
      <c r="A251" s="4" t="s">
        <v>3300</v>
      </c>
      <c r="B251" t="s">
        <v>3305</v>
      </c>
      <c r="C251" s="4" t="s">
        <v>3301</v>
      </c>
      <c r="D251" s="4" t="s">
        <v>1305</v>
      </c>
    </row>
    <row r="252" spans="1:4" ht="15.6" x14ac:dyDescent="0.3">
      <c r="A252" s="4" t="s">
        <v>3307</v>
      </c>
      <c r="B252" t="s">
        <v>3314</v>
      </c>
      <c r="C252" s="4" t="s">
        <v>3308</v>
      </c>
      <c r="D252" s="4" t="s">
        <v>1305</v>
      </c>
    </row>
    <row r="253" spans="1:4" ht="15.6" x14ac:dyDescent="0.3">
      <c r="A253" s="4" t="s">
        <v>3319</v>
      </c>
      <c r="B253" t="s">
        <v>3325</v>
      </c>
      <c r="C253" s="4" t="s">
        <v>3320</v>
      </c>
      <c r="D253" s="4" t="s">
        <v>1305</v>
      </c>
    </row>
    <row r="254" spans="1:4" ht="15.6" x14ac:dyDescent="0.3">
      <c r="A254" s="4" t="s">
        <v>3328</v>
      </c>
      <c r="B254" t="s">
        <v>3334</v>
      </c>
      <c r="C254" s="4" t="s">
        <v>3329</v>
      </c>
      <c r="D254" s="4" t="s">
        <v>1305</v>
      </c>
    </row>
    <row r="255" spans="1:4" ht="15.6" x14ac:dyDescent="0.3">
      <c r="A255" s="4" t="s">
        <v>3337</v>
      </c>
      <c r="B255" t="s">
        <v>3343</v>
      </c>
      <c r="C255" s="4" t="s">
        <v>3338</v>
      </c>
      <c r="D255" s="4" t="s">
        <v>1305</v>
      </c>
    </row>
    <row r="256" spans="1:4" ht="15.6" x14ac:dyDescent="0.3">
      <c r="A256" s="4" t="s">
        <v>3347</v>
      </c>
      <c r="B256" t="s">
        <v>3353</v>
      </c>
      <c r="C256" s="4" t="s">
        <v>3348</v>
      </c>
      <c r="D256" s="4" t="s">
        <v>1305</v>
      </c>
    </row>
    <row r="257" spans="1:4" ht="15.6" x14ac:dyDescent="0.3">
      <c r="A257" s="4" t="s">
        <v>3356</v>
      </c>
      <c r="B257" t="s">
        <v>3363</v>
      </c>
      <c r="C257" s="4" t="s">
        <v>3357</v>
      </c>
      <c r="D257" s="4" t="s">
        <v>1305</v>
      </c>
    </row>
    <row r="258" spans="1:4" ht="15.6" x14ac:dyDescent="0.3">
      <c r="A258" s="4" t="s">
        <v>3367</v>
      </c>
      <c r="B258" t="s">
        <v>3374</v>
      </c>
      <c r="C258" s="4" t="s">
        <v>3368</v>
      </c>
      <c r="D258" s="4" t="s">
        <v>1305</v>
      </c>
    </row>
    <row r="259" spans="1:4" ht="15.6" x14ac:dyDescent="0.3">
      <c r="A259" s="4" t="s">
        <v>3378</v>
      </c>
      <c r="B259" t="s">
        <v>3385</v>
      </c>
      <c r="C259" s="4" t="s">
        <v>3379</v>
      </c>
      <c r="D259" s="4" t="s">
        <v>1305</v>
      </c>
    </row>
    <row r="260" spans="1:4" ht="15.6" x14ac:dyDescent="0.3">
      <c r="A260" s="4" t="s">
        <v>3388</v>
      </c>
      <c r="B260" t="s">
        <v>3396</v>
      </c>
      <c r="C260" s="4" t="s">
        <v>3389</v>
      </c>
      <c r="D260" s="4" t="s">
        <v>1305</v>
      </c>
    </row>
    <row r="261" spans="1:4" ht="15.6" x14ac:dyDescent="0.3">
      <c r="A261" s="4" t="s">
        <v>3399</v>
      </c>
      <c r="B261" t="s">
        <v>2161</v>
      </c>
      <c r="C261" s="4" t="s">
        <v>3400</v>
      </c>
      <c r="D261" s="4" t="s">
        <v>1305</v>
      </c>
    </row>
    <row r="262" spans="1:4" ht="15.6" x14ac:dyDescent="0.3">
      <c r="A262" s="4" t="s">
        <v>3408</v>
      </c>
      <c r="B262" t="s">
        <v>3413</v>
      </c>
      <c r="C262" s="4" t="s">
        <v>3409</v>
      </c>
      <c r="D262" s="4" t="s">
        <v>1305</v>
      </c>
    </row>
    <row r="263" spans="1:4" ht="15.6" x14ac:dyDescent="0.3">
      <c r="A263" s="4" t="s">
        <v>3418</v>
      </c>
      <c r="B263" t="s">
        <v>3424</v>
      </c>
      <c r="C263" s="4" t="s">
        <v>3419</v>
      </c>
      <c r="D263" s="4" t="s">
        <v>1305</v>
      </c>
    </row>
    <row r="264" spans="1:4" ht="15.6" x14ac:dyDescent="0.3">
      <c r="A264" s="4" t="s">
        <v>3426</v>
      </c>
      <c r="B264" t="s">
        <v>3433</v>
      </c>
      <c r="C264" s="4" t="s">
        <v>3427</v>
      </c>
      <c r="D264" s="4" t="s">
        <v>1305</v>
      </c>
    </row>
    <row r="265" spans="1:4" ht="15.6" x14ac:dyDescent="0.3">
      <c r="A265" s="4" t="s">
        <v>3448</v>
      </c>
      <c r="B265" t="s">
        <v>3455</v>
      </c>
      <c r="C265" s="4" t="s">
        <v>3449</v>
      </c>
      <c r="D265" s="4" t="s">
        <v>1305</v>
      </c>
    </row>
    <row r="266" spans="1:4" ht="15.6" x14ac:dyDescent="0.3">
      <c r="A266" s="4" t="s">
        <v>3459</v>
      </c>
      <c r="B266" t="s">
        <v>3466</v>
      </c>
      <c r="C266" s="4" t="s">
        <v>3460</v>
      </c>
      <c r="D266" s="4" t="s">
        <v>1305</v>
      </c>
    </row>
    <row r="267" spans="1:4" ht="15.6" x14ac:dyDescent="0.3">
      <c r="A267" s="4" t="s">
        <v>3468</v>
      </c>
      <c r="B267" t="s">
        <v>3475</v>
      </c>
      <c r="C267" s="4" t="s">
        <v>3469</v>
      </c>
      <c r="D267" s="4" t="s">
        <v>1305</v>
      </c>
    </row>
    <row r="268" spans="1:4" ht="15.6" x14ac:dyDescent="0.3">
      <c r="A268" s="4" t="s">
        <v>3488</v>
      </c>
      <c r="B268" t="s">
        <v>3495</v>
      </c>
      <c r="C268" s="4" t="s">
        <v>3489</v>
      </c>
      <c r="D268" s="4" t="s">
        <v>1305</v>
      </c>
    </row>
    <row r="269" spans="1:4" ht="15.6" x14ac:dyDescent="0.3">
      <c r="A269" s="4" t="s">
        <v>3498</v>
      </c>
      <c r="B269" t="s">
        <v>3504</v>
      </c>
      <c r="C269" s="4" t="s">
        <v>3499</v>
      </c>
      <c r="D269" s="4" t="s">
        <v>1305</v>
      </c>
    </row>
    <row r="270" spans="1:4" ht="15.6" x14ac:dyDescent="0.3">
      <c r="A270" s="4" t="s">
        <v>3507</v>
      </c>
      <c r="B270" t="s">
        <v>3514</v>
      </c>
      <c r="C270" s="4" t="s">
        <v>3508</v>
      </c>
      <c r="D270" s="4" t="s">
        <v>1305</v>
      </c>
    </row>
    <row r="271" spans="1:4" ht="15.6" x14ac:dyDescent="0.3">
      <c r="A271" s="4" t="s">
        <v>3517</v>
      </c>
      <c r="B271" t="s">
        <v>3524</v>
      </c>
      <c r="C271" s="4" t="s">
        <v>3518</v>
      </c>
      <c r="D271" s="4" t="s">
        <v>1305</v>
      </c>
    </row>
    <row r="272" spans="1:4" ht="15.6" x14ac:dyDescent="0.3">
      <c r="A272" s="4" t="s">
        <v>3527</v>
      </c>
      <c r="B272" t="s">
        <v>3536</v>
      </c>
      <c r="C272" s="4" t="s">
        <v>3528</v>
      </c>
      <c r="D272" s="4" t="s">
        <v>1305</v>
      </c>
    </row>
    <row r="273" spans="1:4" ht="15.6" x14ac:dyDescent="0.3">
      <c r="A273" s="4" t="s">
        <v>3539</v>
      </c>
      <c r="B273" t="s">
        <v>3548</v>
      </c>
      <c r="C273" s="4" t="s">
        <v>3540</v>
      </c>
      <c r="D273" s="4" t="s">
        <v>1305</v>
      </c>
    </row>
    <row r="274" spans="1:4" ht="15.6" x14ac:dyDescent="0.3">
      <c r="A274" s="4" t="s">
        <v>3553</v>
      </c>
      <c r="B274" t="s">
        <v>3560</v>
      </c>
      <c r="C274" s="4" t="s">
        <v>3554</v>
      </c>
      <c r="D274" s="4" t="s">
        <v>1305</v>
      </c>
    </row>
    <row r="275" spans="1:4" ht="15.6" x14ac:dyDescent="0.3">
      <c r="A275" s="4" t="s">
        <v>3564</v>
      </c>
      <c r="B275" t="s">
        <v>3571</v>
      </c>
      <c r="C275" s="4" t="s">
        <v>3565</v>
      </c>
      <c r="D275" s="4" t="s">
        <v>1305</v>
      </c>
    </row>
    <row r="276" spans="1:4" ht="15.6" x14ac:dyDescent="0.3">
      <c r="A276" s="4" t="s">
        <v>3574</v>
      </c>
      <c r="B276" t="s">
        <v>3579</v>
      </c>
      <c r="C276" s="4" t="s">
        <v>3575</v>
      </c>
      <c r="D276" s="4" t="s">
        <v>1305</v>
      </c>
    </row>
    <row r="277" spans="1:4" ht="15.6" x14ac:dyDescent="0.3">
      <c r="A277" s="4" t="s">
        <v>3581</v>
      </c>
      <c r="B277" t="s">
        <v>3588</v>
      </c>
      <c r="C277" s="4" t="s">
        <v>3582</v>
      </c>
      <c r="D277" s="4" t="s">
        <v>1305</v>
      </c>
    </row>
    <row r="278" spans="1:4" ht="15.6" x14ac:dyDescent="0.3">
      <c r="A278" s="4" t="s">
        <v>3591</v>
      </c>
      <c r="B278" t="s">
        <v>3598</v>
      </c>
      <c r="C278" s="4" t="s">
        <v>3592</v>
      </c>
      <c r="D278" s="4" t="s">
        <v>1305</v>
      </c>
    </row>
    <row r="279" spans="1:4" ht="15.6" x14ac:dyDescent="0.3">
      <c r="A279" s="4" t="s">
        <v>3603</v>
      </c>
      <c r="B279" t="s">
        <v>3610</v>
      </c>
      <c r="C279" s="4" t="s">
        <v>3604</v>
      </c>
      <c r="D279" s="4" t="s">
        <v>1305</v>
      </c>
    </row>
    <row r="280" spans="1:4" ht="15.6" x14ac:dyDescent="0.3">
      <c r="A280" s="4" t="s">
        <v>3614</v>
      </c>
      <c r="B280" t="s">
        <v>3621</v>
      </c>
      <c r="C280" s="4" t="s">
        <v>3615</v>
      </c>
      <c r="D280" s="4" t="s">
        <v>1305</v>
      </c>
    </row>
    <row r="281" spans="1:4" ht="15.6" x14ac:dyDescent="0.3">
      <c r="A281" s="4" t="s">
        <v>3623</v>
      </c>
      <c r="B281" t="s">
        <v>3630</v>
      </c>
      <c r="C281" s="4" t="s">
        <v>3624</v>
      </c>
      <c r="D281" s="4" t="s">
        <v>1305</v>
      </c>
    </row>
    <row r="282" spans="1:4" ht="15.6" x14ac:dyDescent="0.3">
      <c r="A282" s="4" t="s">
        <v>3635</v>
      </c>
      <c r="B282" t="s">
        <v>3641</v>
      </c>
      <c r="C282" s="4" t="s">
        <v>3636</v>
      </c>
      <c r="D282" s="4" t="s">
        <v>1305</v>
      </c>
    </row>
    <row r="283" spans="1:4" ht="15.6" x14ac:dyDescent="0.3">
      <c r="A283" s="4" t="s">
        <v>3643</v>
      </c>
      <c r="B283" t="s">
        <v>3649</v>
      </c>
      <c r="C283" s="4" t="s">
        <v>3644</v>
      </c>
      <c r="D283" s="4" t="s">
        <v>1305</v>
      </c>
    </row>
    <row r="284" spans="1:4" ht="15.6" x14ac:dyDescent="0.3">
      <c r="A284" s="4" t="s">
        <v>3652</v>
      </c>
      <c r="B284" t="s">
        <v>3658</v>
      </c>
      <c r="C284" s="4" t="s">
        <v>3653</v>
      </c>
      <c r="D284" s="4" t="s">
        <v>1305</v>
      </c>
    </row>
    <row r="285" spans="1:4" ht="15.6" x14ac:dyDescent="0.3">
      <c r="A285" s="4" t="s">
        <v>3660</v>
      </c>
      <c r="B285" t="s">
        <v>3667</v>
      </c>
      <c r="C285" s="4" t="s">
        <v>3661</v>
      </c>
      <c r="D285" s="4" t="s">
        <v>1305</v>
      </c>
    </row>
    <row r="286" spans="1:4" ht="15.6" x14ac:dyDescent="0.3">
      <c r="A286" s="4" t="s">
        <v>3671</v>
      </c>
      <c r="B286" t="s">
        <v>3677</v>
      </c>
      <c r="C286" s="4" t="s">
        <v>3672</v>
      </c>
      <c r="D286" s="4" t="s">
        <v>1305</v>
      </c>
    </row>
    <row r="287" spans="1:4" ht="15.6" x14ac:dyDescent="0.3">
      <c r="A287" s="4" t="s">
        <v>3680</v>
      </c>
      <c r="B287" t="s">
        <v>3686</v>
      </c>
      <c r="C287" s="4" t="s">
        <v>3681</v>
      </c>
      <c r="D287" s="4" t="s">
        <v>1305</v>
      </c>
    </row>
    <row r="288" spans="1:4" ht="15.6" x14ac:dyDescent="0.3">
      <c r="A288" s="4" t="s">
        <v>3698</v>
      </c>
      <c r="B288" t="s">
        <v>2161</v>
      </c>
      <c r="C288" s="4" t="s">
        <v>3699</v>
      </c>
      <c r="D288" s="4" t="s">
        <v>1305</v>
      </c>
    </row>
    <row r="289" spans="1:4" ht="15.6" x14ac:dyDescent="0.3">
      <c r="A289" s="4" t="s">
        <v>3706</v>
      </c>
      <c r="B289" t="s">
        <v>3713</v>
      </c>
      <c r="C289" s="4" t="s">
        <v>3707</v>
      </c>
      <c r="D289" s="4" t="s">
        <v>1305</v>
      </c>
    </row>
    <row r="290" spans="1:4" ht="15.6" x14ac:dyDescent="0.3">
      <c r="A290" s="4" t="s">
        <v>3717</v>
      </c>
      <c r="B290" t="s">
        <v>3723</v>
      </c>
      <c r="C290" s="4" t="s">
        <v>3718</v>
      </c>
      <c r="D290" s="4" t="s">
        <v>1305</v>
      </c>
    </row>
    <row r="291" spans="1:4" ht="15.6" x14ac:dyDescent="0.3">
      <c r="A291" s="4" t="s">
        <v>3726</v>
      </c>
      <c r="B291" t="s">
        <v>3732</v>
      </c>
      <c r="C291" s="4" t="s">
        <v>3727</v>
      </c>
      <c r="D291" s="4" t="s">
        <v>1305</v>
      </c>
    </row>
    <row r="292" spans="1:4" ht="15.6" x14ac:dyDescent="0.3">
      <c r="A292" s="4" t="s">
        <v>3735</v>
      </c>
      <c r="B292" t="s">
        <v>3742</v>
      </c>
      <c r="C292" s="4" t="s">
        <v>3736</v>
      </c>
      <c r="D292" s="4" t="s">
        <v>1305</v>
      </c>
    </row>
    <row r="293" spans="1:4" ht="15.6" x14ac:dyDescent="0.3">
      <c r="A293" s="4" t="s">
        <v>3744</v>
      </c>
      <c r="B293" t="s">
        <v>3751</v>
      </c>
      <c r="C293" s="4" t="s">
        <v>3745</v>
      </c>
      <c r="D293" s="4" t="s">
        <v>1305</v>
      </c>
    </row>
    <row r="294" spans="1:4" ht="15.6" x14ac:dyDescent="0.3">
      <c r="A294" s="4" t="s">
        <v>3755</v>
      </c>
      <c r="B294" t="s">
        <v>3762</v>
      </c>
      <c r="C294" s="4" t="s">
        <v>3756</v>
      </c>
      <c r="D294" s="4" t="s">
        <v>1305</v>
      </c>
    </row>
    <row r="295" spans="1:4" ht="15.6" x14ac:dyDescent="0.3">
      <c r="A295" s="4" t="s">
        <v>3766</v>
      </c>
      <c r="B295" t="s">
        <v>3772</v>
      </c>
      <c r="C295" s="4" t="s">
        <v>3767</v>
      </c>
      <c r="D295" s="4" t="s">
        <v>1305</v>
      </c>
    </row>
    <row r="296" spans="1:4" ht="15.6" x14ac:dyDescent="0.3">
      <c r="A296" s="4" t="s">
        <v>3777</v>
      </c>
      <c r="B296" t="s">
        <v>3783</v>
      </c>
      <c r="C296" s="4" t="s">
        <v>3778</v>
      </c>
      <c r="D296" s="4" t="s">
        <v>1305</v>
      </c>
    </row>
    <row r="297" spans="1:4" ht="15.6" x14ac:dyDescent="0.3">
      <c r="A297" s="4" t="s">
        <v>3794</v>
      </c>
      <c r="B297" t="s">
        <v>3801</v>
      </c>
      <c r="C297" s="4" t="s">
        <v>3795</v>
      </c>
      <c r="D297" s="4" t="s">
        <v>1305</v>
      </c>
    </row>
    <row r="298" spans="1:4" ht="15.6" x14ac:dyDescent="0.3">
      <c r="A298" s="4" t="s">
        <v>3804</v>
      </c>
      <c r="B298" t="s">
        <v>3811</v>
      </c>
      <c r="C298" s="4" t="s">
        <v>3805</v>
      </c>
      <c r="D298" s="4" t="s">
        <v>1305</v>
      </c>
    </row>
    <row r="299" spans="1:4" ht="15.6" x14ac:dyDescent="0.3">
      <c r="A299" s="4" t="s">
        <v>3815</v>
      </c>
      <c r="B299" t="s">
        <v>3822</v>
      </c>
      <c r="C299" s="4" t="s">
        <v>3816</v>
      </c>
      <c r="D299" s="4" t="s">
        <v>1305</v>
      </c>
    </row>
    <row r="300" spans="1:4" ht="15.6" x14ac:dyDescent="0.3">
      <c r="A300" s="4" t="s">
        <v>3825</v>
      </c>
      <c r="B300" t="s">
        <v>3832</v>
      </c>
      <c r="C300" s="4" t="s">
        <v>3826</v>
      </c>
      <c r="D300" s="4" t="s">
        <v>1305</v>
      </c>
    </row>
    <row r="301" spans="1:4" ht="15.6" x14ac:dyDescent="0.3">
      <c r="A301" s="4" t="s">
        <v>3836</v>
      </c>
      <c r="B301" t="s">
        <v>3843</v>
      </c>
      <c r="C301" s="4" t="s">
        <v>3837</v>
      </c>
      <c r="D301" s="4" t="s">
        <v>1305</v>
      </c>
    </row>
    <row r="302" spans="1:4" ht="15.6" x14ac:dyDescent="0.3">
      <c r="A302" s="4" t="s">
        <v>3846</v>
      </c>
      <c r="B302" t="s">
        <v>3852</v>
      </c>
      <c r="C302" s="4" t="s">
        <v>3847</v>
      </c>
      <c r="D302" s="4" t="s">
        <v>1305</v>
      </c>
    </row>
    <row r="303" spans="1:4" ht="15.6" x14ac:dyDescent="0.3">
      <c r="A303" s="4" t="s">
        <v>3856</v>
      </c>
      <c r="B303" t="s">
        <v>3866</v>
      </c>
      <c r="C303" s="4" t="s">
        <v>3857</v>
      </c>
      <c r="D303" s="4" t="s">
        <v>1305</v>
      </c>
    </row>
    <row r="304" spans="1:4" ht="15.6" x14ac:dyDescent="0.3">
      <c r="A304" s="4" t="s">
        <v>3869</v>
      </c>
      <c r="B304" t="s">
        <v>3875</v>
      </c>
      <c r="C304" s="4" t="s">
        <v>3870</v>
      </c>
      <c r="D304" s="4" t="s">
        <v>1305</v>
      </c>
    </row>
    <row r="305" spans="1:4" ht="15.6" x14ac:dyDescent="0.3">
      <c r="A305" s="4" t="s">
        <v>3878</v>
      </c>
      <c r="B305" t="s">
        <v>3885</v>
      </c>
      <c r="C305" s="4" t="s">
        <v>3879</v>
      </c>
      <c r="D305" s="4" t="s">
        <v>1305</v>
      </c>
    </row>
    <row r="306" spans="1:4" ht="15.6" x14ac:dyDescent="0.3">
      <c r="A306" s="4" t="s">
        <v>3888</v>
      </c>
      <c r="B306" t="s">
        <v>3894</v>
      </c>
      <c r="C306" s="4" t="s">
        <v>3889</v>
      </c>
      <c r="D306" s="4" t="s">
        <v>1305</v>
      </c>
    </row>
    <row r="307" spans="1:4" ht="15.6" x14ac:dyDescent="0.3">
      <c r="A307" s="4" t="s">
        <v>3897</v>
      </c>
      <c r="B307" t="s">
        <v>3904</v>
      </c>
      <c r="C307" s="4" t="s">
        <v>3898</v>
      </c>
      <c r="D307" s="4" t="s">
        <v>1305</v>
      </c>
    </row>
    <row r="308" spans="1:4" ht="15.6" x14ac:dyDescent="0.3">
      <c r="A308" s="4" t="s">
        <v>3908</v>
      </c>
      <c r="B308" t="s">
        <v>3914</v>
      </c>
      <c r="C308" s="4" t="s">
        <v>3909</v>
      </c>
      <c r="D308" s="4" t="s">
        <v>1305</v>
      </c>
    </row>
    <row r="309" spans="1:4" ht="15.6" x14ac:dyDescent="0.3">
      <c r="A309" s="4" t="s">
        <v>3917</v>
      </c>
      <c r="B309" t="s">
        <v>3923</v>
      </c>
      <c r="C309" s="4" t="s">
        <v>3918</v>
      </c>
      <c r="D309" s="4" t="s">
        <v>1305</v>
      </c>
    </row>
    <row r="310" spans="1:4" ht="15.6" x14ac:dyDescent="0.3">
      <c r="A310" s="4" t="s">
        <v>3926</v>
      </c>
      <c r="B310" t="s">
        <v>3932</v>
      </c>
      <c r="C310" s="4" t="s">
        <v>3927</v>
      </c>
      <c r="D310" s="4" t="s">
        <v>1305</v>
      </c>
    </row>
    <row r="311" spans="1:4" ht="15.6" x14ac:dyDescent="0.3">
      <c r="A311" s="4" t="s">
        <v>3935</v>
      </c>
      <c r="B311" t="s">
        <v>3942</v>
      </c>
      <c r="C311" s="4" t="s">
        <v>3936</v>
      </c>
      <c r="D311" s="4" t="s">
        <v>1305</v>
      </c>
    </row>
    <row r="312" spans="1:4" ht="15.6" x14ac:dyDescent="0.3">
      <c r="A312" s="4" t="s">
        <v>3946</v>
      </c>
      <c r="B312" t="s">
        <v>3952</v>
      </c>
      <c r="C312" s="4" t="s">
        <v>3947</v>
      </c>
      <c r="D312" s="4" t="s">
        <v>1305</v>
      </c>
    </row>
    <row r="313" spans="1:4" ht="15.6" x14ac:dyDescent="0.3">
      <c r="A313" s="4" t="s">
        <v>3955</v>
      </c>
      <c r="B313" t="s">
        <v>3959</v>
      </c>
      <c r="C313" s="4" t="s">
        <v>3956</v>
      </c>
      <c r="D313" s="4" t="s">
        <v>1305</v>
      </c>
    </row>
    <row r="314" spans="1:4" ht="15.6" x14ac:dyDescent="0.3">
      <c r="A314" s="4" t="s">
        <v>3964</v>
      </c>
      <c r="B314" t="s">
        <v>3970</v>
      </c>
      <c r="C314" s="4" t="s">
        <v>3965</v>
      </c>
      <c r="D314" s="4" t="s">
        <v>1305</v>
      </c>
    </row>
    <row r="315" spans="1:4" ht="15.6" x14ac:dyDescent="0.3">
      <c r="A315" s="4" t="s">
        <v>3973</v>
      </c>
      <c r="B315" t="s">
        <v>3979</v>
      </c>
      <c r="C315" s="4" t="s">
        <v>3974</v>
      </c>
      <c r="D315" s="4" t="s">
        <v>1305</v>
      </c>
    </row>
    <row r="316" spans="1:4" ht="15.6" x14ac:dyDescent="0.3">
      <c r="A316" s="4" t="s">
        <v>3982</v>
      </c>
      <c r="B316" t="s">
        <v>3988</v>
      </c>
      <c r="C316" s="4" t="s">
        <v>3983</v>
      </c>
      <c r="D316" s="4" t="s">
        <v>1305</v>
      </c>
    </row>
    <row r="317" spans="1:4" ht="15.6" x14ac:dyDescent="0.3">
      <c r="A317" s="4" t="s">
        <v>3991</v>
      </c>
      <c r="B317" t="s">
        <v>3996</v>
      </c>
      <c r="C317" s="4" t="s">
        <v>3992</v>
      </c>
      <c r="D317" s="4" t="s">
        <v>1305</v>
      </c>
    </row>
    <row r="318" spans="1:4" ht="15.6" x14ac:dyDescent="0.3">
      <c r="A318" s="4" t="s">
        <v>3999</v>
      </c>
      <c r="B318" t="s">
        <v>4006</v>
      </c>
      <c r="C318" s="4" t="s">
        <v>4000</v>
      </c>
      <c r="D318" s="4" t="s">
        <v>1305</v>
      </c>
    </row>
    <row r="319" spans="1:4" ht="15.6" x14ac:dyDescent="0.3">
      <c r="A319" s="4" t="s">
        <v>4010</v>
      </c>
      <c r="B319" t="s">
        <v>4016</v>
      </c>
      <c r="C319" s="4" t="s">
        <v>4011</v>
      </c>
      <c r="D319" s="4" t="s">
        <v>1305</v>
      </c>
    </row>
    <row r="320" spans="1:4" ht="15.6" x14ac:dyDescent="0.3">
      <c r="A320" s="4" t="s">
        <v>4018</v>
      </c>
      <c r="B320" t="s">
        <v>4025</v>
      </c>
      <c r="C320" s="4" t="s">
        <v>4019</v>
      </c>
      <c r="D320" s="4" t="s">
        <v>1305</v>
      </c>
    </row>
    <row r="321" spans="1:4" ht="15.6" x14ac:dyDescent="0.3">
      <c r="A321" s="4" t="s">
        <v>4028</v>
      </c>
      <c r="B321" t="s">
        <v>4034</v>
      </c>
      <c r="C321" s="4" t="s">
        <v>4029</v>
      </c>
      <c r="D321" s="4" t="s">
        <v>1305</v>
      </c>
    </row>
    <row r="322" spans="1:4" ht="15.6" x14ac:dyDescent="0.3">
      <c r="A322" s="4" t="s">
        <v>4037</v>
      </c>
      <c r="B322" t="s">
        <v>4044</v>
      </c>
      <c r="C322" s="4" t="s">
        <v>4038</v>
      </c>
      <c r="D322" s="4" t="s">
        <v>1305</v>
      </c>
    </row>
    <row r="323" spans="1:4" ht="15.6" x14ac:dyDescent="0.3">
      <c r="A323" s="4" t="s">
        <v>4049</v>
      </c>
      <c r="B323" t="s">
        <v>4056</v>
      </c>
      <c r="C323" s="4" t="s">
        <v>4050</v>
      </c>
      <c r="D323" s="4" t="s">
        <v>1305</v>
      </c>
    </row>
    <row r="324" spans="1:4" ht="15.6" x14ac:dyDescent="0.3">
      <c r="A324" s="4" t="s">
        <v>4060</v>
      </c>
      <c r="B324" t="s">
        <v>4066</v>
      </c>
      <c r="C324" s="4" t="s">
        <v>4061</v>
      </c>
      <c r="D324" s="4" t="s">
        <v>1305</v>
      </c>
    </row>
    <row r="325" spans="1:4" ht="15.6" x14ac:dyDescent="0.3">
      <c r="A325" s="4" t="s">
        <v>4068</v>
      </c>
      <c r="B325" t="s">
        <v>4075</v>
      </c>
      <c r="C325" s="4" t="s">
        <v>4069</v>
      </c>
      <c r="D325" s="4" t="s">
        <v>1305</v>
      </c>
    </row>
    <row r="326" spans="1:4" ht="15.6" x14ac:dyDescent="0.3">
      <c r="A326" s="4" t="s">
        <v>4088</v>
      </c>
      <c r="B326" t="s">
        <v>4094</v>
      </c>
      <c r="C326" s="4" t="s">
        <v>4089</v>
      </c>
      <c r="D326" s="4" t="s">
        <v>1305</v>
      </c>
    </row>
    <row r="327" spans="1:4" ht="15.6" x14ac:dyDescent="0.3">
      <c r="A327" s="4" t="s">
        <v>4097</v>
      </c>
      <c r="B327" t="s">
        <v>2161</v>
      </c>
      <c r="C327" s="4" t="s">
        <v>4098</v>
      </c>
      <c r="D327" s="4" t="s">
        <v>1305</v>
      </c>
    </row>
    <row r="328" spans="1:4" ht="15.6" x14ac:dyDescent="0.3">
      <c r="A328" s="4" t="s">
        <v>4104</v>
      </c>
      <c r="B328" t="s">
        <v>4111</v>
      </c>
      <c r="C328" s="4" t="s">
        <v>4105</v>
      </c>
      <c r="D328" s="4" t="s">
        <v>1305</v>
      </c>
    </row>
    <row r="329" spans="1:4" ht="15.6" x14ac:dyDescent="0.3">
      <c r="A329" s="4" t="s">
        <v>4113</v>
      </c>
      <c r="B329" t="s">
        <v>4118</v>
      </c>
      <c r="C329" s="4" t="s">
        <v>4114</v>
      </c>
      <c r="D329" s="4" t="s">
        <v>1305</v>
      </c>
    </row>
    <row r="330" spans="1:4" ht="15.6" x14ac:dyDescent="0.3">
      <c r="A330" s="4" t="s">
        <v>4120</v>
      </c>
      <c r="B330" t="s">
        <v>4127</v>
      </c>
      <c r="C330" s="4" t="s">
        <v>4121</v>
      </c>
      <c r="D330" s="4" t="s">
        <v>1305</v>
      </c>
    </row>
    <row r="331" spans="1:4" ht="15.6" x14ac:dyDescent="0.3">
      <c r="A331" s="4" t="s">
        <v>4130</v>
      </c>
      <c r="B331" t="s">
        <v>4137</v>
      </c>
      <c r="C331" s="4" t="s">
        <v>4131</v>
      </c>
      <c r="D331" s="4" t="s">
        <v>1305</v>
      </c>
    </row>
    <row r="332" spans="1:4" ht="15.6" x14ac:dyDescent="0.3">
      <c r="A332" s="4" t="s">
        <v>4140</v>
      </c>
      <c r="B332" t="s">
        <v>4147</v>
      </c>
      <c r="C332" s="4" t="s">
        <v>4141</v>
      </c>
      <c r="D332" s="4" t="s">
        <v>1305</v>
      </c>
    </row>
    <row r="333" spans="1:4" ht="15.6" x14ac:dyDescent="0.3">
      <c r="A333" s="4" t="s">
        <v>4151</v>
      </c>
      <c r="B333" t="s">
        <v>4157</v>
      </c>
      <c r="C333" s="4" t="s">
        <v>4152</v>
      </c>
      <c r="D333" s="4" t="s">
        <v>1305</v>
      </c>
    </row>
    <row r="334" spans="1:4" ht="15.6" x14ac:dyDescent="0.3">
      <c r="A334" s="4" t="s">
        <v>4159</v>
      </c>
      <c r="B334" t="s">
        <v>4166</v>
      </c>
      <c r="C334" s="4" t="s">
        <v>4160</v>
      </c>
      <c r="D334" s="4" t="s">
        <v>1305</v>
      </c>
    </row>
    <row r="335" spans="1:4" ht="15.6" x14ac:dyDescent="0.3">
      <c r="A335" s="4" t="s">
        <v>4169</v>
      </c>
      <c r="B335" t="s">
        <v>4175</v>
      </c>
      <c r="C335" s="4" t="s">
        <v>4170</v>
      </c>
      <c r="D335" s="4" t="s">
        <v>1305</v>
      </c>
    </row>
    <row r="336" spans="1:4" ht="15.6" x14ac:dyDescent="0.3">
      <c r="A336" s="4" t="s">
        <v>4177</v>
      </c>
      <c r="B336" t="s">
        <v>4184</v>
      </c>
      <c r="C336" s="4" t="s">
        <v>4178</v>
      </c>
      <c r="D336" s="4" t="s">
        <v>1305</v>
      </c>
    </row>
    <row r="337" spans="1:4" ht="15.6" x14ac:dyDescent="0.3">
      <c r="A337" s="4" t="s">
        <v>4186</v>
      </c>
      <c r="B337" t="s">
        <v>4191</v>
      </c>
      <c r="C337" s="4" t="s">
        <v>4187</v>
      </c>
      <c r="D337" s="4" t="s">
        <v>1305</v>
      </c>
    </row>
    <row r="338" spans="1:4" ht="15.6" x14ac:dyDescent="0.3">
      <c r="A338" s="4" t="s">
        <v>4193</v>
      </c>
      <c r="B338" t="s">
        <v>4200</v>
      </c>
      <c r="C338" s="4" t="s">
        <v>4194</v>
      </c>
      <c r="D338" s="4" t="s">
        <v>1305</v>
      </c>
    </row>
    <row r="339" spans="1:4" ht="15.6" x14ac:dyDescent="0.3">
      <c r="A339" s="4" t="s">
        <v>4214</v>
      </c>
      <c r="B339" t="s">
        <v>4220</v>
      </c>
      <c r="C339" s="4" t="s">
        <v>4215</v>
      </c>
      <c r="D339" s="4" t="s">
        <v>1305</v>
      </c>
    </row>
    <row r="340" spans="1:4" ht="15.6" x14ac:dyDescent="0.3">
      <c r="A340" s="4" t="s">
        <v>4223</v>
      </c>
      <c r="B340" t="s">
        <v>4232</v>
      </c>
      <c r="C340" s="4" t="s">
        <v>4224</v>
      </c>
      <c r="D340" s="4" t="s">
        <v>1305</v>
      </c>
    </row>
    <row r="341" spans="1:4" ht="15.6" x14ac:dyDescent="0.3">
      <c r="A341" s="4" t="s">
        <v>4236</v>
      </c>
      <c r="B341" t="s">
        <v>4242</v>
      </c>
      <c r="C341" s="4" t="s">
        <v>4237</v>
      </c>
      <c r="D341" s="4" t="s">
        <v>1305</v>
      </c>
    </row>
    <row r="342" spans="1:4" ht="15.6" x14ac:dyDescent="0.3">
      <c r="A342" s="4" t="s">
        <v>4245</v>
      </c>
      <c r="B342" t="s">
        <v>4252</v>
      </c>
      <c r="C342" s="4" t="s">
        <v>4246</v>
      </c>
      <c r="D342" s="4" t="s">
        <v>1305</v>
      </c>
    </row>
    <row r="343" spans="1:4" ht="15.6" x14ac:dyDescent="0.3">
      <c r="A343" s="4" t="s">
        <v>4256</v>
      </c>
      <c r="B343" t="s">
        <v>4262</v>
      </c>
      <c r="C343" s="4" t="s">
        <v>4257</v>
      </c>
      <c r="D343" s="4" t="s">
        <v>1305</v>
      </c>
    </row>
    <row r="344" spans="1:4" ht="15.6" x14ac:dyDescent="0.3">
      <c r="A344" s="4" t="s">
        <v>4274</v>
      </c>
      <c r="B344" t="s">
        <v>4280</v>
      </c>
      <c r="C344" s="4" t="s">
        <v>4275</v>
      </c>
      <c r="D344" s="4" t="s">
        <v>1305</v>
      </c>
    </row>
    <row r="345" spans="1:4" ht="15.6" x14ac:dyDescent="0.3">
      <c r="A345" s="4" t="s">
        <v>4283</v>
      </c>
      <c r="B345" t="s">
        <v>4289</v>
      </c>
      <c r="C345" s="4" t="s">
        <v>4284</v>
      </c>
      <c r="D345" s="4" t="s">
        <v>1305</v>
      </c>
    </row>
    <row r="346" spans="1:4" ht="15.6" x14ac:dyDescent="0.3">
      <c r="A346" s="4" t="s">
        <v>4291</v>
      </c>
      <c r="B346" t="s">
        <v>4298</v>
      </c>
      <c r="C346" s="4" t="s">
        <v>4292</v>
      </c>
      <c r="D346" s="4" t="s">
        <v>1305</v>
      </c>
    </row>
    <row r="347" spans="1:4" ht="15.6" x14ac:dyDescent="0.3">
      <c r="A347" s="4" t="s">
        <v>4302</v>
      </c>
      <c r="B347" t="s">
        <v>4308</v>
      </c>
      <c r="C347" s="4" t="s">
        <v>4303</v>
      </c>
      <c r="D347" s="4" t="s">
        <v>1305</v>
      </c>
    </row>
    <row r="348" spans="1:4" ht="15.6" x14ac:dyDescent="0.3">
      <c r="A348" s="4" t="s">
        <v>4310</v>
      </c>
      <c r="B348" t="s">
        <v>4317</v>
      </c>
      <c r="C348" s="4" t="s">
        <v>4311</v>
      </c>
      <c r="D348" s="4" t="s">
        <v>1305</v>
      </c>
    </row>
    <row r="349" spans="1:4" ht="15.6" x14ac:dyDescent="0.3">
      <c r="A349" s="4" t="s">
        <v>4322</v>
      </c>
      <c r="B349" t="s">
        <v>4329</v>
      </c>
      <c r="C349" s="4" t="s">
        <v>4323</v>
      </c>
      <c r="D349" s="4" t="s">
        <v>1305</v>
      </c>
    </row>
    <row r="350" spans="1:4" ht="15.6" x14ac:dyDescent="0.3">
      <c r="A350" s="4" t="s">
        <v>4333</v>
      </c>
      <c r="B350" t="s">
        <v>4339</v>
      </c>
      <c r="C350" s="4" t="s">
        <v>4334</v>
      </c>
      <c r="D350" s="4" t="s">
        <v>1305</v>
      </c>
    </row>
    <row r="351" spans="1:4" ht="15.6" x14ac:dyDescent="0.3">
      <c r="A351" s="4" t="s">
        <v>4341</v>
      </c>
      <c r="B351" t="s">
        <v>4348</v>
      </c>
      <c r="C351" s="4" t="s">
        <v>4342</v>
      </c>
      <c r="D351" s="4" t="s">
        <v>1305</v>
      </c>
    </row>
    <row r="352" spans="1:4" ht="15.6" x14ac:dyDescent="0.3">
      <c r="A352" s="4" t="s">
        <v>4352</v>
      </c>
      <c r="B352" t="s">
        <v>4359</v>
      </c>
      <c r="C352" s="4" t="s">
        <v>4353</v>
      </c>
      <c r="D352" s="4" t="s">
        <v>1305</v>
      </c>
    </row>
    <row r="353" spans="1:4" ht="15.6" x14ac:dyDescent="0.3">
      <c r="A353" s="4" t="s">
        <v>4363</v>
      </c>
      <c r="B353" t="s">
        <v>4369</v>
      </c>
      <c r="C353" s="4" t="s">
        <v>4364</v>
      </c>
      <c r="D353" s="4" t="s">
        <v>1305</v>
      </c>
    </row>
    <row r="354" spans="1:4" ht="15.6" x14ac:dyDescent="0.3">
      <c r="A354" s="4" t="s">
        <v>4373</v>
      </c>
      <c r="B354" t="s">
        <v>4380</v>
      </c>
      <c r="C354" s="4" t="s">
        <v>4374</v>
      </c>
      <c r="D354" s="4" t="s">
        <v>1305</v>
      </c>
    </row>
    <row r="355" spans="1:4" ht="15.6" x14ac:dyDescent="0.3">
      <c r="A355" s="4" t="s">
        <v>4384</v>
      </c>
      <c r="B355" t="s">
        <v>4391</v>
      </c>
      <c r="C355" s="4" t="s">
        <v>4385</v>
      </c>
      <c r="D355" s="4" t="s">
        <v>1305</v>
      </c>
    </row>
    <row r="356" spans="1:4" ht="15.6" x14ac:dyDescent="0.3">
      <c r="A356" s="4" t="s">
        <v>4395</v>
      </c>
      <c r="B356" t="s">
        <v>4401</v>
      </c>
      <c r="C356" s="4" t="s">
        <v>4396</v>
      </c>
      <c r="D356" s="4" t="s">
        <v>1305</v>
      </c>
    </row>
    <row r="357" spans="1:4" ht="15.6" x14ac:dyDescent="0.3">
      <c r="A357" s="4" t="s">
        <v>4403</v>
      </c>
      <c r="B357" t="s">
        <v>4409</v>
      </c>
      <c r="C357" s="4" t="s">
        <v>4404</v>
      </c>
      <c r="D357" s="4" t="s">
        <v>1305</v>
      </c>
    </row>
    <row r="358" spans="1:4" ht="15.6" x14ac:dyDescent="0.3">
      <c r="A358" s="4" t="s">
        <v>4422</v>
      </c>
      <c r="B358" t="s">
        <v>4428</v>
      </c>
      <c r="C358" s="4" t="s">
        <v>4423</v>
      </c>
      <c r="D358" s="4" t="s">
        <v>1305</v>
      </c>
    </row>
    <row r="359" spans="1:4" ht="15.6" x14ac:dyDescent="0.3">
      <c r="A359" s="4" t="s">
        <v>4431</v>
      </c>
      <c r="B359" t="s">
        <v>4438</v>
      </c>
      <c r="C359" s="4" t="s">
        <v>4432</v>
      </c>
      <c r="D359" s="4" t="s">
        <v>1305</v>
      </c>
    </row>
    <row r="360" spans="1:4" ht="15.6" x14ac:dyDescent="0.3">
      <c r="A360" s="4" t="s">
        <v>4442</v>
      </c>
      <c r="B360" t="s">
        <v>4449</v>
      </c>
      <c r="C360" s="4" t="s">
        <v>4443</v>
      </c>
      <c r="D360" s="4" t="s">
        <v>1305</v>
      </c>
    </row>
    <row r="361" spans="1:4" ht="15.6" x14ac:dyDescent="0.3">
      <c r="A361" s="4" t="s">
        <v>4454</v>
      </c>
      <c r="B361" t="s">
        <v>4461</v>
      </c>
      <c r="C361" s="4" t="s">
        <v>4455</v>
      </c>
      <c r="D361" s="4" t="s">
        <v>1305</v>
      </c>
    </row>
    <row r="362" spans="1:4" ht="15.6" x14ac:dyDescent="0.3">
      <c r="A362" s="4" t="s">
        <v>4473</v>
      </c>
      <c r="B362" t="s">
        <v>4479</v>
      </c>
      <c r="C362" s="4" t="s">
        <v>4474</v>
      </c>
      <c r="D362" s="4" t="s">
        <v>1305</v>
      </c>
    </row>
    <row r="363" spans="1:4" ht="15.6" x14ac:dyDescent="0.3">
      <c r="A363" s="4" t="s">
        <v>4483</v>
      </c>
      <c r="B363" t="s">
        <v>4490</v>
      </c>
      <c r="C363" s="4" t="s">
        <v>4484</v>
      </c>
      <c r="D363" s="4" t="s">
        <v>1305</v>
      </c>
    </row>
    <row r="364" spans="1:4" ht="15.6" x14ac:dyDescent="0.3">
      <c r="A364" s="4" t="s">
        <v>4492</v>
      </c>
      <c r="B364" t="s">
        <v>4498</v>
      </c>
      <c r="C364" s="4" t="s">
        <v>4493</v>
      </c>
      <c r="D364" s="4" t="s">
        <v>1305</v>
      </c>
    </row>
    <row r="365" spans="1:4" ht="15.6" x14ac:dyDescent="0.3">
      <c r="A365" s="4" t="s">
        <v>4501</v>
      </c>
      <c r="B365" t="s">
        <v>4507</v>
      </c>
      <c r="C365" s="4" t="s">
        <v>4502</v>
      </c>
      <c r="D365" s="4" t="s">
        <v>1305</v>
      </c>
    </row>
    <row r="366" spans="1:4" ht="15.6" x14ac:dyDescent="0.3">
      <c r="A366" s="4" t="s">
        <v>4509</v>
      </c>
      <c r="B366" t="s">
        <v>4515</v>
      </c>
      <c r="C366" s="4" t="s">
        <v>4510</v>
      </c>
      <c r="D366" s="4" t="s">
        <v>1305</v>
      </c>
    </row>
    <row r="367" spans="1:4" ht="15.6" x14ac:dyDescent="0.3">
      <c r="A367" s="4" t="s">
        <v>4519</v>
      </c>
      <c r="B367" t="s">
        <v>4526</v>
      </c>
      <c r="C367" s="4" t="s">
        <v>4520</v>
      </c>
      <c r="D367" s="4" t="s">
        <v>1305</v>
      </c>
    </row>
    <row r="368" spans="1:4" ht="15.6" x14ac:dyDescent="0.3">
      <c r="A368" s="4" t="s">
        <v>4539</v>
      </c>
      <c r="B368" t="s">
        <v>4546</v>
      </c>
      <c r="C368" s="4" t="s">
        <v>4540</v>
      </c>
      <c r="D368" s="4" t="s">
        <v>1305</v>
      </c>
    </row>
    <row r="369" spans="1:4" ht="15.6" x14ac:dyDescent="0.3">
      <c r="A369" s="4" t="s">
        <v>4549</v>
      </c>
      <c r="B369" t="s">
        <v>4556</v>
      </c>
      <c r="C369" s="4" t="s">
        <v>4550</v>
      </c>
      <c r="D369" s="4" t="s">
        <v>1305</v>
      </c>
    </row>
    <row r="370" spans="1:4" ht="15.6" x14ac:dyDescent="0.3">
      <c r="A370" s="4" t="s">
        <v>4559</v>
      </c>
      <c r="B370" t="s">
        <v>4565</v>
      </c>
      <c r="C370" s="4" t="s">
        <v>4560</v>
      </c>
      <c r="D370" s="4" t="s">
        <v>1305</v>
      </c>
    </row>
    <row r="371" spans="1:4" ht="15.6" x14ac:dyDescent="0.3">
      <c r="A371" s="4" t="s">
        <v>4568</v>
      </c>
      <c r="B371" t="s">
        <v>4574</v>
      </c>
      <c r="C371" s="4" t="s">
        <v>4569</v>
      </c>
      <c r="D371" s="4" t="s">
        <v>1305</v>
      </c>
    </row>
    <row r="372" spans="1:4" ht="15.6" x14ac:dyDescent="0.3">
      <c r="A372" s="4" t="s">
        <v>4576</v>
      </c>
      <c r="B372" t="s">
        <v>4583</v>
      </c>
      <c r="C372" s="4" t="s">
        <v>4577</v>
      </c>
      <c r="D372" s="4" t="s">
        <v>1305</v>
      </c>
    </row>
    <row r="373" spans="1:4" ht="15.6" x14ac:dyDescent="0.3">
      <c r="A373" s="4" t="s">
        <v>4587</v>
      </c>
      <c r="B373" t="s">
        <v>4594</v>
      </c>
      <c r="C373" s="4" t="s">
        <v>4588</v>
      </c>
      <c r="D373" s="4" t="s">
        <v>1305</v>
      </c>
    </row>
    <row r="374" spans="1:4" ht="15.6" x14ac:dyDescent="0.3">
      <c r="A374" s="4" t="s">
        <v>4597</v>
      </c>
      <c r="B374" t="s">
        <v>4605</v>
      </c>
      <c r="C374" s="4" t="s">
        <v>4598</v>
      </c>
      <c r="D374" s="4" t="s">
        <v>1305</v>
      </c>
    </row>
    <row r="375" spans="1:4" ht="15.6" x14ac:dyDescent="0.3">
      <c r="A375" s="4" t="s">
        <v>4608</v>
      </c>
      <c r="B375" t="s">
        <v>4615</v>
      </c>
      <c r="C375" s="4" t="s">
        <v>4609</v>
      </c>
      <c r="D375" s="4" t="s">
        <v>1305</v>
      </c>
    </row>
    <row r="376" spans="1:4" ht="15.6" x14ac:dyDescent="0.3">
      <c r="A376" s="4" t="s">
        <v>4619</v>
      </c>
      <c r="B376" t="s">
        <v>4625</v>
      </c>
      <c r="C376" s="4" t="s">
        <v>4620</v>
      </c>
      <c r="D376" s="4" t="s">
        <v>1305</v>
      </c>
    </row>
    <row r="377" spans="1:4" ht="15.6" x14ac:dyDescent="0.3">
      <c r="A377" s="4" t="s">
        <v>4628</v>
      </c>
      <c r="B377" t="s">
        <v>4635</v>
      </c>
      <c r="C377" s="4" t="s">
        <v>4629</v>
      </c>
      <c r="D377" s="4" t="s">
        <v>1305</v>
      </c>
    </row>
    <row r="378" spans="1:4" ht="15.6" x14ac:dyDescent="0.3">
      <c r="A378" s="4" t="s">
        <v>4647</v>
      </c>
      <c r="B378" t="s">
        <v>4654</v>
      </c>
      <c r="C378" s="4" t="s">
        <v>4648</v>
      </c>
      <c r="D378" s="4" t="s">
        <v>1305</v>
      </c>
    </row>
    <row r="379" spans="1:4" ht="15.6" x14ac:dyDescent="0.3">
      <c r="A379" s="4" t="s">
        <v>4657</v>
      </c>
      <c r="B379" t="s">
        <v>4663</v>
      </c>
      <c r="C379" s="4" t="s">
        <v>4658</v>
      </c>
      <c r="D379" s="4" t="s">
        <v>1305</v>
      </c>
    </row>
    <row r="380" spans="1:4" ht="15.6" x14ac:dyDescent="0.3">
      <c r="A380" s="4" t="s">
        <v>4666</v>
      </c>
      <c r="B380" t="s">
        <v>4672</v>
      </c>
      <c r="C380" s="4" t="s">
        <v>4667</v>
      </c>
      <c r="D380" s="4" t="s">
        <v>1305</v>
      </c>
    </row>
    <row r="381" spans="1:4" ht="15.6" x14ac:dyDescent="0.3">
      <c r="A381" s="4" t="s">
        <v>4675</v>
      </c>
      <c r="B381" t="s">
        <v>4681</v>
      </c>
      <c r="C381" s="4" t="s">
        <v>4676</v>
      </c>
      <c r="D381" s="4" t="s">
        <v>1305</v>
      </c>
    </row>
    <row r="382" spans="1:4" ht="15.6" x14ac:dyDescent="0.3">
      <c r="A382" s="4" t="s">
        <v>4685</v>
      </c>
      <c r="B382" t="s">
        <v>4691</v>
      </c>
      <c r="C382" s="4" t="s">
        <v>4686</v>
      </c>
      <c r="D382" s="4" t="s">
        <v>1305</v>
      </c>
    </row>
    <row r="383" spans="1:4" ht="15.6" x14ac:dyDescent="0.3">
      <c r="A383" s="4" t="s">
        <v>4696</v>
      </c>
      <c r="B383" t="s">
        <v>4699</v>
      </c>
      <c r="C383" s="4" t="s">
        <v>4697</v>
      </c>
      <c r="D383" s="4" t="s">
        <v>1305</v>
      </c>
    </row>
    <row r="384" spans="1:4" ht="15.6" x14ac:dyDescent="0.3">
      <c r="A384" s="4" t="s">
        <v>4702</v>
      </c>
      <c r="B384" t="s">
        <v>4709</v>
      </c>
      <c r="C384" s="4" t="s">
        <v>4703</v>
      </c>
      <c r="D384" s="4" t="s">
        <v>1305</v>
      </c>
    </row>
    <row r="385" spans="1:4" ht="15.6" x14ac:dyDescent="0.3">
      <c r="A385" s="4" t="s">
        <v>4713</v>
      </c>
      <c r="B385" t="s">
        <v>4719</v>
      </c>
      <c r="C385" s="4" t="s">
        <v>4714</v>
      </c>
      <c r="D385" s="4" t="s">
        <v>1305</v>
      </c>
    </row>
    <row r="386" spans="1:4" ht="15.6" x14ac:dyDescent="0.3">
      <c r="A386" s="4" t="s">
        <v>4722</v>
      </c>
      <c r="B386" t="s">
        <v>4729</v>
      </c>
      <c r="C386" s="4" t="s">
        <v>4723</v>
      </c>
      <c r="D386" s="4" t="s">
        <v>1305</v>
      </c>
    </row>
    <row r="387" spans="1:4" ht="15.6" x14ac:dyDescent="0.3">
      <c r="A387" s="4" t="s">
        <v>4733</v>
      </c>
      <c r="B387" t="s">
        <v>4739</v>
      </c>
      <c r="C387" s="4" t="s">
        <v>4734</v>
      </c>
      <c r="D387" s="4" t="s">
        <v>1305</v>
      </c>
    </row>
    <row r="388" spans="1:4" ht="15.6" x14ac:dyDescent="0.3">
      <c r="A388" s="4" t="s">
        <v>4742</v>
      </c>
      <c r="B388" t="s">
        <v>4748</v>
      </c>
      <c r="C388" s="4" t="s">
        <v>4743</v>
      </c>
      <c r="D388" s="4" t="s">
        <v>1305</v>
      </c>
    </row>
    <row r="389" spans="1:4" ht="15.6" x14ac:dyDescent="0.3">
      <c r="A389" s="4" t="s">
        <v>4750</v>
      </c>
      <c r="B389" t="s">
        <v>4757</v>
      </c>
      <c r="C389" s="4" t="s">
        <v>4751</v>
      </c>
      <c r="D389" s="4" t="s">
        <v>1305</v>
      </c>
    </row>
    <row r="390" spans="1:4" ht="15.6" x14ac:dyDescent="0.3">
      <c r="A390" s="4" t="s">
        <v>4761</v>
      </c>
      <c r="B390" t="s">
        <v>4767</v>
      </c>
      <c r="C390" s="4" t="s">
        <v>4762</v>
      </c>
      <c r="D390" s="4" t="s">
        <v>1305</v>
      </c>
    </row>
    <row r="391" spans="1:4" ht="15.6" x14ac:dyDescent="0.3">
      <c r="A391" s="4" t="s">
        <v>4770</v>
      </c>
      <c r="B391" t="s">
        <v>4776</v>
      </c>
      <c r="C391" s="4" t="s">
        <v>4771</v>
      </c>
      <c r="D391" s="4" t="s">
        <v>1305</v>
      </c>
    </row>
    <row r="392" spans="1:4" ht="15.6" x14ac:dyDescent="0.3">
      <c r="A392" s="4" t="s">
        <v>4779</v>
      </c>
      <c r="B392" t="s">
        <v>4784</v>
      </c>
      <c r="C392" s="4" t="s">
        <v>4780</v>
      </c>
      <c r="D392" s="4" t="s">
        <v>1305</v>
      </c>
    </row>
    <row r="393" spans="1:4" ht="15.6" x14ac:dyDescent="0.3">
      <c r="A393" s="4" t="s">
        <v>4787</v>
      </c>
      <c r="B393" t="s">
        <v>4794</v>
      </c>
      <c r="C393" s="4" t="s">
        <v>4788</v>
      </c>
      <c r="D393" s="4" t="s">
        <v>1305</v>
      </c>
    </row>
    <row r="394" spans="1:4" ht="15.6" x14ac:dyDescent="0.3">
      <c r="A394" s="4" t="s">
        <v>4797</v>
      </c>
      <c r="B394" t="s">
        <v>4803</v>
      </c>
      <c r="C394" s="4" t="s">
        <v>4798</v>
      </c>
      <c r="D394" s="4" t="s">
        <v>1305</v>
      </c>
    </row>
    <row r="395" spans="1:4" ht="15.6" x14ac:dyDescent="0.3">
      <c r="A395" s="4" t="s">
        <v>4806</v>
      </c>
      <c r="B395" t="s">
        <v>4812</v>
      </c>
      <c r="C395" s="4" t="s">
        <v>4807</v>
      </c>
      <c r="D395" s="4" t="s">
        <v>1305</v>
      </c>
    </row>
    <row r="396" spans="1:4" ht="15.6" x14ac:dyDescent="0.3">
      <c r="A396" s="4" t="s">
        <v>4816</v>
      </c>
      <c r="B396" t="s">
        <v>2161</v>
      </c>
      <c r="C396" s="4" t="s">
        <v>4817</v>
      </c>
      <c r="D396" s="4" t="s">
        <v>1305</v>
      </c>
    </row>
    <row r="397" spans="1:4" ht="15.6" x14ac:dyDescent="0.3">
      <c r="A397" s="4" t="s">
        <v>4824</v>
      </c>
      <c r="B397" t="s">
        <v>4831</v>
      </c>
      <c r="C397" s="4" t="s">
        <v>4825</v>
      </c>
      <c r="D397" s="4" t="s">
        <v>1305</v>
      </c>
    </row>
    <row r="398" spans="1:4" ht="15.6" x14ac:dyDescent="0.3">
      <c r="A398" s="4" t="s">
        <v>4834</v>
      </c>
      <c r="B398" t="s">
        <v>4840</v>
      </c>
      <c r="C398" s="4" t="s">
        <v>4835</v>
      </c>
      <c r="D398" s="4" t="s">
        <v>1305</v>
      </c>
    </row>
    <row r="399" spans="1:4" ht="15.6" x14ac:dyDescent="0.3">
      <c r="A399" s="4" t="s">
        <v>4842</v>
      </c>
      <c r="B399" t="s">
        <v>4848</v>
      </c>
      <c r="C399" s="4" t="s">
        <v>4843</v>
      </c>
      <c r="D399" s="4" t="s">
        <v>1305</v>
      </c>
    </row>
    <row r="400" spans="1:4" ht="15.6" x14ac:dyDescent="0.3">
      <c r="A400" s="4" t="s">
        <v>4852</v>
      </c>
      <c r="B400" t="s">
        <v>4859</v>
      </c>
      <c r="C400" s="4" t="s">
        <v>4853</v>
      </c>
      <c r="D400" s="4" t="s">
        <v>1305</v>
      </c>
    </row>
    <row r="401" spans="1:4" ht="15.6" x14ac:dyDescent="0.3">
      <c r="A401" s="4" t="s">
        <v>4862</v>
      </c>
      <c r="B401" t="s">
        <v>4869</v>
      </c>
      <c r="C401" s="4" t="s">
        <v>4863</v>
      </c>
      <c r="D401" s="4" t="s">
        <v>1305</v>
      </c>
    </row>
    <row r="402" spans="1:4" ht="15.6" x14ac:dyDescent="0.3">
      <c r="A402" s="4" t="s">
        <v>4872</v>
      </c>
      <c r="B402" t="s">
        <v>4880</v>
      </c>
      <c r="C402" s="4" t="s">
        <v>4873</v>
      </c>
      <c r="D402" s="4" t="s">
        <v>1305</v>
      </c>
    </row>
    <row r="403" spans="1:4" ht="15.6" x14ac:dyDescent="0.3">
      <c r="A403" s="4" t="s">
        <v>4884</v>
      </c>
      <c r="B403" t="s">
        <v>4890</v>
      </c>
      <c r="C403" s="4" t="s">
        <v>4885</v>
      </c>
      <c r="D403" s="4" t="s">
        <v>1305</v>
      </c>
    </row>
    <row r="404" spans="1:4" ht="15.6" x14ac:dyDescent="0.3">
      <c r="A404" s="4" t="s">
        <v>4892</v>
      </c>
      <c r="B404" t="s">
        <v>4898</v>
      </c>
      <c r="C404" s="4" t="s">
        <v>4893</v>
      </c>
      <c r="D404" s="4" t="s">
        <v>1305</v>
      </c>
    </row>
    <row r="405" spans="1:4" ht="15.6" x14ac:dyDescent="0.3">
      <c r="A405" s="4" t="s">
        <v>4901</v>
      </c>
      <c r="B405" t="s">
        <v>4908</v>
      </c>
      <c r="C405" s="4" t="s">
        <v>4902</v>
      </c>
      <c r="D405" s="4" t="s">
        <v>1305</v>
      </c>
    </row>
    <row r="406" spans="1:4" ht="15.6" x14ac:dyDescent="0.3">
      <c r="A406" s="4" t="s">
        <v>4912</v>
      </c>
      <c r="B406" t="s">
        <v>4918</v>
      </c>
      <c r="C406" s="4" t="s">
        <v>4913</v>
      </c>
      <c r="D406" s="4" t="s">
        <v>1305</v>
      </c>
    </row>
    <row r="407" spans="1:4" ht="15.6" x14ac:dyDescent="0.3">
      <c r="A407" s="4" t="s">
        <v>4921</v>
      </c>
      <c r="B407" t="s">
        <v>4928</v>
      </c>
      <c r="C407" s="4" t="s">
        <v>4922</v>
      </c>
      <c r="D407" s="4" t="s">
        <v>1305</v>
      </c>
    </row>
    <row r="408" spans="1:4" ht="15.6" x14ac:dyDescent="0.3">
      <c r="A408" s="4" t="s">
        <v>4933</v>
      </c>
      <c r="B408" t="s">
        <v>4939</v>
      </c>
      <c r="C408" s="4" t="s">
        <v>4934</v>
      </c>
      <c r="D408" s="4" t="s">
        <v>1305</v>
      </c>
    </row>
    <row r="409" spans="1:4" ht="15.6" x14ac:dyDescent="0.3">
      <c r="A409" s="4" t="s">
        <v>4941</v>
      </c>
      <c r="B409" t="s">
        <v>2161</v>
      </c>
      <c r="C409" s="4" t="s">
        <v>4942</v>
      </c>
      <c r="D409" s="4" t="s">
        <v>1305</v>
      </c>
    </row>
    <row r="410" spans="1:4" ht="15.6" x14ac:dyDescent="0.3">
      <c r="A410" s="4" t="s">
        <v>4951</v>
      </c>
      <c r="B410" t="s">
        <v>4958</v>
      </c>
      <c r="C410" s="4" t="s">
        <v>4952</v>
      </c>
      <c r="D410" s="4" t="s">
        <v>1305</v>
      </c>
    </row>
    <row r="411" spans="1:4" ht="15.6" x14ac:dyDescent="0.3">
      <c r="A411" s="4" t="s">
        <v>4961</v>
      </c>
      <c r="B411" t="s">
        <v>4968</v>
      </c>
      <c r="C411" s="4" t="s">
        <v>4962</v>
      </c>
      <c r="D411" s="4" t="s">
        <v>1305</v>
      </c>
    </row>
    <row r="412" spans="1:4" ht="15.6" x14ac:dyDescent="0.3">
      <c r="A412" s="4" t="s">
        <v>4972</v>
      </c>
      <c r="B412" t="s">
        <v>4979</v>
      </c>
      <c r="C412" s="4" t="s">
        <v>4973</v>
      </c>
      <c r="D412" s="4" t="s">
        <v>1305</v>
      </c>
    </row>
    <row r="413" spans="1:4" ht="15.6" x14ac:dyDescent="0.3">
      <c r="A413" s="4" t="s">
        <v>4982</v>
      </c>
      <c r="B413" t="s">
        <v>4987</v>
      </c>
      <c r="C413" s="4" t="s">
        <v>4983</v>
      </c>
      <c r="D413" s="4" t="s">
        <v>1305</v>
      </c>
    </row>
    <row r="414" spans="1:4" ht="15.6" x14ac:dyDescent="0.3">
      <c r="A414" s="4" t="s">
        <v>4989</v>
      </c>
      <c r="B414" t="s">
        <v>4995</v>
      </c>
      <c r="C414" s="4" t="s">
        <v>4990</v>
      </c>
      <c r="D414" s="4" t="s">
        <v>1305</v>
      </c>
    </row>
    <row r="415" spans="1:4" ht="15.6" x14ac:dyDescent="0.3">
      <c r="A415" s="4" t="s">
        <v>4998</v>
      </c>
      <c r="B415" t="s">
        <v>2161</v>
      </c>
      <c r="C415" s="4" t="s">
        <v>4999</v>
      </c>
      <c r="D415" s="4" t="s">
        <v>1305</v>
      </c>
    </row>
    <row r="416" spans="1:4" ht="15.6" x14ac:dyDescent="0.3">
      <c r="A416" s="4" t="s">
        <v>5006</v>
      </c>
      <c r="B416" t="s">
        <v>5012</v>
      </c>
      <c r="C416" s="4" t="s">
        <v>5007</v>
      </c>
      <c r="D416" s="4" t="s">
        <v>1305</v>
      </c>
    </row>
    <row r="417" spans="1:4" ht="15.6" x14ac:dyDescent="0.3">
      <c r="A417" s="4" t="s">
        <v>5015</v>
      </c>
      <c r="B417" t="s">
        <v>5022</v>
      </c>
      <c r="C417" s="4" t="s">
        <v>5016</v>
      </c>
      <c r="D417" s="4" t="s">
        <v>1305</v>
      </c>
    </row>
    <row r="418" spans="1:4" ht="15.6" x14ac:dyDescent="0.3">
      <c r="A418" s="4" t="s">
        <v>5025</v>
      </c>
      <c r="B418" t="s">
        <v>5032</v>
      </c>
      <c r="C418" s="4" t="s">
        <v>5026</v>
      </c>
      <c r="D418" s="4" t="s">
        <v>1305</v>
      </c>
    </row>
    <row r="419" spans="1:4" ht="15.6" x14ac:dyDescent="0.3">
      <c r="A419" s="4" t="s">
        <v>5035</v>
      </c>
      <c r="B419" t="s">
        <v>5041</v>
      </c>
      <c r="C419" s="4" t="s">
        <v>5036</v>
      </c>
      <c r="D419" s="4" t="s">
        <v>1305</v>
      </c>
    </row>
    <row r="420" spans="1:4" ht="15.6" x14ac:dyDescent="0.3">
      <c r="A420" s="4" t="s">
        <v>5044</v>
      </c>
      <c r="B420" t="s">
        <v>5051</v>
      </c>
      <c r="C420" s="4" t="s">
        <v>5045</v>
      </c>
      <c r="D420" s="4" t="s">
        <v>1305</v>
      </c>
    </row>
    <row r="421" spans="1:4" ht="15.6" x14ac:dyDescent="0.3">
      <c r="A421" s="4" t="s">
        <v>5054</v>
      </c>
      <c r="B421" t="s">
        <v>5060</v>
      </c>
      <c r="C421" s="4" t="s">
        <v>5055</v>
      </c>
      <c r="D421" s="4" t="s">
        <v>1305</v>
      </c>
    </row>
    <row r="422" spans="1:4" ht="15.6" x14ac:dyDescent="0.3">
      <c r="A422" s="4" t="s">
        <v>5062</v>
      </c>
      <c r="B422" s="4" t="s">
        <v>5068</v>
      </c>
      <c r="C422" s="4" t="s">
        <v>5063</v>
      </c>
      <c r="D422" s="4" t="s">
        <v>1305</v>
      </c>
    </row>
    <row r="423" spans="1:4" ht="15.6" x14ac:dyDescent="0.3">
      <c r="A423" s="4" t="s">
        <v>5070</v>
      </c>
      <c r="B423" t="s">
        <v>5073</v>
      </c>
      <c r="C423" s="4" t="s">
        <v>5071</v>
      </c>
      <c r="D423" s="4" t="s">
        <v>1305</v>
      </c>
    </row>
    <row r="424" spans="1:4" ht="15.6" x14ac:dyDescent="0.3">
      <c r="A424" s="4" t="s">
        <v>5077</v>
      </c>
      <c r="B424" t="s">
        <v>2161</v>
      </c>
      <c r="C424" s="4" t="s">
        <v>5078</v>
      </c>
      <c r="D424" s="4" t="s">
        <v>1305</v>
      </c>
    </row>
    <row r="425" spans="1:4" ht="15.6" x14ac:dyDescent="0.3">
      <c r="A425" s="4" t="s">
        <v>5088</v>
      </c>
      <c r="B425" t="s">
        <v>5094</v>
      </c>
      <c r="C425" s="4" t="s">
        <v>5089</v>
      </c>
      <c r="D425" s="4" t="s">
        <v>1305</v>
      </c>
    </row>
    <row r="426" spans="1:4" ht="15.6" x14ac:dyDescent="0.3">
      <c r="A426" s="4" t="s">
        <v>5097</v>
      </c>
      <c r="B426" t="s">
        <v>5103</v>
      </c>
      <c r="C426" s="4" t="s">
        <v>5098</v>
      </c>
      <c r="D426" s="4" t="s">
        <v>1305</v>
      </c>
    </row>
    <row r="427" spans="1:4" ht="15.6" x14ac:dyDescent="0.3">
      <c r="A427" s="4" t="s">
        <v>5106</v>
      </c>
      <c r="B427" t="s">
        <v>5113</v>
      </c>
      <c r="C427" s="4" t="s">
        <v>5107</v>
      </c>
      <c r="D427" s="4" t="s">
        <v>1305</v>
      </c>
    </row>
    <row r="428" spans="1:4" ht="15.6" x14ac:dyDescent="0.3">
      <c r="A428" s="4" t="s">
        <v>5115</v>
      </c>
      <c r="B428" t="s">
        <v>5122</v>
      </c>
      <c r="C428" s="4" t="s">
        <v>5116</v>
      </c>
      <c r="D428" s="4" t="s">
        <v>1305</v>
      </c>
    </row>
    <row r="429" spans="1:4" ht="15.6" x14ac:dyDescent="0.3">
      <c r="A429" s="4" t="s">
        <v>5124</v>
      </c>
      <c r="B429" t="s">
        <v>5129</v>
      </c>
      <c r="C429" s="4" t="s">
        <v>5125</v>
      </c>
      <c r="D429" s="4" t="s">
        <v>1305</v>
      </c>
    </row>
    <row r="430" spans="1:4" ht="15.6" x14ac:dyDescent="0.3">
      <c r="A430" s="4" t="s">
        <v>5132</v>
      </c>
      <c r="B430" t="s">
        <v>5139</v>
      </c>
      <c r="C430" s="4" t="s">
        <v>5133</v>
      </c>
      <c r="D430" s="4" t="s">
        <v>1305</v>
      </c>
    </row>
    <row r="431" spans="1:4" ht="15.6" x14ac:dyDescent="0.3">
      <c r="A431" s="4" t="s">
        <v>5141</v>
      </c>
      <c r="B431" t="s">
        <v>5147</v>
      </c>
      <c r="C431" s="4" t="s">
        <v>5142</v>
      </c>
      <c r="D431" s="4" t="s">
        <v>1305</v>
      </c>
    </row>
    <row r="432" spans="1:4" ht="15.6" x14ac:dyDescent="0.3">
      <c r="A432" s="4" t="s">
        <v>5150</v>
      </c>
      <c r="B432" t="s">
        <v>5156</v>
      </c>
      <c r="C432" s="4" t="s">
        <v>5151</v>
      </c>
      <c r="D432" s="4" t="s">
        <v>1305</v>
      </c>
    </row>
    <row r="433" spans="1:4" ht="15.6" x14ac:dyDescent="0.3">
      <c r="A433" s="4" t="s">
        <v>5159</v>
      </c>
      <c r="B433" t="s">
        <v>5166</v>
      </c>
      <c r="C433" s="4" t="s">
        <v>5160</v>
      </c>
      <c r="D433" s="4" t="s">
        <v>1305</v>
      </c>
    </row>
    <row r="434" spans="1:4" ht="15.6" x14ac:dyDescent="0.3">
      <c r="A434" s="4" t="s">
        <v>5170</v>
      </c>
      <c r="B434" t="s">
        <v>5178</v>
      </c>
      <c r="C434" s="4" t="s">
        <v>5171</v>
      </c>
      <c r="D434" s="4" t="s">
        <v>1305</v>
      </c>
    </row>
    <row r="435" spans="1:4" ht="15.6" x14ac:dyDescent="0.3">
      <c r="A435" s="4" t="s">
        <v>5181</v>
      </c>
      <c r="B435" t="s">
        <v>5188</v>
      </c>
      <c r="C435" s="4" t="s">
        <v>5182</v>
      </c>
      <c r="D435" s="4" t="s">
        <v>1305</v>
      </c>
    </row>
    <row r="436" spans="1:4" ht="15.6" x14ac:dyDescent="0.3">
      <c r="A436" s="4" t="s">
        <v>5192</v>
      </c>
      <c r="B436" t="s">
        <v>5198</v>
      </c>
      <c r="C436" s="4" t="s">
        <v>5193</v>
      </c>
      <c r="D436" s="4" t="s">
        <v>1305</v>
      </c>
    </row>
    <row r="437" spans="1:4" ht="15.6" x14ac:dyDescent="0.3">
      <c r="A437" s="4" t="s">
        <v>5201</v>
      </c>
      <c r="B437" t="s">
        <v>2161</v>
      </c>
      <c r="C437" s="4" t="s">
        <v>5202</v>
      </c>
      <c r="D437" s="4" t="s">
        <v>1305</v>
      </c>
    </row>
    <row r="438" spans="1:4" ht="15.6" x14ac:dyDescent="0.3">
      <c r="A438" s="4" t="s">
        <v>5210</v>
      </c>
      <c r="B438" t="s">
        <v>5217</v>
      </c>
      <c r="C438" s="4" t="s">
        <v>5211</v>
      </c>
      <c r="D438" s="4" t="s">
        <v>1305</v>
      </c>
    </row>
    <row r="439" spans="1:4" ht="15.6" x14ac:dyDescent="0.3">
      <c r="A439" s="4" t="s">
        <v>5222</v>
      </c>
      <c r="B439" t="s">
        <v>5229</v>
      </c>
      <c r="C439" s="4" t="s">
        <v>5223</v>
      </c>
      <c r="D439" s="4" t="s">
        <v>1305</v>
      </c>
    </row>
    <row r="440" spans="1:4" ht="15.6" x14ac:dyDescent="0.3">
      <c r="A440" s="4" t="s">
        <v>5231</v>
      </c>
      <c r="B440" t="s">
        <v>5237</v>
      </c>
      <c r="C440" s="4" t="s">
        <v>5232</v>
      </c>
      <c r="D440" s="4" t="s">
        <v>1305</v>
      </c>
    </row>
    <row r="441" spans="1:4" ht="15.6" x14ac:dyDescent="0.3">
      <c r="A441" s="4" t="s">
        <v>5240</v>
      </c>
      <c r="B441" s="4" t="s">
        <v>5247</v>
      </c>
      <c r="C441" s="4" t="s">
        <v>5241</v>
      </c>
      <c r="D441" s="4" t="s">
        <v>1305</v>
      </c>
    </row>
    <row r="442" spans="1:4" ht="15.6" x14ac:dyDescent="0.3">
      <c r="A442" s="4" t="s">
        <v>5251</v>
      </c>
      <c r="B442" t="s">
        <v>5258</v>
      </c>
      <c r="C442" s="4" t="s">
        <v>5252</v>
      </c>
      <c r="D442" s="4" t="s">
        <v>1305</v>
      </c>
    </row>
    <row r="443" spans="1:4" ht="15.6" x14ac:dyDescent="0.3">
      <c r="A443" s="4" t="s">
        <v>5261</v>
      </c>
      <c r="B443" t="s">
        <v>5267</v>
      </c>
      <c r="C443" s="4" t="s">
        <v>5262</v>
      </c>
      <c r="D443" s="4" t="s">
        <v>1305</v>
      </c>
    </row>
    <row r="444" spans="1:4" ht="15.6" x14ac:dyDescent="0.3">
      <c r="A444" s="4" t="s">
        <v>5270</v>
      </c>
      <c r="B444" t="s">
        <v>5277</v>
      </c>
      <c r="C444" s="4" t="s">
        <v>5271</v>
      </c>
      <c r="D444" s="4" t="s">
        <v>1305</v>
      </c>
    </row>
    <row r="445" spans="1:4" ht="15.6" x14ac:dyDescent="0.3">
      <c r="A445" s="4" t="s">
        <v>5280</v>
      </c>
      <c r="B445" t="s">
        <v>5286</v>
      </c>
      <c r="C445" s="4" t="s">
        <v>5281</v>
      </c>
      <c r="D445" s="4" t="s">
        <v>1305</v>
      </c>
    </row>
    <row r="446" spans="1:4" ht="15.6" x14ac:dyDescent="0.3">
      <c r="A446" s="4" t="s">
        <v>5288</v>
      </c>
      <c r="B446" t="s">
        <v>5295</v>
      </c>
      <c r="C446" s="4" t="s">
        <v>5289</v>
      </c>
      <c r="D446" s="4" t="s">
        <v>1305</v>
      </c>
    </row>
    <row r="447" spans="1:4" ht="15.6" x14ac:dyDescent="0.3">
      <c r="A447" s="4" t="s">
        <v>5299</v>
      </c>
      <c r="B447" t="s">
        <v>5306</v>
      </c>
      <c r="C447" s="4" t="s">
        <v>5300</v>
      </c>
      <c r="D447" s="4" t="s">
        <v>1305</v>
      </c>
    </row>
    <row r="448" spans="1:4" ht="15.6" x14ac:dyDescent="0.3">
      <c r="A448" s="4" t="s">
        <v>5320</v>
      </c>
      <c r="B448" t="s">
        <v>5328</v>
      </c>
      <c r="C448" s="4" t="s">
        <v>5321</v>
      </c>
      <c r="D448" s="4" t="s">
        <v>1305</v>
      </c>
    </row>
    <row r="449" spans="1:4" ht="15.6" x14ac:dyDescent="0.3">
      <c r="A449" s="4" t="s">
        <v>5331</v>
      </c>
      <c r="B449" t="s">
        <v>5338</v>
      </c>
      <c r="C449" s="4" t="s">
        <v>5332</v>
      </c>
      <c r="D449" s="4" t="s">
        <v>1305</v>
      </c>
    </row>
    <row r="450" spans="1:4" ht="15.6" x14ac:dyDescent="0.3">
      <c r="A450" s="4" t="s">
        <v>5342</v>
      </c>
      <c r="B450" t="s">
        <v>5349</v>
      </c>
      <c r="C450" s="4" t="s">
        <v>5343</v>
      </c>
      <c r="D450" s="4" t="s">
        <v>1305</v>
      </c>
    </row>
    <row r="451" spans="1:4" ht="15.6" x14ac:dyDescent="0.3">
      <c r="A451" s="4" t="s">
        <v>5354</v>
      </c>
      <c r="B451" t="s">
        <v>5361</v>
      </c>
      <c r="C451" s="4" t="s">
        <v>5355</v>
      </c>
      <c r="D451" s="4" t="s">
        <v>1305</v>
      </c>
    </row>
    <row r="452" spans="1:4" ht="15.6" x14ac:dyDescent="0.3">
      <c r="A452" s="4" t="s">
        <v>5364</v>
      </c>
      <c r="B452" t="s">
        <v>5370</v>
      </c>
      <c r="C452" s="4" t="s">
        <v>5365</v>
      </c>
      <c r="D452" s="4" t="s">
        <v>1305</v>
      </c>
    </row>
    <row r="453" spans="1:4" ht="15.6" x14ac:dyDescent="0.3">
      <c r="A453" s="4" t="s">
        <v>5373</v>
      </c>
      <c r="B453" t="s">
        <v>5379</v>
      </c>
      <c r="C453" s="4" t="s">
        <v>5374</v>
      </c>
      <c r="D453" s="4" t="s">
        <v>1305</v>
      </c>
    </row>
    <row r="454" spans="1:4" ht="15.6" x14ac:dyDescent="0.3">
      <c r="A454" s="4" t="s">
        <v>5381</v>
      </c>
      <c r="B454" t="s">
        <v>5388</v>
      </c>
      <c r="C454" s="4" t="s">
        <v>5382</v>
      </c>
      <c r="D454" s="4" t="s">
        <v>1305</v>
      </c>
    </row>
    <row r="455" spans="1:4" ht="15.6" x14ac:dyDescent="0.3">
      <c r="A455" s="4" t="s">
        <v>5392</v>
      </c>
      <c r="B455" t="s">
        <v>5398</v>
      </c>
      <c r="C455" s="4" t="s">
        <v>5393</v>
      </c>
      <c r="D455" s="4" t="s">
        <v>1305</v>
      </c>
    </row>
    <row r="456" spans="1:4" ht="15.6" x14ac:dyDescent="0.3">
      <c r="A456" s="4" t="s">
        <v>5402</v>
      </c>
      <c r="B456" t="s">
        <v>5407</v>
      </c>
      <c r="C456" s="4" t="s">
        <v>5403</v>
      </c>
      <c r="D456" s="4" t="s">
        <v>1305</v>
      </c>
    </row>
    <row r="457" spans="1:4" ht="15.6" x14ac:dyDescent="0.3">
      <c r="A457" s="4" t="s">
        <v>5409</v>
      </c>
      <c r="B457" t="s">
        <v>5417</v>
      </c>
      <c r="C457" s="4" t="s">
        <v>5410</v>
      </c>
      <c r="D457" s="4" t="s">
        <v>1305</v>
      </c>
    </row>
    <row r="458" spans="1:4" ht="15.6" x14ac:dyDescent="0.3">
      <c r="A458" s="4" t="s">
        <v>5429</v>
      </c>
      <c r="B458" t="s">
        <v>5435</v>
      </c>
      <c r="C458" s="4" t="s">
        <v>5430</v>
      </c>
      <c r="D458" s="4" t="s">
        <v>1305</v>
      </c>
    </row>
    <row r="459" spans="1:4" ht="15.6" x14ac:dyDescent="0.3">
      <c r="A459" s="4" t="s">
        <v>5438</v>
      </c>
      <c r="B459" t="s">
        <v>5444</v>
      </c>
      <c r="C459" s="4" t="s">
        <v>5439</v>
      </c>
      <c r="D459" s="4" t="s">
        <v>1305</v>
      </c>
    </row>
    <row r="460" spans="1:4" ht="15.6" x14ac:dyDescent="0.3">
      <c r="A460" s="4" t="s">
        <v>5458</v>
      </c>
      <c r="B460" t="s">
        <v>5466</v>
      </c>
      <c r="C460" s="4" t="s">
        <v>5459</v>
      </c>
      <c r="D460" s="4" t="s">
        <v>1305</v>
      </c>
    </row>
    <row r="461" spans="1:4" ht="15.6" x14ac:dyDescent="0.3">
      <c r="A461" s="4" t="s">
        <v>5469</v>
      </c>
      <c r="B461" t="s">
        <v>5476</v>
      </c>
      <c r="C461" s="4" t="s">
        <v>5470</v>
      </c>
      <c r="D461" s="4" t="s">
        <v>1305</v>
      </c>
    </row>
    <row r="462" spans="1:4" ht="15.6" x14ac:dyDescent="0.3">
      <c r="A462" s="4" t="s">
        <v>5479</v>
      </c>
      <c r="B462" t="s">
        <v>5486</v>
      </c>
      <c r="C462" s="4" t="s">
        <v>5480</v>
      </c>
      <c r="D462" s="4" t="s">
        <v>1305</v>
      </c>
    </row>
    <row r="463" spans="1:4" ht="15.6" x14ac:dyDescent="0.3">
      <c r="A463" s="4" t="s">
        <v>5490</v>
      </c>
      <c r="B463" t="s">
        <v>5498</v>
      </c>
      <c r="C463" s="4" t="s">
        <v>5491</v>
      </c>
      <c r="D463" s="4" t="s">
        <v>1305</v>
      </c>
    </row>
    <row r="464" spans="1:4" ht="15.6" x14ac:dyDescent="0.3">
      <c r="A464" s="4" t="s">
        <v>5501</v>
      </c>
      <c r="B464" t="s">
        <v>5506</v>
      </c>
      <c r="C464" s="4" t="s">
        <v>5502</v>
      </c>
      <c r="D464" s="4" t="s">
        <v>1305</v>
      </c>
    </row>
    <row r="465" spans="1:4" ht="15.6" x14ac:dyDescent="0.3">
      <c r="A465" s="4" t="s">
        <v>5509</v>
      </c>
      <c r="B465" t="s">
        <v>5515</v>
      </c>
      <c r="C465" s="4" t="s">
        <v>5510</v>
      </c>
      <c r="D465" s="4" t="s">
        <v>1305</v>
      </c>
    </row>
    <row r="466" spans="1:4" ht="15.6" x14ac:dyDescent="0.3">
      <c r="A466" s="4" t="s">
        <v>5518</v>
      </c>
      <c r="B466" t="s">
        <v>5524</v>
      </c>
      <c r="C466" s="4" t="s">
        <v>5519</v>
      </c>
      <c r="D466" s="4" t="s">
        <v>1305</v>
      </c>
    </row>
    <row r="467" spans="1:4" ht="15.6" x14ac:dyDescent="0.3">
      <c r="A467" s="4" t="s">
        <v>5526</v>
      </c>
      <c r="B467" t="s">
        <v>5532</v>
      </c>
      <c r="C467" s="4" t="s">
        <v>5527</v>
      </c>
      <c r="D467" s="4" t="s">
        <v>1305</v>
      </c>
    </row>
    <row r="468" spans="1:4" ht="15.6" x14ac:dyDescent="0.3">
      <c r="A468" s="4" t="s">
        <v>5537</v>
      </c>
      <c r="B468" t="s">
        <v>5543</v>
      </c>
      <c r="C468" s="4" t="s">
        <v>5538</v>
      </c>
      <c r="D468" s="4" t="s">
        <v>1305</v>
      </c>
    </row>
    <row r="469" spans="1:4" ht="15.6" x14ac:dyDescent="0.3">
      <c r="A469" s="4" t="s">
        <v>5546</v>
      </c>
      <c r="B469" t="s">
        <v>5552</v>
      </c>
      <c r="C469" s="4" t="s">
        <v>5547</v>
      </c>
      <c r="D469" s="4" t="s">
        <v>1305</v>
      </c>
    </row>
    <row r="470" spans="1:4" ht="15.6" x14ac:dyDescent="0.3">
      <c r="A470" s="4" t="s">
        <v>5555</v>
      </c>
      <c r="B470" t="s">
        <v>5561</v>
      </c>
      <c r="C470" s="4" t="s">
        <v>5556</v>
      </c>
      <c r="D470" s="4" t="s">
        <v>1305</v>
      </c>
    </row>
    <row r="471" spans="1:4" ht="15.6" x14ac:dyDescent="0.3">
      <c r="A471" s="4" t="s">
        <v>5564</v>
      </c>
      <c r="B471" t="s">
        <v>5570</v>
      </c>
      <c r="C471" s="4" t="s">
        <v>5565</v>
      </c>
      <c r="D471" s="4" t="s">
        <v>1305</v>
      </c>
    </row>
    <row r="472" spans="1:4" ht="15.6" x14ac:dyDescent="0.3">
      <c r="A472" s="4" t="s">
        <v>5575</v>
      </c>
      <c r="B472" t="s">
        <v>5582</v>
      </c>
      <c r="C472" s="4" t="s">
        <v>5576</v>
      </c>
      <c r="D472" s="4" t="s">
        <v>1305</v>
      </c>
    </row>
    <row r="473" spans="1:4" ht="15.6" x14ac:dyDescent="0.3">
      <c r="A473" s="4" t="s">
        <v>5587</v>
      </c>
      <c r="B473" t="s">
        <v>5594</v>
      </c>
      <c r="C473" s="4" t="s">
        <v>5588</v>
      </c>
      <c r="D473" s="4" t="s">
        <v>1305</v>
      </c>
    </row>
    <row r="474" spans="1:4" ht="15.6" x14ac:dyDescent="0.3">
      <c r="A474" s="4" t="s">
        <v>5607</v>
      </c>
      <c r="B474" t="s">
        <v>5613</v>
      </c>
      <c r="C474" s="4" t="s">
        <v>5608</v>
      </c>
      <c r="D474" s="4" t="s">
        <v>1305</v>
      </c>
    </row>
    <row r="475" spans="1:4" ht="15.6" x14ac:dyDescent="0.3">
      <c r="A475" s="4" t="s">
        <v>5616</v>
      </c>
      <c r="B475" t="s">
        <v>5624</v>
      </c>
      <c r="C475" s="4" t="s">
        <v>5617</v>
      </c>
      <c r="D475" s="4" t="s">
        <v>1305</v>
      </c>
    </row>
    <row r="476" spans="1:4" ht="15.6" x14ac:dyDescent="0.3">
      <c r="A476" s="4" t="s">
        <v>5627</v>
      </c>
      <c r="B476" t="s">
        <v>5633</v>
      </c>
      <c r="C476" s="4" t="s">
        <v>5628</v>
      </c>
      <c r="D476" s="4" t="s">
        <v>1305</v>
      </c>
    </row>
    <row r="477" spans="1:4" ht="15.6" x14ac:dyDescent="0.3">
      <c r="A477" s="4" t="s">
        <v>5635</v>
      </c>
      <c r="B477" t="s">
        <v>5641</v>
      </c>
      <c r="C477" s="4" t="s">
        <v>5636</v>
      </c>
      <c r="D477" s="4" t="s">
        <v>1305</v>
      </c>
    </row>
    <row r="478" spans="1:4" ht="15.6" x14ac:dyDescent="0.3">
      <c r="A478" s="4" t="s">
        <v>5653</v>
      </c>
      <c r="B478" t="s">
        <v>5659</v>
      </c>
      <c r="C478" s="4" t="s">
        <v>5654</v>
      </c>
      <c r="D478" s="4" t="s">
        <v>1305</v>
      </c>
    </row>
    <row r="479" spans="1:4" ht="15.6" x14ac:dyDescent="0.3">
      <c r="A479" s="4" t="s">
        <v>5671</v>
      </c>
      <c r="B479" t="s">
        <v>5677</v>
      </c>
      <c r="C479" s="4" t="s">
        <v>5672</v>
      </c>
      <c r="D479" s="4" t="s">
        <v>1305</v>
      </c>
    </row>
    <row r="480" spans="1:4" ht="15.6" x14ac:dyDescent="0.3">
      <c r="A480" s="4" t="s">
        <v>5679</v>
      </c>
      <c r="B480" t="s">
        <v>5685</v>
      </c>
      <c r="C480" s="4" t="s">
        <v>5680</v>
      </c>
      <c r="D480" s="4" t="s">
        <v>1305</v>
      </c>
    </row>
    <row r="481" spans="1:4" ht="15.6" x14ac:dyDescent="0.3">
      <c r="A481" s="4" t="s">
        <v>5688</v>
      </c>
      <c r="B481" t="s">
        <v>5695</v>
      </c>
      <c r="C481" s="4" t="s">
        <v>5689</v>
      </c>
      <c r="D481" s="4" t="s">
        <v>1305</v>
      </c>
    </row>
    <row r="482" spans="1:4" ht="15.6" x14ac:dyDescent="0.3">
      <c r="A482" s="4" t="s">
        <v>5699</v>
      </c>
      <c r="B482" t="s">
        <v>2161</v>
      </c>
      <c r="C482" s="4" t="s">
        <v>5700</v>
      </c>
      <c r="D482" s="4" t="s">
        <v>1305</v>
      </c>
    </row>
    <row r="483" spans="1:4" ht="15.6" x14ac:dyDescent="0.3">
      <c r="A483" s="4" t="s">
        <v>5715</v>
      </c>
      <c r="B483" t="s">
        <v>5722</v>
      </c>
      <c r="C483" s="4" t="s">
        <v>5716</v>
      </c>
      <c r="D483" s="4" t="s">
        <v>1305</v>
      </c>
    </row>
    <row r="484" spans="1:4" ht="15.6" x14ac:dyDescent="0.3">
      <c r="A484" s="4" t="s">
        <v>5724</v>
      </c>
      <c r="B484" t="s">
        <v>5731</v>
      </c>
      <c r="C484" s="4" t="s">
        <v>5725</v>
      </c>
      <c r="D484" s="4" t="s">
        <v>1305</v>
      </c>
    </row>
    <row r="485" spans="1:4" ht="15.6" x14ac:dyDescent="0.3">
      <c r="A485" s="4" t="s">
        <v>5733</v>
      </c>
      <c r="B485" t="s">
        <v>5739</v>
      </c>
      <c r="C485" s="4" t="s">
        <v>5734</v>
      </c>
      <c r="D485" s="4" t="s">
        <v>1305</v>
      </c>
    </row>
    <row r="486" spans="1:4" ht="15.6" x14ac:dyDescent="0.3">
      <c r="A486" s="4" t="s">
        <v>5742</v>
      </c>
      <c r="B486" t="s">
        <v>5749</v>
      </c>
      <c r="C486" s="4" t="s">
        <v>5743</v>
      </c>
      <c r="D486" s="4" t="s">
        <v>1305</v>
      </c>
    </row>
    <row r="487" spans="1:4" ht="15.6" x14ac:dyDescent="0.3">
      <c r="A487" s="4" t="s">
        <v>5753</v>
      </c>
      <c r="B487" t="s">
        <v>5760</v>
      </c>
      <c r="C487" s="4" t="s">
        <v>5754</v>
      </c>
      <c r="D487" s="4" t="s">
        <v>1305</v>
      </c>
    </row>
    <row r="488" spans="1:4" ht="15.6" x14ac:dyDescent="0.3">
      <c r="A488" s="4" t="s">
        <v>5763</v>
      </c>
      <c r="B488" t="s">
        <v>5768</v>
      </c>
      <c r="C488" s="4" t="s">
        <v>5764</v>
      </c>
      <c r="D488" s="4" t="s">
        <v>1305</v>
      </c>
    </row>
    <row r="489" spans="1:4" ht="15.6" x14ac:dyDescent="0.3">
      <c r="A489" s="4" t="s">
        <v>5771</v>
      </c>
      <c r="B489" t="s">
        <v>5778</v>
      </c>
      <c r="C489" s="4" t="s">
        <v>5772</v>
      </c>
      <c r="D489" s="4" t="s">
        <v>1305</v>
      </c>
    </row>
    <row r="490" spans="1:4" ht="15.6" x14ac:dyDescent="0.3">
      <c r="A490" s="4" t="s">
        <v>5782</v>
      </c>
      <c r="B490" t="s">
        <v>5789</v>
      </c>
      <c r="C490" s="4" t="s">
        <v>5783</v>
      </c>
      <c r="D490" s="4" t="s">
        <v>1305</v>
      </c>
    </row>
    <row r="491" spans="1:4" ht="15.6" x14ac:dyDescent="0.3">
      <c r="A491" s="4" t="s">
        <v>5800</v>
      </c>
      <c r="B491" t="s">
        <v>5806</v>
      </c>
      <c r="C491" s="4" t="s">
        <v>5801</v>
      </c>
      <c r="D491" s="4" t="s">
        <v>1305</v>
      </c>
    </row>
    <row r="492" spans="1:4" ht="15.6" x14ac:dyDescent="0.3">
      <c r="A492" s="4" t="s">
        <v>5809</v>
      </c>
      <c r="B492" t="s">
        <v>5816</v>
      </c>
      <c r="C492" s="4" t="s">
        <v>5810</v>
      </c>
      <c r="D492" s="4" t="s">
        <v>1305</v>
      </c>
    </row>
    <row r="493" spans="1:4" ht="15.6" x14ac:dyDescent="0.3">
      <c r="A493" s="4" t="s">
        <v>5820</v>
      </c>
      <c r="B493" t="s">
        <v>5826</v>
      </c>
      <c r="C493" s="4" t="s">
        <v>5821</v>
      </c>
      <c r="D493" s="4" t="s">
        <v>1305</v>
      </c>
    </row>
    <row r="494" spans="1:4" ht="15.6" x14ac:dyDescent="0.3">
      <c r="A494" s="4" t="s">
        <v>5829</v>
      </c>
      <c r="B494" s="4" t="s">
        <v>5836</v>
      </c>
      <c r="C494" s="4" t="s">
        <v>5830</v>
      </c>
      <c r="D494" s="4" t="s">
        <v>1305</v>
      </c>
    </row>
    <row r="495" spans="1:4" ht="15.6" x14ac:dyDescent="0.3">
      <c r="A495" s="4" t="s">
        <v>5840</v>
      </c>
      <c r="B495" t="s">
        <v>5846</v>
      </c>
      <c r="C495" s="4" t="s">
        <v>5841</v>
      </c>
      <c r="D495" s="4" t="s">
        <v>1305</v>
      </c>
    </row>
    <row r="496" spans="1:4" ht="15.6" x14ac:dyDescent="0.3">
      <c r="A496" s="4" t="s">
        <v>5848</v>
      </c>
      <c r="B496" t="s">
        <v>5855</v>
      </c>
      <c r="C496" s="4" t="s">
        <v>5849</v>
      </c>
      <c r="D496" s="4" t="s">
        <v>1305</v>
      </c>
    </row>
    <row r="497" spans="1:4" ht="15.6" x14ac:dyDescent="0.3">
      <c r="A497" s="4" t="s">
        <v>5858</v>
      </c>
      <c r="B497" t="s">
        <v>5864</v>
      </c>
      <c r="C497" s="4" t="s">
        <v>5859</v>
      </c>
      <c r="D497" s="4" t="s">
        <v>1305</v>
      </c>
    </row>
    <row r="498" spans="1:4" ht="15.6" x14ac:dyDescent="0.3">
      <c r="A498" s="4" t="s">
        <v>5867</v>
      </c>
      <c r="B498" t="s">
        <v>5874</v>
      </c>
      <c r="C498" s="4" t="s">
        <v>5868</v>
      </c>
      <c r="D498" s="4" t="s">
        <v>1305</v>
      </c>
    </row>
    <row r="499" spans="1:4" ht="15.6" x14ac:dyDescent="0.3">
      <c r="A499" s="4" t="s">
        <v>5878</v>
      </c>
      <c r="B499" t="s">
        <v>5884</v>
      </c>
      <c r="C499" s="4" t="s">
        <v>5879</v>
      </c>
      <c r="D499" s="4" t="s">
        <v>1305</v>
      </c>
    </row>
    <row r="500" spans="1:4" ht="15.6" x14ac:dyDescent="0.3">
      <c r="A500" s="4" t="s">
        <v>5886</v>
      </c>
      <c r="B500" t="s">
        <v>5896</v>
      </c>
      <c r="C500" s="4" t="s">
        <v>5887</v>
      </c>
      <c r="D500" s="4" t="s">
        <v>1305</v>
      </c>
    </row>
    <row r="501" spans="1:4" ht="15.6" x14ac:dyDescent="0.3">
      <c r="A501" s="4" t="s">
        <v>5899</v>
      </c>
      <c r="B501" t="s">
        <v>5906</v>
      </c>
      <c r="C501" s="4" t="s">
        <v>5900</v>
      </c>
      <c r="D501" s="4" t="s">
        <v>1305</v>
      </c>
    </row>
    <row r="502" spans="1:4" ht="15.6" x14ac:dyDescent="0.3">
      <c r="A502" s="4" t="s">
        <v>5910</v>
      </c>
      <c r="B502" t="s">
        <v>5917</v>
      </c>
      <c r="C502" s="4" t="s">
        <v>5911</v>
      </c>
      <c r="D502" s="4" t="s">
        <v>1305</v>
      </c>
    </row>
    <row r="503" spans="1:4" ht="15.6" x14ac:dyDescent="0.3">
      <c r="A503" s="4" t="s">
        <v>5920</v>
      </c>
      <c r="B503" t="s">
        <v>5927</v>
      </c>
      <c r="C503" s="4" t="s">
        <v>5921</v>
      </c>
      <c r="D503" s="4" t="s">
        <v>1305</v>
      </c>
    </row>
    <row r="504" spans="1:4" ht="15.6" x14ac:dyDescent="0.3">
      <c r="A504" s="4" t="s">
        <v>5932</v>
      </c>
      <c r="B504" t="s">
        <v>5939</v>
      </c>
      <c r="C504" s="4" t="s">
        <v>5933</v>
      </c>
      <c r="D504" s="4" t="s">
        <v>1305</v>
      </c>
    </row>
    <row r="505" spans="1:4" ht="15.6" x14ac:dyDescent="0.3">
      <c r="A505" s="4" t="s">
        <v>5942</v>
      </c>
      <c r="B505" t="s">
        <v>5947</v>
      </c>
      <c r="C505" s="4" t="s">
        <v>5943</v>
      </c>
      <c r="D505" s="4" t="s">
        <v>1305</v>
      </c>
    </row>
    <row r="506" spans="1:4" ht="15.6" x14ac:dyDescent="0.3">
      <c r="A506" s="4" t="s">
        <v>5959</v>
      </c>
      <c r="B506" t="s">
        <v>5966</v>
      </c>
      <c r="C506" s="4" t="s">
        <v>5960</v>
      </c>
      <c r="D506" s="4" t="s">
        <v>1305</v>
      </c>
    </row>
    <row r="507" spans="1:4" ht="15.6" x14ac:dyDescent="0.3">
      <c r="A507" s="4" t="s">
        <v>5969</v>
      </c>
      <c r="B507" s="4" t="s">
        <v>5975</v>
      </c>
      <c r="C507" s="4" t="s">
        <v>5970</v>
      </c>
      <c r="D507" s="4" t="s">
        <v>1305</v>
      </c>
    </row>
    <row r="508" spans="1:4" ht="15.6" x14ac:dyDescent="0.3">
      <c r="A508" s="4" t="s">
        <v>5977</v>
      </c>
      <c r="B508" t="s">
        <v>5983</v>
      </c>
      <c r="C508" s="4" t="s">
        <v>5978</v>
      </c>
      <c r="D508" s="4" t="s">
        <v>1305</v>
      </c>
    </row>
    <row r="509" spans="1:4" ht="15.6" x14ac:dyDescent="0.3">
      <c r="A509" s="4" t="s">
        <v>5986</v>
      </c>
      <c r="B509" t="s">
        <v>5993</v>
      </c>
      <c r="C509" s="4" t="s">
        <v>5987</v>
      </c>
      <c r="D509" s="4" t="s">
        <v>1305</v>
      </c>
    </row>
    <row r="510" spans="1:4" ht="15.6" x14ac:dyDescent="0.3">
      <c r="A510" s="4" t="s">
        <v>5996</v>
      </c>
      <c r="B510" t="s">
        <v>6003</v>
      </c>
      <c r="C510" s="4" t="s">
        <v>5997</v>
      </c>
      <c r="D510" s="4" t="s">
        <v>1305</v>
      </c>
    </row>
    <row r="511" spans="1:4" ht="15.6" x14ac:dyDescent="0.3">
      <c r="A511" s="4" t="s">
        <v>6005</v>
      </c>
      <c r="B511" t="s">
        <v>6012</v>
      </c>
      <c r="C511" s="4" t="s">
        <v>6006</v>
      </c>
      <c r="D511" s="4" t="s">
        <v>1305</v>
      </c>
    </row>
    <row r="512" spans="1:4" ht="15.6" x14ac:dyDescent="0.3">
      <c r="A512" s="4" t="s">
        <v>6015</v>
      </c>
      <c r="B512" t="s">
        <v>6021</v>
      </c>
      <c r="C512" s="4" t="s">
        <v>6016</v>
      </c>
      <c r="D512" s="4" t="s">
        <v>1305</v>
      </c>
    </row>
    <row r="513" spans="1:4" ht="15.6" x14ac:dyDescent="0.3">
      <c r="A513" s="4" t="s">
        <v>6025</v>
      </c>
      <c r="B513" t="s">
        <v>6031</v>
      </c>
      <c r="C513" s="4" t="s">
        <v>6026</v>
      </c>
      <c r="D513" s="4" t="s">
        <v>1305</v>
      </c>
    </row>
    <row r="514" spans="1:4" ht="15.6" x14ac:dyDescent="0.3">
      <c r="A514" s="4" t="s">
        <v>6032</v>
      </c>
      <c r="B514" t="s">
        <v>6038</v>
      </c>
      <c r="C514" s="4" t="s">
        <v>6033</v>
      </c>
      <c r="D514" s="4" t="s">
        <v>1305</v>
      </c>
    </row>
    <row r="515" spans="1:4" ht="15.6" x14ac:dyDescent="0.3">
      <c r="A515" s="4" t="s">
        <v>6040</v>
      </c>
      <c r="B515" t="s">
        <v>6046</v>
      </c>
      <c r="C515" s="4" t="s">
        <v>6041</v>
      </c>
      <c r="D515" s="4" t="s">
        <v>1305</v>
      </c>
    </row>
    <row r="516" spans="1:4" ht="15.6" x14ac:dyDescent="0.3">
      <c r="A516" s="4" t="s">
        <v>6049</v>
      </c>
      <c r="B516" t="s">
        <v>6056</v>
      </c>
      <c r="C516" s="4" t="s">
        <v>6050</v>
      </c>
      <c r="D516" s="4" t="s">
        <v>1305</v>
      </c>
    </row>
    <row r="517" spans="1:4" ht="15.6" x14ac:dyDescent="0.3">
      <c r="A517" s="4" t="s">
        <v>6060</v>
      </c>
      <c r="B517" t="s">
        <v>6066</v>
      </c>
      <c r="C517" s="4" t="s">
        <v>6061</v>
      </c>
      <c r="D517" s="4" t="s">
        <v>1305</v>
      </c>
    </row>
    <row r="518" spans="1:4" ht="15.6" x14ac:dyDescent="0.3">
      <c r="A518" s="4" t="s">
        <v>6068</v>
      </c>
      <c r="B518" t="s">
        <v>6074</v>
      </c>
      <c r="C518" s="4" t="s">
        <v>6069</v>
      </c>
      <c r="D518" s="4" t="s">
        <v>1305</v>
      </c>
    </row>
    <row r="519" spans="1:4" ht="15.6" x14ac:dyDescent="0.3">
      <c r="A519" s="4" t="s">
        <v>6076</v>
      </c>
      <c r="B519" t="s">
        <v>6083</v>
      </c>
      <c r="C519" s="4" t="s">
        <v>6077</v>
      </c>
      <c r="D519" s="4" t="s">
        <v>1305</v>
      </c>
    </row>
    <row r="520" spans="1:4" ht="15.6" x14ac:dyDescent="0.3">
      <c r="A520" s="4" t="s">
        <v>6085</v>
      </c>
      <c r="B520" t="s">
        <v>6092</v>
      </c>
      <c r="C520" s="4" t="s">
        <v>6086</v>
      </c>
      <c r="D520" s="4" t="s">
        <v>1305</v>
      </c>
    </row>
    <row r="521" spans="1:4" ht="15.6" x14ac:dyDescent="0.3">
      <c r="A521" s="4" t="s">
        <v>6095</v>
      </c>
      <c r="B521" t="s">
        <v>6101</v>
      </c>
      <c r="C521" s="4" t="s">
        <v>6096</v>
      </c>
      <c r="D521" s="4" t="s">
        <v>1305</v>
      </c>
    </row>
    <row r="522" spans="1:4" ht="15.6" x14ac:dyDescent="0.3">
      <c r="A522" s="4" t="s">
        <v>6104</v>
      </c>
      <c r="B522" t="s">
        <v>6111</v>
      </c>
      <c r="C522" s="4" t="s">
        <v>6105</v>
      </c>
      <c r="D522" s="4" t="s">
        <v>1305</v>
      </c>
    </row>
    <row r="523" spans="1:4" ht="15.6" x14ac:dyDescent="0.3">
      <c r="A523" s="4" t="s">
        <v>6114</v>
      </c>
      <c r="B523" t="s">
        <v>6120</v>
      </c>
      <c r="C523" s="4" t="s">
        <v>6115</v>
      </c>
      <c r="D523" s="4" t="s">
        <v>1305</v>
      </c>
    </row>
    <row r="524" spans="1:4" ht="15.6" x14ac:dyDescent="0.3">
      <c r="A524" s="4" t="s">
        <v>6122</v>
      </c>
      <c r="B524" t="s">
        <v>6128</v>
      </c>
      <c r="C524" s="4" t="s">
        <v>6123</v>
      </c>
      <c r="D524" s="4" t="s">
        <v>1305</v>
      </c>
    </row>
    <row r="525" spans="1:4" ht="15.6" x14ac:dyDescent="0.3">
      <c r="A525" s="4" t="s">
        <v>6141</v>
      </c>
      <c r="B525" t="s">
        <v>6147</v>
      </c>
      <c r="C525" s="4" t="s">
        <v>6142</v>
      </c>
      <c r="D525" s="4" t="s">
        <v>1305</v>
      </c>
    </row>
    <row r="526" spans="1:4" ht="15.6" x14ac:dyDescent="0.3">
      <c r="A526" s="4" t="s">
        <v>6150</v>
      </c>
      <c r="B526" t="s">
        <v>6156</v>
      </c>
      <c r="C526" s="4" t="s">
        <v>6151</v>
      </c>
      <c r="D526" s="4" t="s">
        <v>1305</v>
      </c>
    </row>
    <row r="527" spans="1:4" ht="15.6" x14ac:dyDescent="0.3">
      <c r="A527" s="4" t="s">
        <v>6159</v>
      </c>
      <c r="B527" t="s">
        <v>6166</v>
      </c>
      <c r="C527" s="4" t="s">
        <v>6160</v>
      </c>
      <c r="D527" s="4" t="s">
        <v>1305</v>
      </c>
    </row>
    <row r="528" spans="1:4" ht="15.6" x14ac:dyDescent="0.3">
      <c r="A528" s="4" t="s">
        <v>6170</v>
      </c>
      <c r="B528" t="s">
        <v>6176</v>
      </c>
      <c r="C528" s="4" t="s">
        <v>6171</v>
      </c>
      <c r="D528" s="4" t="s">
        <v>1305</v>
      </c>
    </row>
    <row r="529" spans="1:4" ht="15.6" x14ac:dyDescent="0.3">
      <c r="A529" s="4" t="s">
        <v>6178</v>
      </c>
      <c r="B529" t="s">
        <v>6185</v>
      </c>
      <c r="C529" s="4" t="s">
        <v>6179</v>
      </c>
      <c r="D529" s="4" t="s">
        <v>1305</v>
      </c>
    </row>
    <row r="530" spans="1:4" ht="15.6" x14ac:dyDescent="0.3">
      <c r="A530" s="4" t="s">
        <v>6190</v>
      </c>
      <c r="B530" t="s">
        <v>6197</v>
      </c>
      <c r="C530" s="4" t="s">
        <v>6191</v>
      </c>
      <c r="D530" s="4" t="s">
        <v>1305</v>
      </c>
    </row>
    <row r="531" spans="1:4" ht="15.6" x14ac:dyDescent="0.3">
      <c r="A531" s="4" t="s">
        <v>6201</v>
      </c>
      <c r="B531" t="s">
        <v>6208</v>
      </c>
      <c r="C531" s="4" t="s">
        <v>6202</v>
      </c>
      <c r="D531" s="4" t="s">
        <v>1305</v>
      </c>
    </row>
    <row r="532" spans="1:4" ht="15.6" x14ac:dyDescent="0.3">
      <c r="A532" s="4" t="s">
        <v>6212</v>
      </c>
      <c r="B532" t="s">
        <v>6219</v>
      </c>
      <c r="C532" s="4" t="s">
        <v>6213</v>
      </c>
      <c r="D532" s="4" t="s">
        <v>1305</v>
      </c>
    </row>
    <row r="533" spans="1:4" ht="15.6" x14ac:dyDescent="0.3">
      <c r="A533" s="4" t="s">
        <v>6221</v>
      </c>
      <c r="B533" t="s">
        <v>6228</v>
      </c>
      <c r="C533" s="4" t="s">
        <v>6222</v>
      </c>
      <c r="D533" s="4" t="s">
        <v>1305</v>
      </c>
    </row>
    <row r="534" spans="1:4" ht="15.6" x14ac:dyDescent="0.3">
      <c r="A534" s="4" t="s">
        <v>6241</v>
      </c>
      <c r="B534" t="s">
        <v>6248</v>
      </c>
      <c r="C534" s="4" t="s">
        <v>6242</v>
      </c>
      <c r="D534" s="4" t="s">
        <v>1305</v>
      </c>
    </row>
    <row r="535" spans="1:4" ht="15.6" x14ac:dyDescent="0.3">
      <c r="A535" s="4" t="s">
        <v>6250</v>
      </c>
      <c r="B535" t="s">
        <v>6256</v>
      </c>
      <c r="C535" s="4" t="s">
        <v>6251</v>
      </c>
      <c r="D535" s="4" t="s">
        <v>1305</v>
      </c>
    </row>
    <row r="536" spans="1:4" ht="15.6" x14ac:dyDescent="0.3">
      <c r="A536" s="4" t="s">
        <v>6257</v>
      </c>
      <c r="B536" t="s">
        <v>6263</v>
      </c>
      <c r="C536" s="4" t="s">
        <v>6258</v>
      </c>
      <c r="D536" s="4" t="s">
        <v>1305</v>
      </c>
    </row>
    <row r="537" spans="1:4" ht="15.6" x14ac:dyDescent="0.3">
      <c r="A537" s="4" t="s">
        <v>6272</v>
      </c>
      <c r="B537" t="s">
        <v>6278</v>
      </c>
      <c r="C537" s="4" t="s">
        <v>6273</v>
      </c>
      <c r="D537" s="4" t="s">
        <v>1305</v>
      </c>
    </row>
    <row r="538" spans="1:4" ht="15.6" x14ac:dyDescent="0.3">
      <c r="A538" s="4" t="s">
        <v>6282</v>
      </c>
      <c r="B538" t="s">
        <v>6288</v>
      </c>
      <c r="C538" s="4" t="s">
        <v>6283</v>
      </c>
      <c r="D538" s="4" t="s">
        <v>1305</v>
      </c>
    </row>
    <row r="539" spans="1:4" ht="15.6" x14ac:dyDescent="0.3">
      <c r="A539" s="4" t="s">
        <v>6290</v>
      </c>
      <c r="B539" t="s">
        <v>6297</v>
      </c>
      <c r="C539" s="4" t="s">
        <v>6291</v>
      </c>
      <c r="D539" s="4" t="s">
        <v>1305</v>
      </c>
    </row>
    <row r="540" spans="1:4" ht="15.6" x14ac:dyDescent="0.3">
      <c r="A540" s="4" t="s">
        <v>6299</v>
      </c>
      <c r="B540" t="s">
        <v>6306</v>
      </c>
      <c r="C540" s="4" t="s">
        <v>6300</v>
      </c>
      <c r="D540" s="4" t="s">
        <v>1305</v>
      </c>
    </row>
    <row r="541" spans="1:4" ht="15.6" x14ac:dyDescent="0.3">
      <c r="A541" s="4" t="s">
        <v>6310</v>
      </c>
      <c r="B541" t="s">
        <v>6316</v>
      </c>
      <c r="C541" s="4" t="s">
        <v>6311</v>
      </c>
      <c r="D541" s="4" t="s">
        <v>1305</v>
      </c>
    </row>
    <row r="542" spans="1:4" ht="15.6" x14ac:dyDescent="0.3">
      <c r="A542" s="4" t="s">
        <v>6324</v>
      </c>
      <c r="B542" t="s">
        <v>6330</v>
      </c>
      <c r="C542" s="4" t="s">
        <v>6325</v>
      </c>
      <c r="D542" s="4" t="s">
        <v>1305</v>
      </c>
    </row>
    <row r="543" spans="1:4" ht="15.6" x14ac:dyDescent="0.3">
      <c r="A543" s="4" t="s">
        <v>6332</v>
      </c>
      <c r="B543" t="s">
        <v>6338</v>
      </c>
      <c r="C543" s="4" t="s">
        <v>6333</v>
      </c>
      <c r="D543" s="4" t="s">
        <v>1305</v>
      </c>
    </row>
    <row r="544" spans="1:4" ht="15.6" x14ac:dyDescent="0.3">
      <c r="A544" s="4" t="s">
        <v>6341</v>
      </c>
      <c r="B544" t="s">
        <v>6348</v>
      </c>
      <c r="C544" s="4" t="s">
        <v>6342</v>
      </c>
      <c r="D544" s="4" t="s">
        <v>1305</v>
      </c>
    </row>
    <row r="545" spans="1:4" ht="15.6" x14ac:dyDescent="0.3">
      <c r="A545" s="4" t="s">
        <v>6352</v>
      </c>
      <c r="B545" t="s">
        <v>6359</v>
      </c>
      <c r="C545" s="4" t="s">
        <v>6353</v>
      </c>
      <c r="D545" s="4" t="s">
        <v>1305</v>
      </c>
    </row>
    <row r="546" spans="1:4" ht="15.6" x14ac:dyDescent="0.3">
      <c r="A546" s="4" t="s">
        <v>6369</v>
      </c>
      <c r="B546" t="s">
        <v>6375</v>
      </c>
      <c r="C546" s="4" t="s">
        <v>6370</v>
      </c>
      <c r="D546" s="4" t="s">
        <v>1305</v>
      </c>
    </row>
    <row r="547" spans="1:4" ht="15.6" x14ac:dyDescent="0.3">
      <c r="A547" s="4" t="s">
        <v>6378</v>
      </c>
      <c r="B547" t="s">
        <v>6384</v>
      </c>
      <c r="C547" s="4" t="s">
        <v>6379</v>
      </c>
      <c r="D547" s="4" t="s">
        <v>1305</v>
      </c>
    </row>
    <row r="548" spans="1:4" ht="15.6" x14ac:dyDescent="0.3">
      <c r="A548" s="4" t="s">
        <v>6387</v>
      </c>
      <c r="B548" t="s">
        <v>6394</v>
      </c>
      <c r="C548" s="4" t="s">
        <v>6388</v>
      </c>
      <c r="D548" s="4" t="s">
        <v>1305</v>
      </c>
    </row>
    <row r="549" spans="1:4" ht="15.6" x14ac:dyDescent="0.3">
      <c r="A549" s="4" t="s">
        <v>6396</v>
      </c>
      <c r="B549" t="s">
        <v>6403</v>
      </c>
      <c r="C549" s="4" t="s">
        <v>6397</v>
      </c>
      <c r="D549" s="4" t="s">
        <v>1305</v>
      </c>
    </row>
    <row r="550" spans="1:4" ht="15.6" x14ac:dyDescent="0.3">
      <c r="A550" s="4" t="s">
        <v>6424</v>
      </c>
      <c r="B550" t="s">
        <v>6431</v>
      </c>
      <c r="C550" s="4" t="s">
        <v>6425</v>
      </c>
      <c r="D550" s="4" t="s">
        <v>1305</v>
      </c>
    </row>
    <row r="551" spans="1:4" ht="15.6" x14ac:dyDescent="0.3">
      <c r="A551" s="4" t="s">
        <v>6442</v>
      </c>
      <c r="B551" t="s">
        <v>6448</v>
      </c>
      <c r="C551" s="4" t="s">
        <v>6443</v>
      </c>
      <c r="D551" s="4" t="s">
        <v>1305</v>
      </c>
    </row>
    <row r="552" spans="1:4" ht="15.6" x14ac:dyDescent="0.3">
      <c r="A552" s="4" t="s">
        <v>6453</v>
      </c>
      <c r="B552" t="s">
        <v>6460</v>
      </c>
      <c r="C552" s="4" t="s">
        <v>6454</v>
      </c>
      <c r="D552" s="4" t="s">
        <v>1305</v>
      </c>
    </row>
    <row r="553" spans="1:4" ht="15.6" x14ac:dyDescent="0.3">
      <c r="A553" s="4" t="s">
        <v>6464</v>
      </c>
      <c r="B553" t="s">
        <v>6471</v>
      </c>
      <c r="C553" s="4" t="s">
        <v>6465</v>
      </c>
      <c r="D553" s="4" t="s">
        <v>1305</v>
      </c>
    </row>
    <row r="554" spans="1:4" ht="15.6" x14ac:dyDescent="0.3">
      <c r="A554" s="4" t="s">
        <v>6474</v>
      </c>
      <c r="B554" t="s">
        <v>6480</v>
      </c>
      <c r="C554" s="4" t="s">
        <v>6475</v>
      </c>
      <c r="D554" s="4" t="s">
        <v>1305</v>
      </c>
    </row>
    <row r="555" spans="1:4" ht="15.6" x14ac:dyDescent="0.3">
      <c r="A555" s="4" t="s">
        <v>6483</v>
      </c>
      <c r="B555" t="s">
        <v>2161</v>
      </c>
      <c r="C555" s="4" t="s">
        <v>6484</v>
      </c>
      <c r="D555" s="4" t="s">
        <v>1305</v>
      </c>
    </row>
    <row r="556" spans="1:4" ht="15.6" x14ac:dyDescent="0.3">
      <c r="A556" s="4" t="s">
        <v>6492</v>
      </c>
      <c r="B556" t="s">
        <v>6499</v>
      </c>
      <c r="C556" s="4" t="s">
        <v>6493</v>
      </c>
      <c r="D556" s="4" t="s">
        <v>1305</v>
      </c>
    </row>
    <row r="557" spans="1:4" ht="15.6" x14ac:dyDescent="0.3">
      <c r="A557" s="4" t="s">
        <v>6503</v>
      </c>
      <c r="B557" t="s">
        <v>6510</v>
      </c>
      <c r="C557" s="4" t="s">
        <v>6504</v>
      </c>
      <c r="D557" s="4" t="s">
        <v>1305</v>
      </c>
    </row>
    <row r="558" spans="1:4" ht="15.6" x14ac:dyDescent="0.3">
      <c r="A558" s="4" t="s">
        <v>6514</v>
      </c>
      <c r="B558" t="s">
        <v>6521</v>
      </c>
      <c r="C558" s="4" t="s">
        <v>6515</v>
      </c>
      <c r="D558" s="4" t="s">
        <v>1305</v>
      </c>
    </row>
    <row r="559" spans="1:4" ht="15.6" x14ac:dyDescent="0.3">
      <c r="A559" s="4" t="s">
        <v>6524</v>
      </c>
      <c r="B559" t="s">
        <v>6531</v>
      </c>
      <c r="C559" s="4" t="s">
        <v>6525</v>
      </c>
      <c r="D559" s="4" t="s">
        <v>1305</v>
      </c>
    </row>
    <row r="560" spans="1:4" ht="15.6" x14ac:dyDescent="0.3">
      <c r="A560" s="4" t="s">
        <v>6534</v>
      </c>
      <c r="B560" t="s">
        <v>6540</v>
      </c>
      <c r="C560" s="4" t="s">
        <v>6535</v>
      </c>
      <c r="D560" s="4" t="s">
        <v>1305</v>
      </c>
    </row>
    <row r="561" spans="1:4" ht="15.6" x14ac:dyDescent="0.3">
      <c r="A561" s="4" t="s">
        <v>6543</v>
      </c>
      <c r="B561" t="s">
        <v>6550</v>
      </c>
      <c r="C561" s="4" t="s">
        <v>6544</v>
      </c>
      <c r="D561" s="4" t="s">
        <v>1305</v>
      </c>
    </row>
    <row r="562" spans="1:4" ht="15.6" x14ac:dyDescent="0.3">
      <c r="A562" s="4" t="s">
        <v>6553</v>
      </c>
      <c r="B562" t="s">
        <v>6560</v>
      </c>
      <c r="C562" s="4" t="s">
        <v>6554</v>
      </c>
      <c r="D562" s="4" t="s">
        <v>1305</v>
      </c>
    </row>
    <row r="563" spans="1:4" ht="15.6" x14ac:dyDescent="0.3">
      <c r="A563" s="4" t="s">
        <v>6564</v>
      </c>
      <c r="B563" t="s">
        <v>6571</v>
      </c>
      <c r="C563" s="4" t="s">
        <v>6565</v>
      </c>
      <c r="D563" s="4" t="s">
        <v>1305</v>
      </c>
    </row>
    <row r="564" spans="1:4" ht="15.6" x14ac:dyDescent="0.3">
      <c r="A564" s="4" t="s">
        <v>6575</v>
      </c>
      <c r="B564" t="s">
        <v>2161</v>
      </c>
      <c r="C564" s="4" t="s">
        <v>6576</v>
      </c>
      <c r="D564" s="4" t="s">
        <v>1305</v>
      </c>
    </row>
    <row r="565" spans="1:4" ht="15.6" x14ac:dyDescent="0.3">
      <c r="A565" s="4" t="s">
        <v>6583</v>
      </c>
      <c r="B565" t="s">
        <v>6589</v>
      </c>
      <c r="C565" s="4" t="s">
        <v>6584</v>
      </c>
      <c r="D565" s="4" t="s">
        <v>1305</v>
      </c>
    </row>
    <row r="566" spans="1:4" ht="15.6" x14ac:dyDescent="0.3">
      <c r="A566" s="4" t="s">
        <v>6593</v>
      </c>
      <c r="B566" t="s">
        <v>6601</v>
      </c>
      <c r="C566" s="4" t="s">
        <v>6594</v>
      </c>
      <c r="D566" s="4" t="s">
        <v>1305</v>
      </c>
    </row>
    <row r="567" spans="1:4" ht="15.6" x14ac:dyDescent="0.3">
      <c r="A567" s="4" t="s">
        <v>6604</v>
      </c>
      <c r="B567" t="s">
        <v>6610</v>
      </c>
      <c r="C567" s="4" t="s">
        <v>6605</v>
      </c>
      <c r="D567" s="4" t="s">
        <v>1305</v>
      </c>
    </row>
    <row r="568" spans="1:4" ht="15.6" x14ac:dyDescent="0.3">
      <c r="A568" s="4" t="s">
        <v>6613</v>
      </c>
      <c r="B568" t="s">
        <v>6619</v>
      </c>
      <c r="C568" s="4" t="s">
        <v>6614</v>
      </c>
      <c r="D568" s="4" t="s">
        <v>1305</v>
      </c>
    </row>
    <row r="569" spans="1:4" ht="15.6" x14ac:dyDescent="0.3">
      <c r="A569" s="4" t="s">
        <v>6621</v>
      </c>
      <c r="B569" t="s">
        <v>6627</v>
      </c>
      <c r="C569" s="4" t="s">
        <v>6622</v>
      </c>
      <c r="D569" s="4" t="s">
        <v>1305</v>
      </c>
    </row>
    <row r="570" spans="1:4" ht="15.6" x14ac:dyDescent="0.3">
      <c r="A570" s="4" t="s">
        <v>6629</v>
      </c>
      <c r="B570" t="s">
        <v>6635</v>
      </c>
      <c r="C570" s="4" t="s">
        <v>6630</v>
      </c>
      <c r="D570" s="4" t="s">
        <v>1305</v>
      </c>
    </row>
    <row r="571" spans="1:4" ht="15.6" x14ac:dyDescent="0.3">
      <c r="A571" s="4" t="s">
        <v>6638</v>
      </c>
      <c r="B571" t="s">
        <v>6644</v>
      </c>
      <c r="C571" s="4" t="s">
        <v>6639</v>
      </c>
      <c r="D571" s="4" t="s">
        <v>1305</v>
      </c>
    </row>
    <row r="572" spans="1:4" ht="15.6" x14ac:dyDescent="0.3">
      <c r="A572" s="4" t="s">
        <v>6645</v>
      </c>
      <c r="B572" t="s">
        <v>6651</v>
      </c>
      <c r="C572" s="4" t="s">
        <v>6646</v>
      </c>
      <c r="D572" s="4" t="s">
        <v>1305</v>
      </c>
    </row>
    <row r="573" spans="1:4" ht="15.6" x14ac:dyDescent="0.3">
      <c r="A573" s="4" t="s">
        <v>6654</v>
      </c>
      <c r="B573" t="s">
        <v>6661</v>
      </c>
      <c r="C573" s="4" t="s">
        <v>6655</v>
      </c>
      <c r="D573" s="4" t="s">
        <v>1305</v>
      </c>
    </row>
    <row r="574" spans="1:4" ht="15.6" x14ac:dyDescent="0.3">
      <c r="A574" s="4" t="s">
        <v>6665</v>
      </c>
      <c r="B574" t="s">
        <v>6672</v>
      </c>
      <c r="C574" s="4" t="s">
        <v>6666</v>
      </c>
      <c r="D574" s="4" t="s">
        <v>1305</v>
      </c>
    </row>
    <row r="575" spans="1:4" ht="15.6" x14ac:dyDescent="0.3">
      <c r="A575" s="4" t="s">
        <v>6675</v>
      </c>
      <c r="B575" t="s">
        <v>6681</v>
      </c>
      <c r="C575" s="4" t="s">
        <v>6676</v>
      </c>
      <c r="D575" s="4" t="s">
        <v>1305</v>
      </c>
    </row>
    <row r="576" spans="1:4" ht="15.6" x14ac:dyDescent="0.3">
      <c r="A576" s="4" t="s">
        <v>6683</v>
      </c>
      <c r="B576" t="s">
        <v>6690</v>
      </c>
      <c r="C576" s="4" t="s">
        <v>6684</v>
      </c>
      <c r="D576" s="4" t="s">
        <v>1305</v>
      </c>
    </row>
    <row r="577" spans="1:4" ht="15.6" x14ac:dyDescent="0.3">
      <c r="A577" s="4" t="s">
        <v>6703</v>
      </c>
      <c r="B577" t="s">
        <v>6710</v>
      </c>
      <c r="C577" s="4" t="s">
        <v>6704</v>
      </c>
      <c r="D577" s="4" t="s">
        <v>1305</v>
      </c>
    </row>
    <row r="578" spans="1:4" ht="15.6" x14ac:dyDescent="0.3">
      <c r="A578" s="4" t="s">
        <v>6714</v>
      </c>
      <c r="B578" t="s">
        <v>6720</v>
      </c>
      <c r="C578" s="4" t="s">
        <v>6715</v>
      </c>
      <c r="D578" s="4" t="s">
        <v>1305</v>
      </c>
    </row>
    <row r="579" spans="1:4" ht="15.6" x14ac:dyDescent="0.3">
      <c r="A579" s="4" t="s">
        <v>6730</v>
      </c>
      <c r="B579" t="s">
        <v>6736</v>
      </c>
      <c r="C579" s="4" t="s">
        <v>6731</v>
      </c>
      <c r="D579" s="4" t="s">
        <v>1305</v>
      </c>
    </row>
    <row r="580" spans="1:4" ht="15.6" x14ac:dyDescent="0.3">
      <c r="A580" s="4" t="s">
        <v>6738</v>
      </c>
      <c r="B580" t="s">
        <v>6744</v>
      </c>
      <c r="C580" s="4" t="s">
        <v>6739</v>
      </c>
      <c r="D580" s="4" t="s">
        <v>1305</v>
      </c>
    </row>
    <row r="581" spans="1:4" ht="15.6" x14ac:dyDescent="0.3">
      <c r="A581" s="4" t="s">
        <v>6747</v>
      </c>
      <c r="B581" t="s">
        <v>6753</v>
      </c>
      <c r="C581" s="4" t="s">
        <v>6748</v>
      </c>
      <c r="D581" s="4" t="s">
        <v>1305</v>
      </c>
    </row>
    <row r="582" spans="1:4" ht="15.6" x14ac:dyDescent="0.3">
      <c r="A582" s="4" t="s">
        <v>6764</v>
      </c>
      <c r="B582" t="s">
        <v>6771</v>
      </c>
      <c r="C582" s="4" t="s">
        <v>6765</v>
      </c>
      <c r="D582" s="4" t="s">
        <v>1305</v>
      </c>
    </row>
    <row r="583" spans="1:4" ht="15.6" x14ac:dyDescent="0.3">
      <c r="A583" s="4" t="s">
        <v>6773</v>
      </c>
      <c r="B583" t="s">
        <v>6780</v>
      </c>
      <c r="C583" s="4" t="s">
        <v>6774</v>
      </c>
      <c r="D583" s="4" t="s">
        <v>1305</v>
      </c>
    </row>
    <row r="584" spans="1:4" ht="15.6" x14ac:dyDescent="0.3">
      <c r="A584" s="4" t="s">
        <v>6794</v>
      </c>
      <c r="B584" t="s">
        <v>6800</v>
      </c>
      <c r="C584" s="4" t="s">
        <v>6795</v>
      </c>
      <c r="D584" s="4" t="s">
        <v>1305</v>
      </c>
    </row>
    <row r="585" spans="1:4" ht="15.6" x14ac:dyDescent="0.3">
      <c r="A585" s="4" t="s">
        <v>6802</v>
      </c>
      <c r="B585" t="s">
        <v>6808</v>
      </c>
      <c r="C585" s="4" t="s">
        <v>6803</v>
      </c>
      <c r="D585" s="4" t="s">
        <v>1305</v>
      </c>
    </row>
    <row r="586" spans="1:4" ht="15.6" x14ac:dyDescent="0.3">
      <c r="A586" s="4" t="s">
        <v>6811</v>
      </c>
      <c r="B586" t="s">
        <v>6817</v>
      </c>
      <c r="C586" s="4" t="s">
        <v>6812</v>
      </c>
      <c r="D586" s="4" t="s">
        <v>1305</v>
      </c>
    </row>
    <row r="587" spans="1:4" ht="15.6" x14ac:dyDescent="0.3">
      <c r="A587" s="4" t="s">
        <v>6820</v>
      </c>
      <c r="B587" t="s">
        <v>6827</v>
      </c>
      <c r="C587" s="4" t="s">
        <v>6821</v>
      </c>
      <c r="D587" s="4" t="s">
        <v>1305</v>
      </c>
    </row>
    <row r="588" spans="1:4" ht="15.6" x14ac:dyDescent="0.3">
      <c r="A588" s="4" t="s">
        <v>6829</v>
      </c>
      <c r="B588" t="s">
        <v>6836</v>
      </c>
      <c r="C588" s="4" t="s">
        <v>6830</v>
      </c>
      <c r="D588" s="4" t="s">
        <v>1305</v>
      </c>
    </row>
    <row r="589" spans="1:4" ht="15.6" x14ac:dyDescent="0.3">
      <c r="A589" s="4" t="s">
        <v>6840</v>
      </c>
      <c r="B589" t="s">
        <v>6846</v>
      </c>
      <c r="C589" s="4" t="s">
        <v>6841</v>
      </c>
      <c r="D589" s="4" t="s">
        <v>1305</v>
      </c>
    </row>
    <row r="590" spans="1:4" ht="15.6" x14ac:dyDescent="0.3">
      <c r="A590" s="4" t="s">
        <v>6848</v>
      </c>
      <c r="B590" t="s">
        <v>6855</v>
      </c>
      <c r="C590" s="4" t="s">
        <v>6849</v>
      </c>
      <c r="D590" s="4" t="s">
        <v>1305</v>
      </c>
    </row>
    <row r="591" spans="1:4" ht="15.6" x14ac:dyDescent="0.3">
      <c r="A591" s="4" t="s">
        <v>6857</v>
      </c>
      <c r="B591" t="s">
        <v>6863</v>
      </c>
      <c r="C591" s="4" t="s">
        <v>6858</v>
      </c>
      <c r="D591" s="4" t="s">
        <v>1305</v>
      </c>
    </row>
    <row r="592" spans="1:4" ht="15.6" x14ac:dyDescent="0.3">
      <c r="A592" s="4" t="s">
        <v>6866</v>
      </c>
      <c r="B592" t="s">
        <v>6872</v>
      </c>
      <c r="C592" s="4" t="s">
        <v>6867</v>
      </c>
      <c r="D592" s="4" t="s">
        <v>1305</v>
      </c>
    </row>
    <row r="593" spans="1:4" ht="15.6" x14ac:dyDescent="0.3">
      <c r="A593" s="4" t="s">
        <v>6874</v>
      </c>
      <c r="B593" t="s">
        <v>6879</v>
      </c>
      <c r="C593" s="4" t="s">
        <v>6875</v>
      </c>
      <c r="D593" s="4" t="s">
        <v>1305</v>
      </c>
    </row>
    <row r="594" spans="1:4" ht="15.6" x14ac:dyDescent="0.3">
      <c r="A594" s="4" t="s">
        <v>6882</v>
      </c>
      <c r="B594" t="s">
        <v>6888</v>
      </c>
      <c r="C594" s="4" t="s">
        <v>6883</v>
      </c>
      <c r="D594" s="4" t="s">
        <v>1305</v>
      </c>
    </row>
    <row r="595" spans="1:4" ht="15.6" x14ac:dyDescent="0.3">
      <c r="A595" s="4" t="s">
        <v>6891</v>
      </c>
      <c r="B595" t="s">
        <v>6897</v>
      </c>
      <c r="C595" s="4" t="s">
        <v>6892</v>
      </c>
      <c r="D595" s="4" t="s">
        <v>1305</v>
      </c>
    </row>
    <row r="596" spans="1:4" ht="15.6" x14ac:dyDescent="0.3">
      <c r="A596" s="4" t="s">
        <v>6899</v>
      </c>
      <c r="B596" t="s">
        <v>6905</v>
      </c>
      <c r="C596" s="4" t="s">
        <v>6900</v>
      </c>
      <c r="D596" s="4" t="s">
        <v>1305</v>
      </c>
    </row>
    <row r="597" spans="1:4" ht="15.6" x14ac:dyDescent="0.3">
      <c r="A597" s="4" t="s">
        <v>6908</v>
      </c>
      <c r="B597" t="s">
        <v>6914</v>
      </c>
      <c r="C597" s="4" t="s">
        <v>6909</v>
      </c>
      <c r="D597" s="4" t="s">
        <v>1305</v>
      </c>
    </row>
    <row r="598" spans="1:4" ht="15.6" x14ac:dyDescent="0.3">
      <c r="A598" s="4" t="s">
        <v>6931</v>
      </c>
      <c r="B598" t="s">
        <v>6937</v>
      </c>
      <c r="C598" s="4" t="s">
        <v>6932</v>
      </c>
      <c r="D598" s="4" t="s">
        <v>1305</v>
      </c>
    </row>
    <row r="599" spans="1:4" ht="15.6" x14ac:dyDescent="0.3">
      <c r="A599" s="4" t="s">
        <v>6940</v>
      </c>
      <c r="B599" t="s">
        <v>6946</v>
      </c>
      <c r="C599" s="4" t="s">
        <v>6941</v>
      </c>
      <c r="D599" s="4" t="s">
        <v>1305</v>
      </c>
    </row>
    <row r="600" spans="1:4" ht="15.6" x14ac:dyDescent="0.3">
      <c r="A600" s="4" t="s">
        <v>6947</v>
      </c>
      <c r="B600" t="s">
        <v>6954</v>
      </c>
      <c r="C600" s="4" t="s">
        <v>6948</v>
      </c>
      <c r="D600" s="4" t="s">
        <v>1305</v>
      </c>
    </row>
    <row r="601" spans="1:4" ht="15.6" x14ac:dyDescent="0.3">
      <c r="A601" s="4" t="s">
        <v>6958</v>
      </c>
      <c r="B601" t="s">
        <v>6964</v>
      </c>
      <c r="C601" s="4" t="s">
        <v>6959</v>
      </c>
      <c r="D601" s="4" t="s">
        <v>1305</v>
      </c>
    </row>
    <row r="602" spans="1:4" ht="15.6" x14ac:dyDescent="0.3">
      <c r="A602" s="4" t="s">
        <v>6967</v>
      </c>
      <c r="B602" t="s">
        <v>6973</v>
      </c>
      <c r="C602" s="4" t="s">
        <v>6968</v>
      </c>
      <c r="D602" s="4" t="s">
        <v>1305</v>
      </c>
    </row>
    <row r="603" spans="1:4" ht="15.6" x14ac:dyDescent="0.3">
      <c r="A603" s="4" t="s">
        <v>6975</v>
      </c>
      <c r="B603" t="s">
        <v>6981</v>
      </c>
      <c r="C603" s="4" t="s">
        <v>6976</v>
      </c>
      <c r="D603" s="4" t="s">
        <v>1305</v>
      </c>
    </row>
    <row r="604" spans="1:4" ht="15.6" x14ac:dyDescent="0.3">
      <c r="A604" s="4" t="s">
        <v>6984</v>
      </c>
      <c r="B604" t="s">
        <v>6991</v>
      </c>
      <c r="C604" s="4" t="s">
        <v>6985</v>
      </c>
      <c r="D604" s="4" t="s">
        <v>1305</v>
      </c>
    </row>
    <row r="605" spans="1:4" ht="15.6" x14ac:dyDescent="0.3">
      <c r="A605" s="4" t="s">
        <v>6993</v>
      </c>
      <c r="B605" t="s">
        <v>7000</v>
      </c>
      <c r="C605" s="4" t="s">
        <v>6994</v>
      </c>
      <c r="D605" s="4" t="s">
        <v>1305</v>
      </c>
    </row>
    <row r="606" spans="1:4" ht="15.6" x14ac:dyDescent="0.3">
      <c r="A606" s="4" t="s">
        <v>7003</v>
      </c>
      <c r="B606" t="s">
        <v>7010</v>
      </c>
      <c r="C606" s="4" t="s">
        <v>7004</v>
      </c>
      <c r="D606" s="4" t="s">
        <v>1305</v>
      </c>
    </row>
    <row r="607" spans="1:4" ht="15.6" x14ac:dyDescent="0.3">
      <c r="A607" s="4" t="s">
        <v>7014</v>
      </c>
      <c r="B607" t="s">
        <v>7020</v>
      </c>
      <c r="C607" s="4" t="s">
        <v>7015</v>
      </c>
      <c r="D607" s="4" t="s">
        <v>1305</v>
      </c>
    </row>
    <row r="608" spans="1:4" ht="15.6" x14ac:dyDescent="0.3">
      <c r="A608" s="4" t="s">
        <v>7022</v>
      </c>
      <c r="B608" t="s">
        <v>7028</v>
      </c>
      <c r="C608" s="4" t="s">
        <v>7023</v>
      </c>
      <c r="D608" s="4" t="s">
        <v>1305</v>
      </c>
    </row>
    <row r="609" spans="1:4" ht="15.6" x14ac:dyDescent="0.3">
      <c r="A609" s="4" t="s">
        <v>7030</v>
      </c>
      <c r="B609" t="s">
        <v>7037</v>
      </c>
      <c r="C609" s="4" t="s">
        <v>7031</v>
      </c>
      <c r="D609" s="4" t="s">
        <v>1305</v>
      </c>
    </row>
    <row r="610" spans="1:4" ht="15.6" x14ac:dyDescent="0.3">
      <c r="A610" s="4" t="s">
        <v>7048</v>
      </c>
      <c r="B610" t="s">
        <v>7053</v>
      </c>
      <c r="C610" s="4" t="s">
        <v>7049</v>
      </c>
      <c r="D610" s="4" t="s">
        <v>1305</v>
      </c>
    </row>
    <row r="611" spans="1:4" ht="15.6" x14ac:dyDescent="0.3">
      <c r="A611" s="4" t="s">
        <v>7055</v>
      </c>
      <c r="B611" t="s">
        <v>7062</v>
      </c>
      <c r="C611" s="4" t="s">
        <v>7056</v>
      </c>
      <c r="D611" s="4" t="s">
        <v>1305</v>
      </c>
    </row>
    <row r="612" spans="1:4" ht="15.6" x14ac:dyDescent="0.3">
      <c r="A612" s="4" t="s">
        <v>7066</v>
      </c>
      <c r="B612" t="s">
        <v>7073</v>
      </c>
      <c r="C612" s="4" t="s">
        <v>7067</v>
      </c>
      <c r="D612" s="4" t="s">
        <v>1305</v>
      </c>
    </row>
    <row r="613" spans="1:4" ht="15.6" x14ac:dyDescent="0.3">
      <c r="A613" s="4" t="s">
        <v>7076</v>
      </c>
      <c r="B613" t="s">
        <v>7083</v>
      </c>
      <c r="C613" s="4" t="s">
        <v>7077</v>
      </c>
      <c r="D613" s="4" t="s">
        <v>1305</v>
      </c>
    </row>
    <row r="614" spans="1:4" ht="15.6" x14ac:dyDescent="0.3">
      <c r="A614" s="4" t="s">
        <v>7088</v>
      </c>
      <c r="B614" t="s">
        <v>7095</v>
      </c>
      <c r="C614" s="4" t="s">
        <v>7089</v>
      </c>
      <c r="D614" s="4" t="s">
        <v>1305</v>
      </c>
    </row>
    <row r="615" spans="1:4" ht="15.6" x14ac:dyDescent="0.3">
      <c r="A615" s="4" t="s">
        <v>7099</v>
      </c>
      <c r="B615" t="s">
        <v>7106</v>
      </c>
      <c r="C615" s="4" t="s">
        <v>7100</v>
      </c>
      <c r="D615" s="4" t="s">
        <v>1305</v>
      </c>
    </row>
    <row r="616" spans="1:4" ht="15.6" x14ac:dyDescent="0.3">
      <c r="A616" s="4" t="s">
        <v>7110</v>
      </c>
      <c r="B616" t="s">
        <v>7116</v>
      </c>
      <c r="C616" s="4" t="s">
        <v>7111</v>
      </c>
      <c r="D616" s="4" t="s">
        <v>1305</v>
      </c>
    </row>
    <row r="617" spans="1:4" ht="15.6" x14ac:dyDescent="0.3">
      <c r="A617" s="4" t="s">
        <v>7126</v>
      </c>
      <c r="B617" t="s">
        <v>7132</v>
      </c>
      <c r="C617" s="4" t="s">
        <v>7127</v>
      </c>
      <c r="D617" s="4" t="s">
        <v>1305</v>
      </c>
    </row>
    <row r="618" spans="1:4" ht="15.6" x14ac:dyDescent="0.3">
      <c r="A618" s="4" t="s">
        <v>7135</v>
      </c>
      <c r="B618" t="s">
        <v>7142</v>
      </c>
      <c r="C618" s="4" t="s">
        <v>7136</v>
      </c>
      <c r="D618" s="4" t="s">
        <v>1305</v>
      </c>
    </row>
    <row r="619" spans="1:4" ht="15.6" x14ac:dyDescent="0.3">
      <c r="A619" s="4" t="s">
        <v>7146</v>
      </c>
      <c r="B619" t="s">
        <v>7151</v>
      </c>
      <c r="C619" s="4" t="s">
        <v>7147</v>
      </c>
      <c r="D619" s="4" t="s">
        <v>1305</v>
      </c>
    </row>
    <row r="620" spans="1:4" ht="15.6" x14ac:dyDescent="0.3">
      <c r="A620" s="4" t="s">
        <v>7152</v>
      </c>
      <c r="B620" t="s">
        <v>2161</v>
      </c>
      <c r="C620" s="4" t="s">
        <v>7153</v>
      </c>
      <c r="D620" s="4" t="s">
        <v>1305</v>
      </c>
    </row>
    <row r="621" spans="1:4" ht="15.6" x14ac:dyDescent="0.3">
      <c r="A621" s="4" t="s">
        <v>7160</v>
      </c>
      <c r="B621" t="s">
        <v>7167</v>
      </c>
      <c r="C621" s="4" t="s">
        <v>7161</v>
      </c>
      <c r="D621" s="4" t="s">
        <v>1305</v>
      </c>
    </row>
    <row r="622" spans="1:4" ht="15.6" x14ac:dyDescent="0.3">
      <c r="A622" s="4" t="s">
        <v>7170</v>
      </c>
      <c r="B622" t="s">
        <v>7177</v>
      </c>
      <c r="C622" s="4" t="s">
        <v>7171</v>
      </c>
      <c r="D622" s="4" t="s">
        <v>1305</v>
      </c>
    </row>
    <row r="623" spans="1:4" ht="15.6" x14ac:dyDescent="0.3">
      <c r="A623" s="4" t="s">
        <v>7180</v>
      </c>
      <c r="B623" t="s">
        <v>7187</v>
      </c>
      <c r="C623" s="4" t="s">
        <v>7181</v>
      </c>
      <c r="D623" s="4" t="s">
        <v>1305</v>
      </c>
    </row>
    <row r="624" spans="1:4" ht="15.6" x14ac:dyDescent="0.3">
      <c r="A624" s="4" t="s">
        <v>7190</v>
      </c>
      <c r="B624" t="s">
        <v>7195</v>
      </c>
      <c r="C624" s="4" t="s">
        <v>7191</v>
      </c>
      <c r="D624" s="4" t="s">
        <v>1305</v>
      </c>
    </row>
    <row r="625" spans="1:4" ht="15.6" x14ac:dyDescent="0.3">
      <c r="A625" s="4" t="s">
        <v>7198</v>
      </c>
      <c r="B625" t="s">
        <v>7204</v>
      </c>
      <c r="C625" s="4" t="s">
        <v>7199</v>
      </c>
      <c r="D625" s="4" t="s">
        <v>1305</v>
      </c>
    </row>
    <row r="626" spans="1:4" ht="15.6" x14ac:dyDescent="0.3">
      <c r="A626" s="4" t="s">
        <v>7206</v>
      </c>
      <c r="B626" t="s">
        <v>7213</v>
      </c>
      <c r="C626" s="4" t="s">
        <v>7207</v>
      </c>
      <c r="D626" s="4" t="s">
        <v>1305</v>
      </c>
    </row>
    <row r="627" spans="1:4" ht="15.6" x14ac:dyDescent="0.3">
      <c r="A627" s="4" t="s">
        <v>7216</v>
      </c>
      <c r="B627" t="s">
        <v>7223</v>
      </c>
      <c r="C627" s="4" t="s">
        <v>7217</v>
      </c>
      <c r="D627" s="4" t="s">
        <v>1305</v>
      </c>
    </row>
    <row r="628" spans="1:4" ht="15.6" x14ac:dyDescent="0.3">
      <c r="A628" s="4" t="s">
        <v>7226</v>
      </c>
      <c r="B628" t="s">
        <v>7231</v>
      </c>
      <c r="C628" s="4" t="s">
        <v>7227</v>
      </c>
      <c r="D628" s="4" t="s">
        <v>1305</v>
      </c>
    </row>
    <row r="629" spans="1:4" ht="15.6" x14ac:dyDescent="0.3">
      <c r="A629" s="4" t="s">
        <v>7233</v>
      </c>
      <c r="B629" t="s">
        <v>7240</v>
      </c>
      <c r="C629" s="4" t="s">
        <v>7234</v>
      </c>
      <c r="D629" s="4" t="s">
        <v>1305</v>
      </c>
    </row>
    <row r="630" spans="1:4" ht="15.6" x14ac:dyDescent="0.3">
      <c r="A630" s="4" t="s">
        <v>7243</v>
      </c>
      <c r="B630" t="s">
        <v>7250</v>
      </c>
      <c r="C630" s="4" t="s">
        <v>7244</v>
      </c>
      <c r="D630" s="4" t="s">
        <v>1305</v>
      </c>
    </row>
    <row r="631" spans="1:4" ht="15.6" x14ac:dyDescent="0.3">
      <c r="A631" s="4" t="s">
        <v>7254</v>
      </c>
      <c r="B631" t="s">
        <v>7260</v>
      </c>
      <c r="C631" s="4" t="s">
        <v>7255</v>
      </c>
      <c r="D631" s="4" t="s">
        <v>1305</v>
      </c>
    </row>
    <row r="632" spans="1:4" ht="15.6" x14ac:dyDescent="0.3">
      <c r="A632" s="4" t="s">
        <v>7262</v>
      </c>
      <c r="B632" t="s">
        <v>7267</v>
      </c>
      <c r="C632" s="4" t="s">
        <v>7263</v>
      </c>
      <c r="D632" s="4" t="s">
        <v>1305</v>
      </c>
    </row>
    <row r="633" spans="1:4" ht="15.6" x14ac:dyDescent="0.3">
      <c r="A633" s="4" t="s">
        <v>7268</v>
      </c>
      <c r="B633" t="s">
        <v>7275</v>
      </c>
      <c r="C633" s="4" t="s">
        <v>7269</v>
      </c>
      <c r="D633" s="4" t="s">
        <v>1305</v>
      </c>
    </row>
    <row r="634" spans="1:4" ht="15.6" x14ac:dyDescent="0.3">
      <c r="A634" s="4" t="s">
        <v>7279</v>
      </c>
      <c r="B634" t="s">
        <v>7285</v>
      </c>
      <c r="C634" s="4" t="s">
        <v>7280</v>
      </c>
      <c r="D634" s="4" t="s">
        <v>1305</v>
      </c>
    </row>
    <row r="635" spans="1:4" ht="15.6" x14ac:dyDescent="0.3">
      <c r="A635" s="4" t="s">
        <v>7288</v>
      </c>
      <c r="B635" t="s">
        <v>7294</v>
      </c>
      <c r="C635" s="4" t="s">
        <v>7289</v>
      </c>
      <c r="D635" s="4" t="s">
        <v>1305</v>
      </c>
    </row>
    <row r="636" spans="1:4" ht="15.6" x14ac:dyDescent="0.3">
      <c r="A636" s="4" t="s">
        <v>7296</v>
      </c>
      <c r="B636" t="s">
        <v>7303</v>
      </c>
      <c r="C636" s="4" t="s">
        <v>7297</v>
      </c>
      <c r="D636" s="4" t="s">
        <v>1305</v>
      </c>
    </row>
    <row r="637" spans="1:4" ht="15.6" x14ac:dyDescent="0.3">
      <c r="A637" s="4" t="s">
        <v>7307</v>
      </c>
      <c r="B637" t="s">
        <v>7313</v>
      </c>
      <c r="C637" s="4" t="s">
        <v>7308</v>
      </c>
      <c r="D637" s="4" t="s">
        <v>1305</v>
      </c>
    </row>
    <row r="638" spans="1:4" ht="15.6" x14ac:dyDescent="0.3">
      <c r="A638" s="4" t="s">
        <v>7331</v>
      </c>
      <c r="B638" t="s">
        <v>7338</v>
      </c>
      <c r="C638" s="4" t="s">
        <v>7332</v>
      </c>
      <c r="D638" s="4" t="s">
        <v>1305</v>
      </c>
    </row>
    <row r="639" spans="1:4" ht="15.6" x14ac:dyDescent="0.3">
      <c r="A639" s="4" t="s">
        <v>7340</v>
      </c>
      <c r="B639" t="s">
        <v>7346</v>
      </c>
      <c r="C639" s="4" t="s">
        <v>7341</v>
      </c>
      <c r="D639" s="4" t="s">
        <v>1305</v>
      </c>
    </row>
    <row r="640" spans="1:4" ht="15.6" x14ac:dyDescent="0.3">
      <c r="A640" s="4" t="s">
        <v>7349</v>
      </c>
      <c r="B640" t="s">
        <v>7356</v>
      </c>
      <c r="C640" s="4" t="s">
        <v>7350</v>
      </c>
      <c r="D640" s="4" t="s">
        <v>1305</v>
      </c>
    </row>
    <row r="641" spans="1:4" ht="15.6" x14ac:dyDescent="0.3">
      <c r="A641" s="4" t="s">
        <v>7360</v>
      </c>
      <c r="B641" t="s">
        <v>7366</v>
      </c>
      <c r="C641" s="4" t="s">
        <v>7361</v>
      </c>
      <c r="D641" s="4" t="s">
        <v>1305</v>
      </c>
    </row>
    <row r="642" spans="1:4" ht="15.6" x14ac:dyDescent="0.3">
      <c r="A642" s="4" t="s">
        <v>7369</v>
      </c>
      <c r="B642" t="s">
        <v>2161</v>
      </c>
      <c r="C642" s="4" t="s">
        <v>7370</v>
      </c>
      <c r="D642" s="4" t="s">
        <v>1305</v>
      </c>
    </row>
    <row r="643" spans="1:4" ht="15.6" x14ac:dyDescent="0.3">
      <c r="A643" s="4" t="s">
        <v>7376</v>
      </c>
      <c r="B643" t="s">
        <v>7383</v>
      </c>
      <c r="C643" s="4" t="s">
        <v>7377</v>
      </c>
      <c r="D643" s="4" t="s">
        <v>1305</v>
      </c>
    </row>
    <row r="644" spans="1:4" ht="15.6" x14ac:dyDescent="0.3">
      <c r="A644" s="4" t="s">
        <v>7387</v>
      </c>
      <c r="B644" t="s">
        <v>7394</v>
      </c>
      <c r="C644" s="4" t="s">
        <v>7388</v>
      </c>
      <c r="D644" s="4" t="s">
        <v>1305</v>
      </c>
    </row>
    <row r="645" spans="1:4" ht="15.6" x14ac:dyDescent="0.3">
      <c r="A645" s="4" t="s">
        <v>7399</v>
      </c>
      <c r="B645" t="s">
        <v>7406</v>
      </c>
      <c r="C645" s="4" t="s">
        <v>7400</v>
      </c>
      <c r="D645" s="4" t="s">
        <v>1305</v>
      </c>
    </row>
    <row r="646" spans="1:4" ht="15.6" x14ac:dyDescent="0.3">
      <c r="A646" s="4" t="s">
        <v>7410</v>
      </c>
      <c r="B646" t="s">
        <v>7417</v>
      </c>
      <c r="C646" s="4" t="s">
        <v>7411</v>
      </c>
      <c r="D646" s="4" t="s">
        <v>1305</v>
      </c>
    </row>
    <row r="647" spans="1:4" ht="15.6" x14ac:dyDescent="0.3">
      <c r="A647" s="4" t="s">
        <v>7419</v>
      </c>
      <c r="B647" t="s">
        <v>7425</v>
      </c>
      <c r="C647" s="4" t="s">
        <v>7420</v>
      </c>
      <c r="D647" s="4" t="s">
        <v>1305</v>
      </c>
    </row>
    <row r="648" spans="1:4" ht="15.6" x14ac:dyDescent="0.3">
      <c r="A648" s="4" t="s">
        <v>7428</v>
      </c>
      <c r="B648" t="s">
        <v>7435</v>
      </c>
      <c r="C648" s="4" t="s">
        <v>7429</v>
      </c>
      <c r="D648" s="4" t="s">
        <v>1305</v>
      </c>
    </row>
    <row r="649" spans="1:4" ht="15.6" x14ac:dyDescent="0.3">
      <c r="A649" s="4" t="s">
        <v>7439</v>
      </c>
      <c r="B649" t="s">
        <v>7445</v>
      </c>
      <c r="C649" s="4" t="s">
        <v>7440</v>
      </c>
      <c r="D649" s="4" t="s">
        <v>1305</v>
      </c>
    </row>
    <row r="650" spans="1:4" ht="15.6" x14ac:dyDescent="0.3">
      <c r="A650" s="4" t="s">
        <v>7447</v>
      </c>
      <c r="B650" t="s">
        <v>7453</v>
      </c>
      <c r="C650" s="4" t="s">
        <v>7448</v>
      </c>
      <c r="D650" s="4" t="s">
        <v>1305</v>
      </c>
    </row>
    <row r="651" spans="1:4" ht="15.6" x14ac:dyDescent="0.3">
      <c r="A651" s="4" t="s">
        <v>7465</v>
      </c>
      <c r="B651" t="s">
        <v>7471</v>
      </c>
      <c r="C651" s="4" t="s">
        <v>7466</v>
      </c>
      <c r="D651" s="4" t="s">
        <v>1305</v>
      </c>
    </row>
    <row r="652" spans="1:4" ht="15.6" x14ac:dyDescent="0.3">
      <c r="A652" s="4" t="s">
        <v>7474</v>
      </c>
      <c r="B652" t="s">
        <v>7481</v>
      </c>
      <c r="C652" s="4" t="s">
        <v>7475</v>
      </c>
      <c r="D652" s="4" t="s">
        <v>1305</v>
      </c>
    </row>
    <row r="653" spans="1:4" ht="15.6" x14ac:dyDescent="0.3">
      <c r="A653" s="4" t="s">
        <v>7484</v>
      </c>
      <c r="B653" t="s">
        <v>7491</v>
      </c>
      <c r="C653" s="4" t="s">
        <v>7485</v>
      </c>
      <c r="D653" s="4" t="s">
        <v>1305</v>
      </c>
    </row>
    <row r="654" spans="1:4" ht="15.6" x14ac:dyDescent="0.3">
      <c r="A654" s="4" t="s">
        <v>7494</v>
      </c>
      <c r="B654" t="s">
        <v>7500</v>
      </c>
      <c r="C654" s="4" t="s">
        <v>7495</v>
      </c>
      <c r="D654" s="4" t="s">
        <v>1305</v>
      </c>
    </row>
    <row r="655" spans="1:4" ht="15.6" x14ac:dyDescent="0.3">
      <c r="A655" s="4" t="s">
        <v>7502</v>
      </c>
      <c r="B655" t="s">
        <v>7509</v>
      </c>
      <c r="C655" s="4" t="s">
        <v>7503</v>
      </c>
      <c r="D655" s="4" t="s">
        <v>1305</v>
      </c>
    </row>
    <row r="656" spans="1:4" ht="15.6" x14ac:dyDescent="0.3">
      <c r="A656" s="4" t="s">
        <v>7512</v>
      </c>
      <c r="B656" t="s">
        <v>7517</v>
      </c>
      <c r="C656" s="4" t="s">
        <v>7513</v>
      </c>
      <c r="D656" s="4" t="s">
        <v>1305</v>
      </c>
    </row>
    <row r="657" spans="1:4" ht="15.6" x14ac:dyDescent="0.3">
      <c r="A657" s="4" t="s">
        <v>7520</v>
      </c>
      <c r="B657" t="s">
        <v>7526</v>
      </c>
      <c r="C657" s="4" t="s">
        <v>7521</v>
      </c>
      <c r="D657" s="4" t="s">
        <v>1305</v>
      </c>
    </row>
    <row r="658" spans="1:4" ht="15.6" x14ac:dyDescent="0.3">
      <c r="A658" s="4" t="s">
        <v>7528</v>
      </c>
      <c r="B658" t="s">
        <v>7535</v>
      </c>
      <c r="C658" s="4" t="s">
        <v>7529</v>
      </c>
      <c r="D658" s="4" t="s">
        <v>1305</v>
      </c>
    </row>
    <row r="659" spans="1:4" ht="15.6" x14ac:dyDescent="0.3">
      <c r="A659" s="4" t="s">
        <v>7538</v>
      </c>
      <c r="B659" t="s">
        <v>7544</v>
      </c>
      <c r="C659" s="4" t="s">
        <v>7539</v>
      </c>
      <c r="D659" s="4" t="s">
        <v>1305</v>
      </c>
    </row>
    <row r="660" spans="1:4" ht="15.6" x14ac:dyDescent="0.3">
      <c r="A660" s="4" t="s">
        <v>7547</v>
      </c>
      <c r="B660" t="s">
        <v>7554</v>
      </c>
      <c r="C660" s="4" t="s">
        <v>7548</v>
      </c>
      <c r="D660" s="4" t="s">
        <v>1305</v>
      </c>
    </row>
    <row r="661" spans="1:4" ht="15.6" x14ac:dyDescent="0.3">
      <c r="A661" s="4" t="s">
        <v>7557</v>
      </c>
      <c r="B661" t="s">
        <v>7562</v>
      </c>
      <c r="C661" s="4" t="s">
        <v>7558</v>
      </c>
      <c r="D661" s="4" t="s">
        <v>1305</v>
      </c>
    </row>
    <row r="662" spans="1:4" ht="15.6" x14ac:dyDescent="0.3">
      <c r="A662" s="4" t="s">
        <v>7563</v>
      </c>
      <c r="B662" t="s">
        <v>2161</v>
      </c>
      <c r="C662" s="4" t="s">
        <v>7564</v>
      </c>
      <c r="D662" s="4" t="s">
        <v>1305</v>
      </c>
    </row>
    <row r="663" spans="1:4" ht="15.6" x14ac:dyDescent="0.3">
      <c r="A663" s="4" t="s">
        <v>7573</v>
      </c>
      <c r="B663" t="s">
        <v>7579</v>
      </c>
      <c r="C663" s="4" t="s">
        <v>7574</v>
      </c>
      <c r="D663" s="4" t="s">
        <v>1305</v>
      </c>
    </row>
    <row r="664" spans="1:4" ht="15.6" x14ac:dyDescent="0.3">
      <c r="A664" s="4" t="s">
        <v>7581</v>
      </c>
      <c r="B664" t="s">
        <v>7587</v>
      </c>
      <c r="C664" s="4" t="s">
        <v>7582</v>
      </c>
      <c r="D664" s="4" t="s">
        <v>1305</v>
      </c>
    </row>
    <row r="665" spans="1:4" ht="15.6" x14ac:dyDescent="0.3">
      <c r="A665" s="4" t="s">
        <v>7589</v>
      </c>
      <c r="B665" t="s">
        <v>7596</v>
      </c>
      <c r="C665" s="4" t="s">
        <v>7590</v>
      </c>
      <c r="D665" s="4" t="s">
        <v>1305</v>
      </c>
    </row>
    <row r="666" spans="1:4" ht="15.6" x14ac:dyDescent="0.3">
      <c r="A666" s="4" t="s">
        <v>7598</v>
      </c>
      <c r="B666" t="s">
        <v>7601</v>
      </c>
      <c r="C666" s="4" t="s">
        <v>7599</v>
      </c>
      <c r="D666" s="4" t="s">
        <v>1305</v>
      </c>
    </row>
    <row r="667" spans="1:4" ht="15.6" x14ac:dyDescent="0.3">
      <c r="A667" s="4" t="s">
        <v>7603</v>
      </c>
      <c r="B667" t="s">
        <v>7609</v>
      </c>
      <c r="C667" s="4" t="s">
        <v>7604</v>
      </c>
      <c r="D667" s="4" t="s">
        <v>1305</v>
      </c>
    </row>
    <row r="668" spans="1:4" ht="15.6" x14ac:dyDescent="0.3">
      <c r="A668" s="4" t="s">
        <v>7611</v>
      </c>
      <c r="B668" t="s">
        <v>7617</v>
      </c>
      <c r="C668" s="4" t="s">
        <v>7612</v>
      </c>
      <c r="D668" s="4" t="s">
        <v>1305</v>
      </c>
    </row>
    <row r="669" spans="1:4" ht="15.6" x14ac:dyDescent="0.3">
      <c r="A669" s="4" t="s">
        <v>7619</v>
      </c>
      <c r="B669" t="s">
        <v>7625</v>
      </c>
      <c r="C669" s="4" t="s">
        <v>7620</v>
      </c>
      <c r="D669" s="4" t="s">
        <v>1305</v>
      </c>
    </row>
    <row r="670" spans="1:4" ht="15.6" x14ac:dyDescent="0.3">
      <c r="A670" s="4" t="s">
        <v>7626</v>
      </c>
      <c r="B670" t="s">
        <v>7633</v>
      </c>
      <c r="C670" s="4" t="s">
        <v>7627</v>
      </c>
      <c r="D670" s="4" t="s">
        <v>1305</v>
      </c>
    </row>
    <row r="671" spans="1:4" ht="15.6" x14ac:dyDescent="0.3">
      <c r="A671" s="4" t="s">
        <v>7635</v>
      </c>
      <c r="B671" t="s">
        <v>7641</v>
      </c>
      <c r="C671" s="4" t="s">
        <v>7636</v>
      </c>
      <c r="D671" s="4" t="s">
        <v>1305</v>
      </c>
    </row>
    <row r="672" spans="1:4" ht="15.6" x14ac:dyDescent="0.3">
      <c r="A672" s="4" t="s">
        <v>7655</v>
      </c>
      <c r="B672" t="s">
        <v>7660</v>
      </c>
      <c r="C672" s="4" t="s">
        <v>7656</v>
      </c>
      <c r="D672" s="4" t="s">
        <v>1305</v>
      </c>
    </row>
    <row r="673" spans="1:4" ht="15.6" x14ac:dyDescent="0.3">
      <c r="A673" s="4" t="s">
        <v>7662</v>
      </c>
      <c r="B673" t="s">
        <v>7668</v>
      </c>
      <c r="C673" s="4" t="s">
        <v>7663</v>
      </c>
      <c r="D673" s="4" t="s">
        <v>1305</v>
      </c>
    </row>
    <row r="674" spans="1:4" ht="15.6" x14ac:dyDescent="0.3">
      <c r="A674" s="4" t="s">
        <v>7669</v>
      </c>
      <c r="B674" t="s">
        <v>7675</v>
      </c>
      <c r="C674" s="4" t="s">
        <v>7670</v>
      </c>
      <c r="D674" s="4" t="s">
        <v>1305</v>
      </c>
    </row>
    <row r="675" spans="1:4" ht="15.6" x14ac:dyDescent="0.3">
      <c r="A675" s="4" t="s">
        <v>7678</v>
      </c>
      <c r="B675" t="s">
        <v>7685</v>
      </c>
      <c r="C675" s="4" t="s">
        <v>7679</v>
      </c>
      <c r="D675" s="4" t="s">
        <v>1305</v>
      </c>
    </row>
    <row r="676" spans="1:4" ht="15.6" x14ac:dyDescent="0.3">
      <c r="A676" s="4" t="s">
        <v>7696</v>
      </c>
      <c r="B676" t="s">
        <v>7702</v>
      </c>
      <c r="C676" s="4" t="s">
        <v>7697</v>
      </c>
      <c r="D676" s="4" t="s">
        <v>1305</v>
      </c>
    </row>
    <row r="677" spans="1:4" ht="15.6" x14ac:dyDescent="0.3">
      <c r="A677" s="4" t="s">
        <v>7704</v>
      </c>
      <c r="B677" t="s">
        <v>7710</v>
      </c>
      <c r="C677" s="4" t="s">
        <v>7705</v>
      </c>
      <c r="D677" s="4" t="s">
        <v>1305</v>
      </c>
    </row>
    <row r="678" spans="1:4" ht="15.6" x14ac:dyDescent="0.3">
      <c r="A678" s="4" t="s">
        <v>7711</v>
      </c>
      <c r="B678" t="s">
        <v>7718</v>
      </c>
      <c r="C678" s="4" t="s">
        <v>7712</v>
      </c>
      <c r="D678" s="4" t="s">
        <v>1305</v>
      </c>
    </row>
    <row r="679" spans="1:4" ht="15.6" x14ac:dyDescent="0.3">
      <c r="A679" s="4" t="s">
        <v>7721</v>
      </c>
      <c r="B679" t="s">
        <v>7724</v>
      </c>
      <c r="C679" s="4" t="s">
        <v>7722</v>
      </c>
      <c r="D679" s="4" t="s">
        <v>1305</v>
      </c>
    </row>
    <row r="680" spans="1:4" ht="15.6" x14ac:dyDescent="0.3">
      <c r="A680" s="4" t="s">
        <v>7725</v>
      </c>
      <c r="B680" t="s">
        <v>2161</v>
      </c>
      <c r="C680" s="4" t="s">
        <v>7726</v>
      </c>
      <c r="D680" s="4" t="s">
        <v>1305</v>
      </c>
    </row>
    <row r="681" spans="1:4" ht="15.6" x14ac:dyDescent="0.3">
      <c r="A681" s="4" t="s">
        <v>7734</v>
      </c>
      <c r="B681" t="s">
        <v>7737</v>
      </c>
      <c r="C681" s="4" t="s">
        <v>7735</v>
      </c>
      <c r="D681" s="4" t="s">
        <v>1305</v>
      </c>
    </row>
    <row r="682" spans="1:4" ht="15.6" x14ac:dyDescent="0.3">
      <c r="A682" s="4" t="s">
        <v>7755</v>
      </c>
      <c r="B682" t="s">
        <v>7760</v>
      </c>
      <c r="C682" s="4" t="s">
        <v>7756</v>
      </c>
      <c r="D682" s="4" t="s">
        <v>1305</v>
      </c>
    </row>
    <row r="683" spans="1:4" ht="15.6" x14ac:dyDescent="0.3">
      <c r="A683" s="4" t="s">
        <v>7762</v>
      </c>
      <c r="B683" t="s">
        <v>7769</v>
      </c>
      <c r="C683" s="4" t="s">
        <v>7763</v>
      </c>
      <c r="D683" s="4" t="s">
        <v>1305</v>
      </c>
    </row>
    <row r="684" spans="1:4" ht="15.6" x14ac:dyDescent="0.3">
      <c r="A684" s="4" t="s">
        <v>7780</v>
      </c>
      <c r="B684" t="s">
        <v>7786</v>
      </c>
      <c r="C684" s="4" t="s">
        <v>7781</v>
      </c>
      <c r="D684" s="4" t="s">
        <v>1305</v>
      </c>
    </row>
    <row r="685" spans="1:4" ht="15.6" x14ac:dyDescent="0.3">
      <c r="A685" s="4" t="s">
        <v>7788</v>
      </c>
      <c r="B685" t="s">
        <v>7794</v>
      </c>
      <c r="C685" s="4" t="s">
        <v>7789</v>
      </c>
      <c r="D685" s="4" t="s">
        <v>1305</v>
      </c>
    </row>
    <row r="686" spans="1:4" ht="15.6" x14ac:dyDescent="0.3">
      <c r="A686" s="4" t="s">
        <v>7797</v>
      </c>
      <c r="B686" t="s">
        <v>7803</v>
      </c>
      <c r="C686" s="4" t="s">
        <v>7798</v>
      </c>
      <c r="D686" s="4" t="s">
        <v>1305</v>
      </c>
    </row>
    <row r="687" spans="1:4" ht="15.6" x14ac:dyDescent="0.3">
      <c r="A687" s="4" t="s">
        <v>7805</v>
      </c>
      <c r="B687" t="s">
        <v>7811</v>
      </c>
      <c r="C687" s="4" t="s">
        <v>7806</v>
      </c>
      <c r="D687" s="4" t="s">
        <v>1305</v>
      </c>
    </row>
    <row r="688" spans="1:4" ht="15.6" x14ac:dyDescent="0.3">
      <c r="A688" s="4" t="s">
        <v>7814</v>
      </c>
      <c r="B688" t="s">
        <v>7821</v>
      </c>
      <c r="C688" s="4" t="s">
        <v>7815</v>
      </c>
      <c r="D688" s="4" t="s">
        <v>1305</v>
      </c>
    </row>
    <row r="689" spans="1:4" ht="15.6" x14ac:dyDescent="0.3">
      <c r="A689" s="4" t="s">
        <v>7825</v>
      </c>
      <c r="B689" t="s">
        <v>7831</v>
      </c>
      <c r="C689" s="4" t="s">
        <v>7826</v>
      </c>
      <c r="D689" s="4" t="s">
        <v>1305</v>
      </c>
    </row>
    <row r="690" spans="1:4" ht="15.6" x14ac:dyDescent="0.3">
      <c r="A690" s="4" t="s">
        <v>7833</v>
      </c>
      <c r="B690" t="s">
        <v>7839</v>
      </c>
      <c r="C690" s="4" t="s">
        <v>7834</v>
      </c>
      <c r="D690" s="4" t="s">
        <v>1305</v>
      </c>
    </row>
    <row r="691" spans="1:4" ht="15.6" x14ac:dyDescent="0.3">
      <c r="A691" s="4" t="s">
        <v>7843</v>
      </c>
      <c r="B691" t="s">
        <v>7849</v>
      </c>
      <c r="C691" s="4" t="s">
        <v>7844</v>
      </c>
      <c r="D691" s="4" t="s">
        <v>1305</v>
      </c>
    </row>
    <row r="692" spans="1:4" x14ac:dyDescent="0.25">
      <c r="A692" t="s">
        <v>7962</v>
      </c>
      <c r="B692" t="s">
        <v>7969</v>
      </c>
      <c r="C692" t="s">
        <v>7963</v>
      </c>
      <c r="D692" t="s">
        <v>8520</v>
      </c>
    </row>
    <row r="693" spans="1:4" x14ac:dyDescent="0.25">
      <c r="A693" t="s">
        <v>8084</v>
      </c>
      <c r="B693" t="s">
        <v>8090</v>
      </c>
      <c r="C693" t="s">
        <v>8085</v>
      </c>
      <c r="D693" t="s">
        <v>8520</v>
      </c>
    </row>
    <row r="694" spans="1:4" x14ac:dyDescent="0.25">
      <c r="A694" t="s">
        <v>8196</v>
      </c>
      <c r="B694" t="s">
        <v>8201</v>
      </c>
      <c r="C694" t="s">
        <v>8197</v>
      </c>
      <c r="D694" t="s">
        <v>8520</v>
      </c>
    </row>
    <row r="695" spans="1:4" x14ac:dyDescent="0.25">
      <c r="A695" t="s">
        <v>8285</v>
      </c>
      <c r="B695" t="s">
        <v>8291</v>
      </c>
      <c r="C695" t="s">
        <v>8286</v>
      </c>
      <c r="D695" t="s">
        <v>8520</v>
      </c>
    </row>
    <row r="696" spans="1:4" x14ac:dyDescent="0.25">
      <c r="A696" t="s">
        <v>8499</v>
      </c>
      <c r="B696" t="s">
        <v>8505</v>
      </c>
      <c r="C696" t="s">
        <v>8500</v>
      </c>
      <c r="D696" t="s">
        <v>8520</v>
      </c>
    </row>
  </sheetData>
  <autoFilter ref="B1:B696" xr:uid="{EE52A3EB-524F-F14A-910E-32B6C83E808D}"/>
  <conditionalFormatting sqref="C1:C696 C780:C1048576">
    <cfRule type="duplicateValues" dxfId="0" priority="1"/>
  </conditionalFormatting>
  <hyperlinks>
    <hyperlink ref="C2" r:id="rId1" display="https://dx.doi.org/10.1027/2157-3891/a000074" xr:uid="{BA42319D-BFDB-B545-8509-864BA9FCE6CD}"/>
    <hyperlink ref="C3" r:id="rId2" display="https://dx.doi.org/10.1186/s12888-023-04661-8" xr:uid="{545C3E38-3346-6847-8BEF-C1C1D86D1D3F}"/>
    <hyperlink ref="C4" r:id="rId3" display="https://dx.doi.org/10.1007/s12310-023-09576-z" xr:uid="{7D4CFA7A-9FA4-9444-AD65-F7C0F2A02711}"/>
    <hyperlink ref="C5" r:id="rId4" display="https://dx.doi.org/10.1037/ser0000767" xr:uid="{2FBFA9E8-AFE2-2545-9446-F47E58D30789}"/>
    <hyperlink ref="C6" r:id="rId5" display="https://dx.doi.org/10.1186/s12888-023-04566-6" xr:uid="{E367D418-21B4-3D40-B20E-9C897B2DB290}"/>
    <hyperlink ref="C7" r:id="rId6" display="https://dx.doi.org/10.1186/s12888-022-04269-4" xr:uid="{B330012B-D86F-7148-8583-DA53FA280D1B}"/>
    <hyperlink ref="C8" r:id="rId7" display="https://dx.doi.org/10.3389/fpsyt.2021.809679" xr:uid="{43FE3D9E-3A70-444D-913F-940A83F5041B}"/>
    <hyperlink ref="C9" r:id="rId8" display="https://dx.doi.org/10.1080/20008198.2022.2065430" xr:uid="{F7A1D448-5176-D644-B499-573985024606}"/>
    <hyperlink ref="C10" r:id="rId9" display="https://dx.doi.org/10.1186/s12888-022-04042-7" xr:uid="{4C3D5642-3889-FE4A-9641-DE2C543C5C6E}"/>
    <hyperlink ref="C11" r:id="rId10" display="https://dx.doi.org/10.1007/s10935-022-00695-y" xr:uid="{44FA4E29-E583-B745-BA52-006DE1D518F9}"/>
    <hyperlink ref="C12" r:id="rId11" display="https://dx.doi.org/10.1186/s12888-022-03709-5" xr:uid="{B853B0CB-3E7D-EF44-BDEC-E7A0FF18268A}"/>
    <hyperlink ref="C13" r:id="rId12" display="https://dx.doi.org/10.1186/s12888-022-03749-x" xr:uid="{FB9A45E2-3460-764D-BCA9-205C04E35714}"/>
    <hyperlink ref="C14" r:id="rId13" display="https://dx.doi.org/10.1037/ser0000574" xr:uid="{3C00DD7F-6390-C74D-927A-0A779FCFB234}"/>
    <hyperlink ref="C15" r:id="rId14" display="https://dx.doi.org/10.1177/0020764020944200" xr:uid="{735A8FB2-0FE9-F84A-AC1C-59516F3E3E47}"/>
    <hyperlink ref="C16" r:id="rId15" display="https://dx.doi.org/10.1111/jnu.12613" xr:uid="{41BFF826-505A-B04C-929F-F53906696F60}"/>
    <hyperlink ref="C17" r:id="rId16" display="https://dx.doi.org/10.1186/s12888-021-03606-3" xr:uid="{350B9926-8395-F44F-B36B-7A37E1CB8985}"/>
    <hyperlink ref="C18" r:id="rId17" display="https://dx.doi.org/10.1186/s12888-021-03598-0" xr:uid="{3C1EA76B-A658-FB4F-824D-B92D66BDA07F}"/>
    <hyperlink ref="C19" r:id="rId18" display="https://dx.doi.org/10.1186/s12888-021-03486-7" xr:uid="{2DCDED46-8B96-234E-8535-2A9C501EA7B2}"/>
    <hyperlink ref="C20" r:id="rId19" display="https://dx.doi.org/10.1016/j.jpsychores.2020.109966" xr:uid="{AB56F4A5-F0A8-3642-A1C7-CC66B9A9A9ED}"/>
    <hyperlink ref="C21" r:id="rId20" display="https://dx.doi.org/10.1017/S0033291720003888" xr:uid="{0E40AF03-558B-114C-9033-332F83B89B1F}"/>
    <hyperlink ref="C22" r:id="rId21" display="https://dx.doi.org/10.1186/s12888-020-02858-9" xr:uid="{50AFAA3D-7A11-BB46-A669-72D6ACDD433B}"/>
    <hyperlink ref="C23" r:id="rId22" display="https://dx.doi.org/10.1177/1049731519890398" xr:uid="{DE8AA69C-A525-274E-905F-947F2DE5FBDF}"/>
    <hyperlink ref="C24" r:id="rId23" display="https://dx.doi.org/10.1111/jpm.12633" xr:uid="{B041F6D2-7235-9447-BDAA-FA385FA0EDFF}"/>
    <hyperlink ref="C25" r:id="rId24" display="https://dx.doi.org/10.1155/2020/8887727" xr:uid="{DFBDC683-B2C7-D742-95F5-3809E45899DA}"/>
    <hyperlink ref="C26" r:id="rId25" display="https://dx.doi.org/10.1007/s10389-019-01057-5" xr:uid="{969C85E9-97ED-D847-8793-4203ECD4B8EA}"/>
    <hyperlink ref="C27" r:id="rId26" display="https://dx.doi.org/10.1186/s12888-020-02736-4" xr:uid="{1C6A7228-2E9B-3543-8E86-90A289B6924C}"/>
    <hyperlink ref="C28" r:id="rId27" display="https://dx.doi.org/10.1186/s12888-020-02840-5" xr:uid="{A9DE3287-CF78-BC4C-90A4-551CF01C6DEF}"/>
    <hyperlink ref="C29" r:id="rId28" display="https://dx.doi.org/10.1016/j.psychres.2020.113094" xr:uid="{027A71B3-1AD1-7A4D-98CC-EA8FD8B7FE82}"/>
    <hyperlink ref="C30" r:id="rId29" display="https://dx.doi.org/10.1371/journal.pone.0244091" xr:uid="{A5426EBC-0368-3044-95F4-105616365F08}"/>
    <hyperlink ref="C31" r:id="rId30" display="https://dx.doi.org/10.1016/j.evalprogplan.2018.10.016" xr:uid="{82275DE8-6E43-2444-B146-E5D9D089CC75}"/>
    <hyperlink ref="C32" r:id="rId31" display="https://dx.doi.org/10.18863/pgy.456301" xr:uid="{CB51EEB4-B05D-9E48-894E-314ACBF1AC06}"/>
    <hyperlink ref="C33" r:id="rId32" display="https://dx.doi.org/10.1002/ajcp.12241" xr:uid="{B4841344-1350-A94C-966D-46D0D852C071}"/>
    <hyperlink ref="C34" r:id="rId33" display="https://dx.doi.org/10.1186/s12888-018-1809-5" xr:uid="{07DDF30F-5F2A-0F4F-9A91-C2FA05C60832}"/>
    <hyperlink ref="C35" r:id="rId34" display="https://dx.doi.org/10.1186/s12888-017-1465-1" xr:uid="{9881652F-7950-8749-A0A7-DFD930420E63}"/>
    <hyperlink ref="C36" r:id="rId35" display="https://dx.doi.org/10.1177/1049731515585149" xr:uid="{49D9254B-FD1E-3C4D-9C08-BDC86A614A1B}"/>
    <hyperlink ref="C37" r:id="rId36" display="https://dx.doi.org/10.1186/s13033-016-0087-1" xr:uid="{DD80859A-A49F-054C-B944-6E0E39BF9228}"/>
    <hyperlink ref="C38" r:id="rId37" display="https://dx.doi.org/10.1097/WTF.0000000000000104" xr:uid="{C5FC131C-D7BD-0548-BA07-ABC0D273FF55}"/>
    <hyperlink ref="C39" r:id="rId38" display="https://dx.doi.org/10.1080/09540261.2016.1211095" xr:uid="{25063027-255D-374C-A47D-4CB53735B144}"/>
    <hyperlink ref="C40" r:id="rId39" display="https://dx.doi.org/10.3109/01612840.2014.901452" xr:uid="{EC6C6781-4C40-5E49-A76A-4BF3A14E881F}"/>
    <hyperlink ref="C41" r:id="rId40" display="https://dx.doi.org/10.1186/1752-4458-8-6" xr:uid="{A6BE77CC-6089-9D42-AEBB-7F2438708573}"/>
    <hyperlink ref="C42" r:id="rId41" display="https://dx.doi.org/10.1111/j.1447-0349.2012.00844.x" xr:uid="{3A1A969E-44DA-A94F-BF0D-DE64284C17A2}"/>
    <hyperlink ref="C43" r:id="rId42" display="https://dx.doi.org/10.1080/21507686.2013.826037" xr:uid="{D9C23224-2DB4-BA4E-A32C-CFEEE1D3DA94}"/>
    <hyperlink ref="C44" r:id="rId43" display="https://dx.doi.org/10.1016/j.psc.2013.05.004" xr:uid="{CDB13BB9-9F9F-1241-8727-E49B8DC80AE1}"/>
    <hyperlink ref="C45" r:id="rId44" display="https://dx.doi.org/10.1080/21507686.2013.784440" xr:uid="{35D6A84E-5C26-F24C-AEC1-34EE728C0609}"/>
    <hyperlink ref="C46" r:id="rId45" display="https://dx.doi.org/10.1016/j.psychres.2011.10.004" xr:uid="{04FFC243-1D21-F749-9EDD-B7091D900A3E}"/>
    <hyperlink ref="C48" r:id="rId46" display="https://dx.doi.org/10.1186/1752-4458-5-12" xr:uid="{58739AEC-0227-784F-A5AC-1B1F05C6EE65}"/>
    <hyperlink ref="C49" r:id="rId47" display="https://dx.doi.org/10.1186/1752-4458-4-33" xr:uid="{E33CF57A-BA5C-9148-B0C2-C5B67F0BFB84}"/>
    <hyperlink ref="C50" r:id="rId48" display="https://dx.doi.org/10.1186/1752-4458-4-18" xr:uid="{061C27FF-2835-C547-9684-591DBED93E6F}"/>
    <hyperlink ref="C51" r:id="rId49" display="https://dx.doi.org/10.1186/1752-4458-4-4" xr:uid="{789FA2BB-D3F1-9F4B-8802-1C70A943848C}"/>
    <hyperlink ref="C52" r:id="rId50" display="https://dx.doi.org/10.1186/1471-244X-10-78" xr:uid="{87B05A84-B5AE-DD4E-B2F9-756D02EF391B}"/>
    <hyperlink ref="C53" r:id="rId51" display="https://dx.doi.org/10.1097/NMD.0b013e3181b3b3ce" xr:uid="{08C35C6A-899F-4F4C-96A0-C97E7B783E37}"/>
    <hyperlink ref="C54" r:id="rId52" display="https://dx.doi.org/10.1186/1471-244X-9-47" xr:uid="{B15D7737-EBE2-FC45-8B1D-178D93931A0E}"/>
    <hyperlink ref="C55" r:id="rId53" display="https://dx.doi.org/10.1186/1752-4458-3-19" xr:uid="{1047F379-3522-0147-A24E-4D0122E4E377}"/>
    <hyperlink ref="C56" r:id="rId54" display="https://dx.doi.org/10.1186/1752-4458-3-10" xr:uid="{230EA36B-1FDF-D443-A72A-F4CFEDF33D9A}"/>
    <hyperlink ref="C57" r:id="rId55" display="https://dx.doi.org/10.1080/10398560802444069" xr:uid="{5DDA55B3-B35C-F243-81AB-338EBEB98890}"/>
    <hyperlink ref="C58" r:id="rId56" display="https://dx.doi.org/10.1002/pits.20370" xr:uid="{753AC8A8-2327-284E-BD66-8A66960B1238}"/>
    <hyperlink ref="C59" r:id="rId57" display="https://dx.doi.org/10.1097/WTF.0b013e32831eeef9" xr:uid="{36B542F9-4EAA-8843-9F08-082A98D827DD}"/>
    <hyperlink ref="C60" r:id="rId58" display="https://dx.doi.org/10.1002/jts.20373" xr:uid="{7D66DE3F-0D45-2943-9824-6DF4E58BA596}"/>
    <hyperlink ref="C61" r:id="rId59" display="https://dx.doi.org/10.1080/09540260601037961" xr:uid="{EC743867-7381-2342-9008-1BA9D1969222}"/>
    <hyperlink ref="C62" r:id="rId60" display="https://dx.doi.org/10.1037/1091-7527.24.3.357" xr:uid="{0770CAAA-04BC-A142-9D50-91001BB1DD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16E54-90B8-5A41-B908-EB63748B946C}">
  <dimension ref="A1:BI65"/>
  <sheetViews>
    <sheetView workbookViewId="0">
      <pane ySplit="1" topLeftCell="A26" activePane="bottomLeft" state="frozen"/>
      <selection pane="bottomLeft" activeCell="D47" sqref="D47"/>
    </sheetView>
  </sheetViews>
  <sheetFormatPr defaultColWidth="11.5546875" defaultRowHeight="13.2" x14ac:dyDescent="0.25"/>
  <cols>
    <col min="1" max="61" width="20.6640625" customWidth="1"/>
    <col min="62" max="255" width="8.77734375" customWidth="1"/>
    <col min="256" max="317" width="20.6640625" customWidth="1"/>
    <col min="318" max="511" width="8.77734375" customWidth="1"/>
    <col min="512" max="573" width="20.6640625" customWidth="1"/>
    <col min="574" max="767" width="8.77734375" customWidth="1"/>
    <col min="768" max="829" width="20.6640625" customWidth="1"/>
    <col min="830" max="1023" width="8.77734375" customWidth="1"/>
    <col min="1024" max="1085" width="20.6640625" customWidth="1"/>
    <col min="1086" max="1279" width="8.77734375" customWidth="1"/>
    <col min="1280" max="1341" width="20.6640625" customWidth="1"/>
    <col min="1342" max="1535" width="8.77734375" customWidth="1"/>
    <col min="1536" max="1597" width="20.6640625" customWidth="1"/>
    <col min="1598" max="1791" width="8.77734375" customWidth="1"/>
    <col min="1792" max="1853" width="20.6640625" customWidth="1"/>
    <col min="1854" max="2047" width="8.77734375" customWidth="1"/>
    <col min="2048" max="2109" width="20.6640625" customWidth="1"/>
    <col min="2110" max="2303" width="8.77734375" customWidth="1"/>
    <col min="2304" max="2365" width="20.6640625" customWidth="1"/>
    <col min="2366" max="2559" width="8.77734375" customWidth="1"/>
    <col min="2560" max="2621" width="20.6640625" customWidth="1"/>
    <col min="2622" max="2815" width="8.77734375" customWidth="1"/>
    <col min="2816" max="2877" width="20.6640625" customWidth="1"/>
    <col min="2878" max="3071" width="8.77734375" customWidth="1"/>
    <col min="3072" max="3133" width="20.6640625" customWidth="1"/>
    <col min="3134" max="3327" width="8.77734375" customWidth="1"/>
    <col min="3328" max="3389" width="20.6640625" customWidth="1"/>
    <col min="3390" max="3583" width="8.77734375" customWidth="1"/>
    <col min="3584" max="3645" width="20.6640625" customWidth="1"/>
    <col min="3646" max="3839" width="8.77734375" customWidth="1"/>
    <col min="3840" max="3901" width="20.6640625" customWidth="1"/>
    <col min="3902" max="4095" width="8.77734375" customWidth="1"/>
    <col min="4096" max="4157" width="20.6640625" customWidth="1"/>
    <col min="4158" max="4351" width="8.77734375" customWidth="1"/>
    <col min="4352" max="4413" width="20.6640625" customWidth="1"/>
    <col min="4414" max="4607" width="8.77734375" customWidth="1"/>
    <col min="4608" max="4669" width="20.6640625" customWidth="1"/>
    <col min="4670" max="4863" width="8.77734375" customWidth="1"/>
    <col min="4864" max="4925" width="20.6640625" customWidth="1"/>
    <col min="4926" max="5119" width="8.77734375" customWidth="1"/>
    <col min="5120" max="5181" width="20.6640625" customWidth="1"/>
    <col min="5182" max="5375" width="8.77734375" customWidth="1"/>
    <col min="5376" max="5437" width="20.6640625" customWidth="1"/>
    <col min="5438" max="5631" width="8.77734375" customWidth="1"/>
    <col min="5632" max="5693" width="20.6640625" customWidth="1"/>
    <col min="5694" max="5887" width="8.77734375" customWidth="1"/>
    <col min="5888" max="5949" width="20.6640625" customWidth="1"/>
    <col min="5950" max="6143" width="8.77734375" customWidth="1"/>
    <col min="6144" max="6205" width="20.6640625" customWidth="1"/>
    <col min="6206" max="6399" width="8.77734375" customWidth="1"/>
    <col min="6400" max="6461" width="20.6640625" customWidth="1"/>
    <col min="6462" max="6655" width="8.77734375" customWidth="1"/>
    <col min="6656" max="6717" width="20.6640625" customWidth="1"/>
    <col min="6718" max="6911" width="8.77734375" customWidth="1"/>
    <col min="6912" max="6973" width="20.6640625" customWidth="1"/>
    <col min="6974" max="7167" width="8.77734375" customWidth="1"/>
    <col min="7168" max="7229" width="20.6640625" customWidth="1"/>
    <col min="7230" max="7423" width="8.77734375" customWidth="1"/>
    <col min="7424" max="7485" width="20.6640625" customWidth="1"/>
    <col min="7486" max="7679" width="8.77734375" customWidth="1"/>
    <col min="7680" max="7741" width="20.6640625" customWidth="1"/>
    <col min="7742" max="7935" width="8.77734375" customWidth="1"/>
    <col min="7936" max="7997" width="20.6640625" customWidth="1"/>
    <col min="7998" max="8191" width="8.77734375" customWidth="1"/>
    <col min="8192" max="8253" width="20.6640625" customWidth="1"/>
    <col min="8254" max="8447" width="8.77734375" customWidth="1"/>
    <col min="8448" max="8509" width="20.6640625" customWidth="1"/>
    <col min="8510" max="8703" width="8.77734375" customWidth="1"/>
    <col min="8704" max="8765" width="20.6640625" customWidth="1"/>
    <col min="8766" max="8959" width="8.77734375" customWidth="1"/>
    <col min="8960" max="9021" width="20.6640625" customWidth="1"/>
    <col min="9022" max="9215" width="8.77734375" customWidth="1"/>
    <col min="9216" max="9277" width="20.6640625" customWidth="1"/>
    <col min="9278" max="9471" width="8.77734375" customWidth="1"/>
    <col min="9472" max="9533" width="20.6640625" customWidth="1"/>
    <col min="9534" max="9727" width="8.77734375" customWidth="1"/>
    <col min="9728" max="9789" width="20.6640625" customWidth="1"/>
    <col min="9790" max="9983" width="8.77734375" customWidth="1"/>
    <col min="9984" max="10045" width="20.6640625" customWidth="1"/>
    <col min="10046" max="10239" width="8.77734375" customWidth="1"/>
    <col min="10240" max="10301" width="20.6640625" customWidth="1"/>
    <col min="10302" max="10495" width="8.77734375" customWidth="1"/>
    <col min="10496" max="10557" width="20.6640625" customWidth="1"/>
    <col min="10558" max="10751" width="8.77734375" customWidth="1"/>
    <col min="10752" max="10813" width="20.6640625" customWidth="1"/>
    <col min="10814" max="11007" width="8.77734375" customWidth="1"/>
    <col min="11008" max="11069" width="20.6640625" customWidth="1"/>
    <col min="11070" max="11263" width="8.77734375" customWidth="1"/>
    <col min="11264" max="11325" width="20.6640625" customWidth="1"/>
    <col min="11326" max="11519" width="8.77734375" customWidth="1"/>
    <col min="11520" max="11581" width="20.6640625" customWidth="1"/>
    <col min="11582" max="11775" width="8.77734375" customWidth="1"/>
    <col min="11776" max="11837" width="20.6640625" customWidth="1"/>
    <col min="11838" max="12031" width="8.77734375" customWidth="1"/>
    <col min="12032" max="12093" width="20.6640625" customWidth="1"/>
    <col min="12094" max="12287" width="8.77734375" customWidth="1"/>
    <col min="12288" max="12349" width="20.6640625" customWidth="1"/>
    <col min="12350" max="12543" width="8.77734375" customWidth="1"/>
    <col min="12544" max="12605" width="20.6640625" customWidth="1"/>
    <col min="12606" max="12799" width="8.77734375" customWidth="1"/>
    <col min="12800" max="12861" width="20.6640625" customWidth="1"/>
    <col min="12862" max="13055" width="8.77734375" customWidth="1"/>
    <col min="13056" max="13117" width="20.6640625" customWidth="1"/>
    <col min="13118" max="13311" width="8.77734375" customWidth="1"/>
    <col min="13312" max="13373" width="20.6640625" customWidth="1"/>
    <col min="13374" max="13567" width="8.77734375" customWidth="1"/>
    <col min="13568" max="13629" width="20.6640625" customWidth="1"/>
    <col min="13630" max="13823" width="8.77734375" customWidth="1"/>
    <col min="13824" max="13885" width="20.6640625" customWidth="1"/>
    <col min="13886" max="14079" width="8.77734375" customWidth="1"/>
    <col min="14080" max="14141" width="20.6640625" customWidth="1"/>
    <col min="14142" max="14335" width="8.77734375" customWidth="1"/>
    <col min="14336" max="14397" width="20.6640625" customWidth="1"/>
    <col min="14398" max="14591" width="8.77734375" customWidth="1"/>
    <col min="14592" max="14653" width="20.6640625" customWidth="1"/>
    <col min="14654" max="14847" width="8.77734375" customWidth="1"/>
    <col min="14848" max="14909" width="20.6640625" customWidth="1"/>
    <col min="14910" max="15103" width="8.77734375" customWidth="1"/>
    <col min="15104" max="15165" width="20.6640625" customWidth="1"/>
    <col min="15166" max="15359" width="8.77734375" customWidth="1"/>
    <col min="15360" max="15421" width="20.6640625" customWidth="1"/>
    <col min="15422" max="15615" width="8.77734375" customWidth="1"/>
    <col min="15616" max="15677" width="20.6640625" customWidth="1"/>
    <col min="15678" max="15871" width="8.77734375" customWidth="1"/>
    <col min="15872" max="15933" width="20.6640625" customWidth="1"/>
    <col min="15934" max="16127" width="8.77734375" customWidth="1"/>
    <col min="16128" max="16189" width="20.6640625" customWidth="1"/>
    <col min="16190" max="16384" width="8.77734375" customWidth="1"/>
  </cols>
  <sheetData>
    <row r="1" spans="1:61" x14ac:dyDescent="0.25">
      <c r="A1" s="13" t="s">
        <v>0</v>
      </c>
      <c r="B1" s="13" t="s">
        <v>7851</v>
      </c>
      <c r="C1" s="13" t="s">
        <v>1279</v>
      </c>
      <c r="D1" s="13" t="s">
        <v>13</v>
      </c>
      <c r="E1" s="13" t="s">
        <v>7852</v>
      </c>
      <c r="F1" s="13" t="s">
        <v>1</v>
      </c>
      <c r="G1" s="13" t="s">
        <v>2</v>
      </c>
      <c r="H1" s="13" t="s">
        <v>3</v>
      </c>
      <c r="I1" s="13" t="s">
        <v>4</v>
      </c>
      <c r="J1" s="13" t="s">
        <v>5</v>
      </c>
      <c r="K1" s="13" t="s">
        <v>6</v>
      </c>
      <c r="L1" s="13" t="s">
        <v>7</v>
      </c>
      <c r="M1" s="13" t="s">
        <v>8</v>
      </c>
      <c r="N1" s="13" t="s">
        <v>9</v>
      </c>
      <c r="O1" s="13" t="s">
        <v>10</v>
      </c>
      <c r="P1" s="13" t="s">
        <v>11</v>
      </c>
      <c r="Q1" s="13" t="s">
        <v>12</v>
      </c>
      <c r="R1" s="13" t="s">
        <v>14</v>
      </c>
      <c r="S1" s="13" t="s">
        <v>15</v>
      </c>
      <c r="T1" s="13" t="s">
        <v>16</v>
      </c>
      <c r="U1" s="13" t="s">
        <v>17</v>
      </c>
      <c r="V1" s="13" t="s">
        <v>18</v>
      </c>
      <c r="W1" s="13" t="s">
        <v>19</v>
      </c>
      <c r="X1" s="13" t="s">
        <v>20</v>
      </c>
      <c r="Y1" s="13" t="s">
        <v>21</v>
      </c>
      <c r="Z1" s="13" t="s">
        <v>22</v>
      </c>
      <c r="AA1" s="13" t="s">
        <v>23</v>
      </c>
      <c r="AB1" s="13" t="s">
        <v>24</v>
      </c>
      <c r="AC1" s="13" t="s">
        <v>25</v>
      </c>
      <c r="AD1" s="13" t="s">
        <v>26</v>
      </c>
      <c r="AE1" s="13" t="s">
        <v>27</v>
      </c>
      <c r="AF1" s="13" t="s">
        <v>28</v>
      </c>
      <c r="AG1" s="13" t="s">
        <v>29</v>
      </c>
      <c r="AH1" s="13" t="s">
        <v>30</v>
      </c>
      <c r="AI1" s="13" t="s">
        <v>31</v>
      </c>
      <c r="AJ1" s="13" t="s">
        <v>32</v>
      </c>
      <c r="AK1" s="13" t="s">
        <v>33</v>
      </c>
      <c r="AL1" s="13" t="s">
        <v>34</v>
      </c>
      <c r="AM1" s="13" t="s">
        <v>35</v>
      </c>
      <c r="AN1" s="13" t="s">
        <v>36</v>
      </c>
      <c r="AO1" s="13" t="s">
        <v>37</v>
      </c>
      <c r="AP1" s="13" t="s">
        <v>38</v>
      </c>
      <c r="AQ1" s="13" t="s">
        <v>39</v>
      </c>
      <c r="AR1" s="13" t="s">
        <v>40</v>
      </c>
      <c r="AS1" s="13" t="s">
        <v>41</v>
      </c>
      <c r="AT1" s="13" t="s">
        <v>42</v>
      </c>
      <c r="AU1" s="13" t="s">
        <v>43</v>
      </c>
      <c r="AV1" s="13" t="s">
        <v>44</v>
      </c>
      <c r="AW1" s="13" t="s">
        <v>45</v>
      </c>
      <c r="AX1" s="13" t="s">
        <v>46</v>
      </c>
      <c r="AY1" s="13" t="s">
        <v>47</v>
      </c>
      <c r="AZ1" s="13" t="s">
        <v>48</v>
      </c>
      <c r="BA1" s="13" t="s">
        <v>49</v>
      </c>
      <c r="BB1" s="13" t="s">
        <v>50</v>
      </c>
      <c r="BC1" s="13" t="s">
        <v>51</v>
      </c>
      <c r="BD1" s="13" t="s">
        <v>52</v>
      </c>
      <c r="BE1" s="13" t="s">
        <v>53</v>
      </c>
      <c r="BF1" s="13" t="s">
        <v>54</v>
      </c>
      <c r="BG1" s="13" t="s">
        <v>55</v>
      </c>
      <c r="BH1" s="13" t="s">
        <v>56</v>
      </c>
      <c r="BI1" s="13" t="s">
        <v>57</v>
      </c>
    </row>
    <row r="2" spans="1:61" ht="15.6" x14ac:dyDescent="0.25">
      <c r="A2" s="10">
        <v>4</v>
      </c>
      <c r="B2" s="10" t="s">
        <v>60</v>
      </c>
      <c r="C2" s="11" t="s">
        <v>8580</v>
      </c>
      <c r="D2" s="10" t="s">
        <v>70</v>
      </c>
      <c r="E2" s="10" t="s">
        <v>58</v>
      </c>
      <c r="F2" s="10" t="s">
        <v>59</v>
      </c>
      <c r="G2" s="10" t="s">
        <v>61</v>
      </c>
      <c r="H2" s="10">
        <v>2023</v>
      </c>
      <c r="I2" s="10" t="s">
        <v>62</v>
      </c>
      <c r="J2" s="10" t="s">
        <v>63</v>
      </c>
      <c r="K2" s="10" t="s">
        <v>64</v>
      </c>
      <c r="L2" s="10" t="s">
        <v>65</v>
      </c>
      <c r="M2" s="10"/>
      <c r="N2" s="10" t="s">
        <v>66</v>
      </c>
      <c r="O2" s="10" t="s">
        <v>67</v>
      </c>
      <c r="P2" s="10" t="s">
        <v>68</v>
      </c>
      <c r="Q2" s="10" t="s">
        <v>69</v>
      </c>
      <c r="R2" s="10" t="s">
        <v>71</v>
      </c>
      <c r="S2" s="10" t="s">
        <v>72</v>
      </c>
      <c r="T2" s="10" t="s">
        <v>73</v>
      </c>
      <c r="U2" s="10" t="s">
        <v>74</v>
      </c>
      <c r="V2" s="10"/>
      <c r="W2" s="10" t="s">
        <v>8622</v>
      </c>
      <c r="X2" s="10" t="s">
        <v>75</v>
      </c>
      <c r="Y2" s="10" t="s">
        <v>76</v>
      </c>
      <c r="Z2" s="12" t="s">
        <v>77</v>
      </c>
      <c r="AA2" s="12" t="s">
        <v>78</v>
      </c>
      <c r="AB2" s="10"/>
      <c r="AC2" s="10" t="s">
        <v>79</v>
      </c>
      <c r="AD2" s="10" t="s">
        <v>80</v>
      </c>
      <c r="AE2" s="10" t="s">
        <v>81</v>
      </c>
      <c r="AF2" s="10" t="s">
        <v>82</v>
      </c>
      <c r="AG2" s="10" t="s">
        <v>83</v>
      </c>
      <c r="AH2" s="10" t="s">
        <v>84</v>
      </c>
      <c r="AI2" s="10" t="s">
        <v>85</v>
      </c>
      <c r="AJ2" s="10" t="s">
        <v>86</v>
      </c>
      <c r="AK2" s="10" t="s">
        <v>87</v>
      </c>
      <c r="AL2" s="10" t="s">
        <v>88</v>
      </c>
      <c r="AM2" s="10" t="s">
        <v>89</v>
      </c>
      <c r="AN2" s="10" t="s">
        <v>90</v>
      </c>
      <c r="AO2" s="10" t="s">
        <v>91</v>
      </c>
      <c r="AP2" s="10" t="s">
        <v>92</v>
      </c>
      <c r="AQ2" s="10"/>
      <c r="AR2" s="10"/>
      <c r="AS2" s="10"/>
      <c r="AT2" s="10"/>
      <c r="AU2" s="10"/>
      <c r="AV2" s="10"/>
      <c r="AW2" s="10"/>
      <c r="AX2" s="10"/>
      <c r="AY2" s="10"/>
      <c r="AZ2" s="10"/>
      <c r="BA2" s="10"/>
      <c r="BB2" s="10"/>
      <c r="BC2" s="10"/>
      <c r="BD2" s="10"/>
      <c r="BE2" s="10"/>
      <c r="BF2" s="10"/>
      <c r="BG2" s="10"/>
      <c r="BH2" s="10"/>
      <c r="BI2" s="10"/>
    </row>
    <row r="3" spans="1:61" x14ac:dyDescent="0.25">
      <c r="A3" s="10">
        <v>5</v>
      </c>
      <c r="B3" s="10" t="s">
        <v>94</v>
      </c>
      <c r="C3" s="12" t="s">
        <v>8581</v>
      </c>
      <c r="D3" s="10" t="s">
        <v>100</v>
      </c>
      <c r="E3" s="10" t="s">
        <v>58</v>
      </c>
      <c r="F3" s="10" t="s">
        <v>93</v>
      </c>
      <c r="G3" s="10" t="s">
        <v>95</v>
      </c>
      <c r="H3" s="10">
        <v>2023</v>
      </c>
      <c r="I3" s="10" t="s">
        <v>62</v>
      </c>
      <c r="J3" s="10" t="s">
        <v>96</v>
      </c>
      <c r="K3" s="10" t="s">
        <v>97</v>
      </c>
      <c r="L3" s="10" t="s">
        <v>98</v>
      </c>
      <c r="M3" s="10"/>
      <c r="N3" s="10" t="s">
        <v>99</v>
      </c>
      <c r="O3" s="10" t="s">
        <v>67</v>
      </c>
      <c r="P3" s="10" t="s">
        <v>68</v>
      </c>
      <c r="Q3" s="10" t="s">
        <v>69</v>
      </c>
      <c r="R3" s="10" t="s">
        <v>101</v>
      </c>
      <c r="S3" s="10" t="s">
        <v>102</v>
      </c>
      <c r="T3" s="10" t="s">
        <v>73</v>
      </c>
      <c r="U3" s="10" t="s">
        <v>103</v>
      </c>
      <c r="V3" s="10"/>
      <c r="W3" s="10" t="s">
        <v>8623</v>
      </c>
      <c r="X3" s="10" t="s">
        <v>104</v>
      </c>
      <c r="Y3" s="10"/>
      <c r="Z3" s="12" t="s">
        <v>77</v>
      </c>
      <c r="AA3" s="12" t="s">
        <v>78</v>
      </c>
      <c r="AB3" s="10"/>
      <c r="AC3" s="10" t="s">
        <v>105</v>
      </c>
      <c r="AD3" s="10" t="s">
        <v>106</v>
      </c>
      <c r="AE3" s="10" t="s">
        <v>107</v>
      </c>
      <c r="AF3" s="10"/>
      <c r="AG3" s="10" t="s">
        <v>108</v>
      </c>
      <c r="AH3" s="10"/>
      <c r="AI3" s="10" t="s">
        <v>109</v>
      </c>
      <c r="AJ3" s="10" t="s">
        <v>110</v>
      </c>
      <c r="AK3" s="10" t="s">
        <v>111</v>
      </c>
      <c r="AL3" s="10"/>
      <c r="AM3" s="10" t="s">
        <v>112</v>
      </c>
      <c r="AN3" s="10"/>
      <c r="AO3" s="10" t="s">
        <v>113</v>
      </c>
      <c r="AP3" s="10" t="s">
        <v>111</v>
      </c>
      <c r="AQ3" s="10">
        <v>12</v>
      </c>
      <c r="AR3" s="10" t="s">
        <v>114</v>
      </c>
      <c r="AS3" s="10" t="s">
        <v>115</v>
      </c>
      <c r="AT3" s="10" t="s">
        <v>116</v>
      </c>
      <c r="AU3" s="10">
        <v>23</v>
      </c>
      <c r="AV3" s="10">
        <v>1</v>
      </c>
      <c r="AW3" s="10" t="s">
        <v>117</v>
      </c>
      <c r="AX3" s="10"/>
      <c r="AY3" s="10"/>
      <c r="AZ3" s="10"/>
      <c r="BA3" s="10"/>
      <c r="BB3" s="10"/>
      <c r="BC3" s="10"/>
      <c r="BD3" s="10"/>
      <c r="BE3" s="10"/>
      <c r="BF3" s="10"/>
      <c r="BG3" s="10"/>
      <c r="BH3" s="10"/>
      <c r="BI3" s="10"/>
    </row>
    <row r="4" spans="1:61" x14ac:dyDescent="0.25">
      <c r="A4" s="10">
        <v>6</v>
      </c>
      <c r="B4" s="10" t="s">
        <v>119</v>
      </c>
      <c r="C4" s="12" t="s">
        <v>8582</v>
      </c>
      <c r="D4" s="10" t="s">
        <v>125</v>
      </c>
      <c r="E4" s="10" t="s">
        <v>58</v>
      </c>
      <c r="F4" s="10" t="s">
        <v>118</v>
      </c>
      <c r="G4" s="10" t="s">
        <v>120</v>
      </c>
      <c r="H4" s="10">
        <v>2023</v>
      </c>
      <c r="I4" s="10" t="s">
        <v>62</v>
      </c>
      <c r="J4" s="10" t="s">
        <v>121</v>
      </c>
      <c r="K4" s="10" t="s">
        <v>122</v>
      </c>
      <c r="L4" s="10" t="s">
        <v>123</v>
      </c>
      <c r="M4" s="10"/>
      <c r="N4" s="10" t="s">
        <v>124</v>
      </c>
      <c r="O4" s="10" t="s">
        <v>67</v>
      </c>
      <c r="P4" s="10" t="s">
        <v>68</v>
      </c>
      <c r="Q4" s="10"/>
      <c r="R4" s="10" t="s">
        <v>126</v>
      </c>
      <c r="S4" s="10" t="s">
        <v>127</v>
      </c>
      <c r="T4" s="10" t="s">
        <v>128</v>
      </c>
      <c r="U4" s="10"/>
      <c r="V4" s="10"/>
      <c r="W4" s="10" t="s">
        <v>8624</v>
      </c>
      <c r="X4" s="10" t="s">
        <v>129</v>
      </c>
      <c r="Y4" s="10" t="s">
        <v>76</v>
      </c>
      <c r="Z4" s="12" t="s">
        <v>77</v>
      </c>
      <c r="AA4" s="12" t="s">
        <v>78</v>
      </c>
      <c r="AB4" s="10"/>
      <c r="AC4" s="10" t="s">
        <v>130</v>
      </c>
      <c r="AD4" s="10"/>
      <c r="AE4" s="10" t="s">
        <v>131</v>
      </c>
      <c r="AF4" s="10" t="s">
        <v>82</v>
      </c>
      <c r="AG4" s="10" t="s">
        <v>132</v>
      </c>
      <c r="AH4" s="10" t="s">
        <v>133</v>
      </c>
      <c r="AI4" s="10" t="s">
        <v>134</v>
      </c>
      <c r="AJ4" s="10" t="s">
        <v>86</v>
      </c>
      <c r="AK4" s="10" t="s">
        <v>135</v>
      </c>
      <c r="AL4" s="10" t="s">
        <v>136</v>
      </c>
      <c r="AM4" s="10" t="s">
        <v>137</v>
      </c>
      <c r="AN4" s="10"/>
      <c r="AO4" s="10"/>
      <c r="AP4" s="10" t="s">
        <v>138</v>
      </c>
      <c r="AQ4" s="10"/>
      <c r="AR4" s="10"/>
      <c r="AS4" s="10"/>
      <c r="AT4" s="10"/>
      <c r="AU4" s="10"/>
      <c r="AV4" s="10"/>
      <c r="AW4" s="10" t="s">
        <v>117</v>
      </c>
      <c r="AX4" s="10"/>
      <c r="AY4" s="10"/>
      <c r="AZ4" s="10"/>
      <c r="BA4" s="10"/>
      <c r="BB4" s="10"/>
      <c r="BC4" s="10"/>
      <c r="BD4" s="10"/>
      <c r="BE4" s="10"/>
      <c r="BF4" s="10"/>
      <c r="BG4" s="10"/>
      <c r="BH4" s="10"/>
      <c r="BI4" s="10"/>
    </row>
    <row r="5" spans="1:61" x14ac:dyDescent="0.25">
      <c r="A5" s="10">
        <v>7</v>
      </c>
      <c r="B5" s="10" t="s">
        <v>140</v>
      </c>
      <c r="C5" s="12" t="s">
        <v>8583</v>
      </c>
      <c r="D5" s="10" t="s">
        <v>146</v>
      </c>
      <c r="E5" s="10" t="s">
        <v>58</v>
      </c>
      <c r="F5" s="10" t="s">
        <v>139</v>
      </c>
      <c r="G5" s="10" t="s">
        <v>141</v>
      </c>
      <c r="H5" s="10">
        <v>2023</v>
      </c>
      <c r="I5" s="10" t="s">
        <v>62</v>
      </c>
      <c r="J5" s="10" t="s">
        <v>142</v>
      </c>
      <c r="K5" s="10" t="s">
        <v>143</v>
      </c>
      <c r="L5" s="10" t="s">
        <v>144</v>
      </c>
      <c r="M5" s="10"/>
      <c r="N5" s="10" t="s">
        <v>145</v>
      </c>
      <c r="O5" s="10" t="s">
        <v>67</v>
      </c>
      <c r="P5" s="10" t="s">
        <v>68</v>
      </c>
      <c r="Q5" s="10" t="s">
        <v>69</v>
      </c>
      <c r="R5" s="10" t="s">
        <v>147</v>
      </c>
      <c r="S5" s="10" t="s">
        <v>148</v>
      </c>
      <c r="T5" s="10" t="s">
        <v>149</v>
      </c>
      <c r="U5" s="10" t="s">
        <v>150</v>
      </c>
      <c r="V5" s="10"/>
      <c r="W5" s="10" t="s">
        <v>8625</v>
      </c>
      <c r="X5" s="10" t="s">
        <v>151</v>
      </c>
      <c r="Y5" s="10" t="s">
        <v>76</v>
      </c>
      <c r="Z5" s="12" t="s">
        <v>77</v>
      </c>
      <c r="AA5" s="12" t="s">
        <v>78</v>
      </c>
      <c r="AB5" s="10"/>
      <c r="AC5" s="10" t="s">
        <v>152</v>
      </c>
      <c r="AD5" s="10" t="s">
        <v>80</v>
      </c>
      <c r="AE5" s="10" t="s">
        <v>153</v>
      </c>
      <c r="AF5" s="10" t="s">
        <v>82</v>
      </c>
      <c r="AG5" s="10" t="s">
        <v>154</v>
      </c>
      <c r="AH5" s="10" t="s">
        <v>155</v>
      </c>
      <c r="AI5" s="10" t="s">
        <v>156</v>
      </c>
      <c r="AJ5" s="10" t="s">
        <v>86</v>
      </c>
      <c r="AK5" s="10" t="s">
        <v>157</v>
      </c>
      <c r="AL5" s="10" t="s">
        <v>158</v>
      </c>
      <c r="AM5" s="10" t="s">
        <v>159</v>
      </c>
      <c r="AN5" s="10"/>
      <c r="AO5" s="10" t="s">
        <v>160</v>
      </c>
      <c r="AP5" s="10" t="s">
        <v>161</v>
      </c>
      <c r="AQ5" s="10"/>
      <c r="AR5" s="10"/>
      <c r="AS5" s="10" t="s">
        <v>162</v>
      </c>
      <c r="AT5" s="10" t="s">
        <v>163</v>
      </c>
      <c r="AU5" s="10"/>
      <c r="AV5" s="10"/>
      <c r="AW5" s="10"/>
      <c r="AX5" s="10"/>
      <c r="AY5" s="10"/>
      <c r="AZ5" s="10"/>
      <c r="BA5" s="10"/>
      <c r="BB5" s="10"/>
      <c r="BC5" s="10"/>
      <c r="BD5" s="10"/>
      <c r="BE5" s="10"/>
      <c r="BF5" s="10"/>
      <c r="BG5" s="10"/>
      <c r="BH5" s="10"/>
      <c r="BI5" s="10"/>
    </row>
    <row r="6" spans="1:61" x14ac:dyDescent="0.25">
      <c r="A6" s="10">
        <v>9</v>
      </c>
      <c r="B6" s="10" t="s">
        <v>165</v>
      </c>
      <c r="C6" s="12" t="s">
        <v>8584</v>
      </c>
      <c r="D6" s="10" t="s">
        <v>170</v>
      </c>
      <c r="E6" s="10" t="s">
        <v>58</v>
      </c>
      <c r="F6" s="10" t="s">
        <v>164</v>
      </c>
      <c r="G6" s="10" t="s">
        <v>166</v>
      </c>
      <c r="H6" s="10">
        <v>2023</v>
      </c>
      <c r="I6" s="10" t="s">
        <v>62</v>
      </c>
      <c r="J6" s="10" t="s">
        <v>167</v>
      </c>
      <c r="K6" s="10" t="s">
        <v>168</v>
      </c>
      <c r="L6" s="10" t="s">
        <v>169</v>
      </c>
      <c r="M6" s="10"/>
      <c r="N6" s="10" t="s">
        <v>99</v>
      </c>
      <c r="O6" s="10" t="s">
        <v>67</v>
      </c>
      <c r="P6" s="10" t="s">
        <v>68</v>
      </c>
      <c r="Q6" s="10" t="s">
        <v>69</v>
      </c>
      <c r="R6" s="10" t="s">
        <v>171</v>
      </c>
      <c r="S6" s="10" t="s">
        <v>172</v>
      </c>
      <c r="T6" s="10" t="s">
        <v>73</v>
      </c>
      <c r="U6" s="10" t="s">
        <v>173</v>
      </c>
      <c r="V6" s="10"/>
      <c r="W6" s="10" t="s">
        <v>8626</v>
      </c>
      <c r="X6" s="10" t="s">
        <v>174</v>
      </c>
      <c r="Y6" s="10"/>
      <c r="Z6" s="12" t="s">
        <v>77</v>
      </c>
      <c r="AA6" s="12" t="s">
        <v>78</v>
      </c>
      <c r="AB6" s="10"/>
      <c r="AC6" s="10" t="s">
        <v>175</v>
      </c>
      <c r="AD6" s="10" t="s">
        <v>176</v>
      </c>
      <c r="AE6" s="10" t="s">
        <v>177</v>
      </c>
      <c r="AF6" s="10"/>
      <c r="AG6" s="10" t="s">
        <v>178</v>
      </c>
      <c r="AH6" s="10" t="s">
        <v>179</v>
      </c>
      <c r="AI6" s="10" t="s">
        <v>180</v>
      </c>
      <c r="AJ6" s="10" t="s">
        <v>181</v>
      </c>
      <c r="AK6" s="10" t="s">
        <v>111</v>
      </c>
      <c r="AL6" s="10"/>
      <c r="AM6" s="10" t="s">
        <v>112</v>
      </c>
      <c r="AN6" s="10"/>
      <c r="AO6" s="10" t="s">
        <v>113</v>
      </c>
      <c r="AP6" s="10" t="s">
        <v>111</v>
      </c>
      <c r="AQ6" s="10">
        <v>9</v>
      </c>
      <c r="AR6" s="10" t="s">
        <v>114</v>
      </c>
      <c r="AS6" s="10"/>
      <c r="AT6" s="10" t="s">
        <v>182</v>
      </c>
      <c r="AU6" s="10">
        <v>23</v>
      </c>
      <c r="AV6" s="10"/>
      <c r="AW6" s="10" t="s">
        <v>117</v>
      </c>
      <c r="AX6" s="10"/>
      <c r="AY6" s="10"/>
      <c r="AZ6" s="10" t="s">
        <v>183</v>
      </c>
      <c r="BA6" s="10"/>
      <c r="BB6" s="10"/>
      <c r="BC6" s="10"/>
      <c r="BD6" s="10"/>
      <c r="BE6" s="10"/>
      <c r="BF6" s="10"/>
      <c r="BG6" s="10"/>
      <c r="BH6" s="10"/>
      <c r="BI6" s="10"/>
    </row>
    <row r="7" spans="1:61" x14ac:dyDescent="0.25">
      <c r="A7" s="10">
        <v>11</v>
      </c>
      <c r="B7" s="10" t="s">
        <v>185</v>
      </c>
      <c r="C7" s="12" t="s">
        <v>1488</v>
      </c>
      <c r="D7" s="10" t="s">
        <v>190</v>
      </c>
      <c r="E7" s="10" t="s">
        <v>58</v>
      </c>
      <c r="F7" s="10" t="s">
        <v>184</v>
      </c>
      <c r="G7" s="10" t="s">
        <v>186</v>
      </c>
      <c r="H7" s="10">
        <v>2022</v>
      </c>
      <c r="I7" s="10" t="s">
        <v>62</v>
      </c>
      <c r="J7" s="10" t="s">
        <v>187</v>
      </c>
      <c r="K7" s="10" t="s">
        <v>188</v>
      </c>
      <c r="L7" s="10" t="s">
        <v>189</v>
      </c>
      <c r="M7" s="10"/>
      <c r="N7" s="10" t="s">
        <v>99</v>
      </c>
      <c r="O7" s="10" t="s">
        <v>67</v>
      </c>
      <c r="P7" s="10" t="s">
        <v>68</v>
      </c>
      <c r="Q7" s="10" t="s">
        <v>69</v>
      </c>
      <c r="R7" s="10" t="s">
        <v>191</v>
      </c>
      <c r="S7" s="10" t="s">
        <v>192</v>
      </c>
      <c r="T7" s="10" t="s">
        <v>73</v>
      </c>
      <c r="U7" s="10" t="s">
        <v>193</v>
      </c>
      <c r="V7" s="10"/>
      <c r="W7" s="10" t="s">
        <v>8627</v>
      </c>
      <c r="X7" s="10" t="s">
        <v>194</v>
      </c>
      <c r="Y7" s="10"/>
      <c r="Z7" s="12" t="s">
        <v>77</v>
      </c>
      <c r="AA7" s="12" t="s">
        <v>78</v>
      </c>
      <c r="AB7" s="10"/>
      <c r="AC7" s="10" t="s">
        <v>195</v>
      </c>
      <c r="AD7" s="10" t="s">
        <v>176</v>
      </c>
      <c r="AE7" s="10" t="s">
        <v>196</v>
      </c>
      <c r="AF7" s="10"/>
      <c r="AG7" s="10" t="s">
        <v>197</v>
      </c>
      <c r="AH7" s="10"/>
      <c r="AI7" s="10" t="s">
        <v>198</v>
      </c>
      <c r="AJ7" s="10" t="s">
        <v>199</v>
      </c>
      <c r="AK7" s="10" t="s">
        <v>111</v>
      </c>
      <c r="AL7" s="10"/>
      <c r="AM7" s="10" t="s">
        <v>112</v>
      </c>
      <c r="AN7" s="10"/>
      <c r="AO7" s="10" t="s">
        <v>113</v>
      </c>
      <c r="AP7" s="10" t="s">
        <v>111</v>
      </c>
      <c r="AQ7" s="10">
        <v>7</v>
      </c>
      <c r="AR7" s="10" t="s">
        <v>114</v>
      </c>
      <c r="AS7" s="10" t="s">
        <v>200</v>
      </c>
      <c r="AT7" s="10" t="s">
        <v>182</v>
      </c>
      <c r="AU7" s="10">
        <v>22</v>
      </c>
      <c r="AV7" s="10"/>
      <c r="AW7" s="10" t="s">
        <v>117</v>
      </c>
      <c r="AX7" s="10"/>
      <c r="AY7" s="10"/>
      <c r="AZ7" s="10" t="s">
        <v>201</v>
      </c>
      <c r="BA7" s="10"/>
      <c r="BB7" s="10"/>
      <c r="BC7" s="10"/>
      <c r="BD7" s="10"/>
      <c r="BE7" s="10"/>
      <c r="BF7" s="10"/>
      <c r="BG7" s="10"/>
      <c r="BH7" s="10"/>
      <c r="BI7" s="10"/>
    </row>
    <row r="8" spans="1:61" x14ac:dyDescent="0.25">
      <c r="A8" s="10">
        <v>12</v>
      </c>
      <c r="B8" s="10" t="s">
        <v>203</v>
      </c>
      <c r="C8" s="12" t="s">
        <v>3123</v>
      </c>
      <c r="D8" s="10" t="s">
        <v>209</v>
      </c>
      <c r="E8" s="10" t="s">
        <v>58</v>
      </c>
      <c r="F8" s="10" t="s">
        <v>202</v>
      </c>
      <c r="G8" s="10" t="s">
        <v>204</v>
      </c>
      <c r="H8" s="10">
        <v>2022</v>
      </c>
      <c r="I8" s="10" t="s">
        <v>62</v>
      </c>
      <c r="J8" s="10" t="s">
        <v>205</v>
      </c>
      <c r="K8" s="10" t="s">
        <v>206</v>
      </c>
      <c r="L8" s="10" t="s">
        <v>207</v>
      </c>
      <c r="M8" s="10"/>
      <c r="N8" s="10" t="s">
        <v>208</v>
      </c>
      <c r="O8" s="10" t="s">
        <v>67</v>
      </c>
      <c r="P8" s="10" t="s">
        <v>68</v>
      </c>
      <c r="Q8" s="10" t="s">
        <v>69</v>
      </c>
      <c r="R8" s="10" t="s">
        <v>210</v>
      </c>
      <c r="S8" s="10" t="s">
        <v>211</v>
      </c>
      <c r="T8" s="10" t="s">
        <v>212</v>
      </c>
      <c r="U8" s="10" t="s">
        <v>213</v>
      </c>
      <c r="V8" s="10"/>
      <c r="W8" s="10" t="s">
        <v>8628</v>
      </c>
      <c r="X8" s="10" t="s">
        <v>214</v>
      </c>
      <c r="Y8" s="10"/>
      <c r="Z8" s="12" t="s">
        <v>77</v>
      </c>
      <c r="AA8" s="12" t="s">
        <v>78</v>
      </c>
      <c r="AB8" s="10"/>
      <c r="AC8" s="10" t="s">
        <v>215</v>
      </c>
      <c r="AD8" s="10" t="s">
        <v>216</v>
      </c>
      <c r="AE8" s="10" t="s">
        <v>217</v>
      </c>
      <c r="AF8" s="10"/>
      <c r="AG8" s="10" t="s">
        <v>218</v>
      </c>
      <c r="AH8" s="10"/>
      <c r="AI8" s="10" t="s">
        <v>219</v>
      </c>
      <c r="AJ8" s="10" t="s">
        <v>181</v>
      </c>
      <c r="AK8" s="10" t="s">
        <v>220</v>
      </c>
      <c r="AL8" s="10"/>
      <c r="AM8" s="10" t="s">
        <v>221</v>
      </c>
      <c r="AN8" s="10" t="s">
        <v>222</v>
      </c>
      <c r="AO8" s="10" t="s">
        <v>113</v>
      </c>
      <c r="AP8" s="10" t="s">
        <v>223</v>
      </c>
      <c r="AQ8" s="10">
        <v>16</v>
      </c>
      <c r="AR8" s="10" t="s">
        <v>114</v>
      </c>
      <c r="AS8" s="10"/>
      <c r="AT8" s="10" t="s">
        <v>224</v>
      </c>
      <c r="AU8" s="10">
        <v>12</v>
      </c>
      <c r="AV8" s="10"/>
      <c r="AW8" s="10" t="s">
        <v>117</v>
      </c>
      <c r="AX8" s="10"/>
      <c r="AY8" s="10"/>
      <c r="AZ8" s="10" t="s">
        <v>194</v>
      </c>
      <c r="BA8" s="10">
        <v>35153867</v>
      </c>
      <c r="BB8" s="10"/>
      <c r="BC8" s="10"/>
      <c r="BD8" s="10"/>
      <c r="BE8" s="10"/>
      <c r="BF8" s="10"/>
      <c r="BG8" s="10"/>
      <c r="BH8" s="10"/>
      <c r="BI8" s="10"/>
    </row>
    <row r="9" spans="1:61" x14ac:dyDescent="0.25">
      <c r="A9" s="10">
        <v>15</v>
      </c>
      <c r="B9" s="10" t="s">
        <v>226</v>
      </c>
      <c r="C9" s="12" t="s">
        <v>2917</v>
      </c>
      <c r="D9" s="10" t="s">
        <v>232</v>
      </c>
      <c r="E9" s="10" t="s">
        <v>58</v>
      </c>
      <c r="F9" s="10" t="s">
        <v>225</v>
      </c>
      <c r="G9" s="10" t="s">
        <v>227</v>
      </c>
      <c r="H9" s="10">
        <v>2022</v>
      </c>
      <c r="I9" s="10" t="s">
        <v>62</v>
      </c>
      <c r="J9" s="10" t="s">
        <v>228</v>
      </c>
      <c r="K9" s="10" t="s">
        <v>229</v>
      </c>
      <c r="L9" s="10" t="s">
        <v>230</v>
      </c>
      <c r="M9" s="10"/>
      <c r="N9" s="10" t="s">
        <v>231</v>
      </c>
      <c r="O9" s="10" t="s">
        <v>67</v>
      </c>
      <c r="P9" s="10" t="s">
        <v>68</v>
      </c>
      <c r="Q9" s="10" t="s">
        <v>69</v>
      </c>
      <c r="R9" s="10" t="s">
        <v>233</v>
      </c>
      <c r="S9" s="10" t="s">
        <v>234</v>
      </c>
      <c r="T9" s="10" t="s">
        <v>73</v>
      </c>
      <c r="U9" s="10"/>
      <c r="V9" s="10"/>
      <c r="W9" s="10" t="s">
        <v>8629</v>
      </c>
      <c r="X9" s="10" t="s">
        <v>235</v>
      </c>
      <c r="Y9" s="10"/>
      <c r="Z9" s="12" t="s">
        <v>77</v>
      </c>
      <c r="AA9" s="12" t="s">
        <v>78</v>
      </c>
      <c r="AB9" s="10"/>
      <c r="AC9" s="10" t="s">
        <v>236</v>
      </c>
      <c r="AD9" s="10"/>
      <c r="AE9" s="10" t="s">
        <v>237</v>
      </c>
      <c r="AF9" s="10"/>
      <c r="AG9" s="10" t="s">
        <v>238</v>
      </c>
      <c r="AH9" s="10" t="s">
        <v>239</v>
      </c>
      <c r="AI9" s="10" t="s">
        <v>240</v>
      </c>
      <c r="AJ9" s="10" t="s">
        <v>241</v>
      </c>
      <c r="AK9" s="10" t="s">
        <v>242</v>
      </c>
      <c r="AL9" s="10"/>
      <c r="AM9" s="10" t="s">
        <v>243</v>
      </c>
      <c r="AN9" s="10" t="s">
        <v>244</v>
      </c>
      <c r="AO9" s="10"/>
      <c r="AP9" s="10" t="s">
        <v>245</v>
      </c>
      <c r="AQ9" s="10">
        <v>8</v>
      </c>
      <c r="AR9" s="10"/>
      <c r="AS9" s="10"/>
      <c r="AT9" s="10" t="s">
        <v>246</v>
      </c>
      <c r="AU9" s="10">
        <v>13</v>
      </c>
      <c r="AV9" s="10">
        <v>1</v>
      </c>
      <c r="AW9" s="10" t="s">
        <v>117</v>
      </c>
      <c r="AX9" s="10"/>
      <c r="AY9" s="10"/>
      <c r="AZ9" s="10"/>
      <c r="BA9" s="10"/>
      <c r="BB9" s="10"/>
      <c r="BC9" s="10"/>
      <c r="BD9" s="10"/>
      <c r="BE9" s="10"/>
      <c r="BF9" s="10"/>
      <c r="BG9" s="10"/>
      <c r="BH9" s="10"/>
      <c r="BI9" s="10"/>
    </row>
    <row r="10" spans="1:61" x14ac:dyDescent="0.25">
      <c r="A10" s="10">
        <v>16</v>
      </c>
      <c r="B10" s="10" t="s">
        <v>248</v>
      </c>
      <c r="C10" s="12" t="s">
        <v>8585</v>
      </c>
      <c r="D10" s="10" t="s">
        <v>253</v>
      </c>
      <c r="E10" s="10" t="s">
        <v>58</v>
      </c>
      <c r="F10" s="10" t="s">
        <v>247</v>
      </c>
      <c r="G10" s="10" t="s">
        <v>249</v>
      </c>
      <c r="H10" s="10">
        <v>2022</v>
      </c>
      <c r="I10" s="10" t="s">
        <v>62</v>
      </c>
      <c r="J10" s="10" t="s">
        <v>250</v>
      </c>
      <c r="K10" s="10" t="s">
        <v>251</v>
      </c>
      <c r="L10" s="10" t="s">
        <v>252</v>
      </c>
      <c r="M10" s="10"/>
      <c r="N10" s="10" t="s">
        <v>99</v>
      </c>
      <c r="O10" s="10" t="s">
        <v>67</v>
      </c>
      <c r="P10" s="10" t="s">
        <v>68</v>
      </c>
      <c r="Q10" s="10" t="s">
        <v>69</v>
      </c>
      <c r="R10" s="10" t="s">
        <v>254</v>
      </c>
      <c r="S10" s="10" t="s">
        <v>255</v>
      </c>
      <c r="T10" s="10" t="s">
        <v>256</v>
      </c>
      <c r="U10" s="10" t="s">
        <v>103</v>
      </c>
      <c r="V10" s="10"/>
      <c r="W10" s="10" t="s">
        <v>8630</v>
      </c>
      <c r="X10" s="10" t="s">
        <v>257</v>
      </c>
      <c r="Y10" s="10"/>
      <c r="Z10" s="12" t="s">
        <v>77</v>
      </c>
      <c r="AA10" s="12" t="s">
        <v>78</v>
      </c>
      <c r="AB10" s="10"/>
      <c r="AC10" s="10" t="s">
        <v>258</v>
      </c>
      <c r="AD10" s="10" t="s">
        <v>176</v>
      </c>
      <c r="AE10" s="10" t="s">
        <v>196</v>
      </c>
      <c r="AF10" s="10"/>
      <c r="AG10" s="10" t="s">
        <v>259</v>
      </c>
      <c r="AH10" s="10"/>
      <c r="AI10" s="10" t="s">
        <v>180</v>
      </c>
      <c r="AJ10" s="10" t="s">
        <v>260</v>
      </c>
      <c r="AK10" s="10" t="s">
        <v>111</v>
      </c>
      <c r="AL10" s="10"/>
      <c r="AM10" s="10" t="s">
        <v>112</v>
      </c>
      <c r="AN10" s="10"/>
      <c r="AO10" s="10" t="s">
        <v>113</v>
      </c>
      <c r="AP10" s="10" t="s">
        <v>111</v>
      </c>
      <c r="AQ10" s="10">
        <v>8</v>
      </c>
      <c r="AR10" s="10" t="s">
        <v>114</v>
      </c>
      <c r="AS10" s="10"/>
      <c r="AT10" s="10" t="s">
        <v>182</v>
      </c>
      <c r="AU10" s="10">
        <v>22</v>
      </c>
      <c r="AV10" s="10"/>
      <c r="AW10" s="10" t="s">
        <v>117</v>
      </c>
      <c r="AX10" s="10"/>
      <c r="AY10" s="10"/>
      <c r="AZ10" s="10"/>
      <c r="BA10" s="10"/>
      <c r="BB10" s="10"/>
      <c r="BC10" s="10"/>
      <c r="BD10" s="10"/>
      <c r="BE10" s="10"/>
      <c r="BF10" s="10"/>
      <c r="BG10" s="10"/>
      <c r="BH10" s="10"/>
      <c r="BI10" s="10"/>
    </row>
    <row r="11" spans="1:61" x14ac:dyDescent="0.25">
      <c r="A11" s="10">
        <v>17</v>
      </c>
      <c r="B11" s="10" t="s">
        <v>262</v>
      </c>
      <c r="C11" s="12" t="s">
        <v>2177</v>
      </c>
      <c r="D11" s="10" t="s">
        <v>267</v>
      </c>
      <c r="E11" s="10" t="s">
        <v>58</v>
      </c>
      <c r="F11" s="10" t="s">
        <v>261</v>
      </c>
      <c r="G11" s="10" t="s">
        <v>263</v>
      </c>
      <c r="H11" s="10">
        <v>2022</v>
      </c>
      <c r="I11" s="10" t="s">
        <v>62</v>
      </c>
      <c r="J11" s="10" t="s">
        <v>264</v>
      </c>
      <c r="K11" s="10" t="s">
        <v>265</v>
      </c>
      <c r="L11" s="10" t="s">
        <v>266</v>
      </c>
      <c r="M11" s="10"/>
      <c r="N11" s="10" t="s">
        <v>124</v>
      </c>
      <c r="O11" s="10" t="s">
        <v>67</v>
      </c>
      <c r="P11" s="10" t="s">
        <v>68</v>
      </c>
      <c r="Q11" s="10"/>
      <c r="R11" s="10" t="s">
        <v>268</v>
      </c>
      <c r="S11" s="10"/>
      <c r="T11" s="10" t="s">
        <v>269</v>
      </c>
      <c r="U11" s="10"/>
      <c r="V11" s="10"/>
      <c r="W11" s="10" t="s">
        <v>8631</v>
      </c>
      <c r="X11" s="10" t="s">
        <v>270</v>
      </c>
      <c r="Y11" s="10" t="s">
        <v>76</v>
      </c>
      <c r="Z11" s="12" t="s">
        <v>77</v>
      </c>
      <c r="AA11" s="12" t="s">
        <v>78</v>
      </c>
      <c r="AB11" s="10"/>
      <c r="AC11" s="10" t="s">
        <v>271</v>
      </c>
      <c r="AD11" s="10"/>
      <c r="AE11" s="10" t="s">
        <v>272</v>
      </c>
      <c r="AF11" s="10" t="s">
        <v>82</v>
      </c>
      <c r="AG11" s="10" t="s">
        <v>273</v>
      </c>
      <c r="AH11" s="10" t="s">
        <v>274</v>
      </c>
      <c r="AI11" s="10" t="s">
        <v>275</v>
      </c>
      <c r="AJ11" s="10" t="s">
        <v>276</v>
      </c>
      <c r="AK11" s="10"/>
      <c r="AL11" s="10" t="s">
        <v>277</v>
      </c>
      <c r="AM11" s="10" t="s">
        <v>278</v>
      </c>
      <c r="AN11" s="10"/>
      <c r="AO11" s="10"/>
      <c r="AP11" s="10" t="s">
        <v>279</v>
      </c>
      <c r="AQ11" s="10"/>
      <c r="AR11" s="10"/>
      <c r="AS11" s="10"/>
      <c r="AT11" s="10"/>
      <c r="AU11" s="10"/>
      <c r="AV11" s="10"/>
      <c r="AW11" s="10" t="s">
        <v>117</v>
      </c>
      <c r="AX11" s="10"/>
      <c r="AY11" s="10" t="s">
        <v>280</v>
      </c>
      <c r="AZ11" s="10"/>
      <c r="BA11" s="10">
        <v>35841432</v>
      </c>
      <c r="BB11" s="10"/>
      <c r="BC11" s="10"/>
      <c r="BD11" s="10"/>
      <c r="BE11" s="10"/>
      <c r="BF11" s="10"/>
      <c r="BG11" s="10"/>
      <c r="BH11" s="10"/>
      <c r="BI11" s="10"/>
    </row>
    <row r="12" spans="1:61" x14ac:dyDescent="0.25">
      <c r="A12" s="10">
        <v>18</v>
      </c>
      <c r="B12" s="10" t="s">
        <v>282</v>
      </c>
      <c r="C12" s="12" t="s">
        <v>8586</v>
      </c>
      <c r="D12" s="10" t="s">
        <v>287</v>
      </c>
      <c r="E12" s="10" t="s">
        <v>58</v>
      </c>
      <c r="F12" s="10" t="s">
        <v>281</v>
      </c>
      <c r="G12" s="10" t="s">
        <v>283</v>
      </c>
      <c r="H12" s="10">
        <v>2022</v>
      </c>
      <c r="I12" s="10" t="s">
        <v>62</v>
      </c>
      <c r="J12" s="10" t="s">
        <v>284</v>
      </c>
      <c r="K12" s="10" t="s">
        <v>285</v>
      </c>
      <c r="L12" s="10" t="s">
        <v>286</v>
      </c>
      <c r="M12" s="10"/>
      <c r="N12" s="10" t="s">
        <v>99</v>
      </c>
      <c r="O12" s="10" t="s">
        <v>67</v>
      </c>
      <c r="P12" s="10" t="s">
        <v>68</v>
      </c>
      <c r="Q12" s="10" t="s">
        <v>69</v>
      </c>
      <c r="R12" s="10" t="s">
        <v>288</v>
      </c>
      <c r="S12" s="10" t="s">
        <v>289</v>
      </c>
      <c r="T12" s="10" t="s">
        <v>290</v>
      </c>
      <c r="U12" s="10" t="s">
        <v>173</v>
      </c>
      <c r="V12" s="10"/>
      <c r="W12" s="10" t="s">
        <v>8632</v>
      </c>
      <c r="X12" s="10" t="s">
        <v>291</v>
      </c>
      <c r="Y12" s="10"/>
      <c r="Z12" s="12" t="s">
        <v>77</v>
      </c>
      <c r="AA12" s="12" t="s">
        <v>78</v>
      </c>
      <c r="AB12" s="10"/>
      <c r="AC12" s="10" t="s">
        <v>258</v>
      </c>
      <c r="AD12" s="10" t="s">
        <v>176</v>
      </c>
      <c r="AE12" s="10" t="s">
        <v>292</v>
      </c>
      <c r="AF12" s="10"/>
      <c r="AG12" s="10" t="s">
        <v>293</v>
      </c>
      <c r="AH12" s="10"/>
      <c r="AI12" s="10" t="s">
        <v>180</v>
      </c>
      <c r="AJ12" s="10" t="s">
        <v>110</v>
      </c>
      <c r="AK12" s="10" t="s">
        <v>111</v>
      </c>
      <c r="AL12" s="10"/>
      <c r="AM12" s="10" t="s">
        <v>112</v>
      </c>
      <c r="AN12" s="10"/>
      <c r="AO12" s="10" t="s">
        <v>113</v>
      </c>
      <c r="AP12" s="10" t="s">
        <v>111</v>
      </c>
      <c r="AQ12" s="10">
        <v>8</v>
      </c>
      <c r="AR12" s="10" t="s">
        <v>114</v>
      </c>
      <c r="AS12" s="10"/>
      <c r="AT12" s="10" t="s">
        <v>182</v>
      </c>
      <c r="AU12" s="10">
        <v>22</v>
      </c>
      <c r="AV12" s="10"/>
      <c r="AW12" s="10" t="s">
        <v>117</v>
      </c>
      <c r="AX12" s="10"/>
      <c r="AY12" s="10"/>
      <c r="AZ12" s="10"/>
      <c r="BA12" s="10">
        <v>35255851</v>
      </c>
      <c r="BB12" s="10"/>
      <c r="BC12" s="10"/>
      <c r="BD12" s="10"/>
      <c r="BE12" s="10"/>
      <c r="BF12" s="10"/>
      <c r="BG12" s="10"/>
      <c r="BH12" s="10"/>
      <c r="BI12" s="10"/>
    </row>
    <row r="13" spans="1:61" x14ac:dyDescent="0.25">
      <c r="A13" s="10">
        <v>19</v>
      </c>
      <c r="B13" s="10" t="s">
        <v>295</v>
      </c>
      <c r="C13" s="12" t="s">
        <v>2277</v>
      </c>
      <c r="D13" s="10" t="s">
        <v>300</v>
      </c>
      <c r="E13" s="10" t="s">
        <v>58</v>
      </c>
      <c r="F13" s="10" t="s">
        <v>294</v>
      </c>
      <c r="G13" s="10" t="s">
        <v>296</v>
      </c>
      <c r="H13" s="10">
        <v>2022</v>
      </c>
      <c r="I13" s="10" t="s">
        <v>62</v>
      </c>
      <c r="J13" s="10" t="s">
        <v>297</v>
      </c>
      <c r="K13" s="10" t="s">
        <v>298</v>
      </c>
      <c r="L13" s="10" t="s">
        <v>299</v>
      </c>
      <c r="M13" s="10"/>
      <c r="N13" s="10" t="s">
        <v>99</v>
      </c>
      <c r="O13" s="10" t="s">
        <v>67</v>
      </c>
      <c r="P13" s="10" t="s">
        <v>68</v>
      </c>
      <c r="Q13" s="10" t="s">
        <v>69</v>
      </c>
      <c r="R13" s="10" t="s">
        <v>301</v>
      </c>
      <c r="S13" s="10" t="s">
        <v>302</v>
      </c>
      <c r="T13" s="10" t="s">
        <v>303</v>
      </c>
      <c r="U13" s="10" t="s">
        <v>193</v>
      </c>
      <c r="V13" s="10"/>
      <c r="W13" s="10" t="s">
        <v>8633</v>
      </c>
      <c r="X13" s="10" t="s">
        <v>304</v>
      </c>
      <c r="Y13" s="10"/>
      <c r="Z13" s="12" t="s">
        <v>77</v>
      </c>
      <c r="AA13" s="12" t="s">
        <v>78</v>
      </c>
      <c r="AB13" s="10"/>
      <c r="AC13" s="10" t="s">
        <v>305</v>
      </c>
      <c r="AD13" s="10" t="s">
        <v>106</v>
      </c>
      <c r="AE13" s="10" t="s">
        <v>306</v>
      </c>
      <c r="AF13" s="10"/>
      <c r="AG13" s="10" t="s">
        <v>307</v>
      </c>
      <c r="AH13" s="10"/>
      <c r="AI13" s="10" t="s">
        <v>308</v>
      </c>
      <c r="AJ13" s="10" t="s">
        <v>309</v>
      </c>
      <c r="AK13" s="10" t="s">
        <v>111</v>
      </c>
      <c r="AL13" s="10"/>
      <c r="AM13" s="10" t="s">
        <v>112</v>
      </c>
      <c r="AN13" s="10"/>
      <c r="AO13" s="10" t="s">
        <v>113</v>
      </c>
      <c r="AP13" s="10" t="s">
        <v>111</v>
      </c>
      <c r="AQ13" s="10">
        <v>10</v>
      </c>
      <c r="AR13" s="10" t="s">
        <v>114</v>
      </c>
      <c r="AS13" s="10"/>
      <c r="AT13" s="10" t="s">
        <v>116</v>
      </c>
      <c r="AU13" s="10">
        <v>22</v>
      </c>
      <c r="AV13" s="10"/>
      <c r="AW13" s="10" t="s">
        <v>117</v>
      </c>
      <c r="AX13" s="10"/>
      <c r="AY13" s="10"/>
      <c r="AZ13" s="10"/>
      <c r="BA13" s="10"/>
      <c r="BB13" s="10"/>
      <c r="BC13" s="10"/>
      <c r="BD13" s="10"/>
      <c r="BE13" s="10"/>
      <c r="BF13" s="10"/>
      <c r="BG13" s="10"/>
      <c r="BH13" s="10"/>
      <c r="BI13" s="10"/>
    </row>
    <row r="14" spans="1:61" x14ac:dyDescent="0.25">
      <c r="A14" s="10">
        <v>23</v>
      </c>
      <c r="B14" s="10" t="s">
        <v>311</v>
      </c>
      <c r="C14" s="12" t="s">
        <v>8587</v>
      </c>
      <c r="D14" s="10" t="s">
        <v>316</v>
      </c>
      <c r="E14" s="10" t="s">
        <v>58</v>
      </c>
      <c r="F14" s="10" t="s">
        <v>310</v>
      </c>
      <c r="G14" s="10" t="s">
        <v>312</v>
      </c>
      <c r="H14" s="10">
        <v>2022</v>
      </c>
      <c r="I14" s="10" t="s">
        <v>62</v>
      </c>
      <c r="J14" s="10" t="s">
        <v>313</v>
      </c>
      <c r="K14" s="10" t="s">
        <v>314</v>
      </c>
      <c r="L14" s="10" t="s">
        <v>315</v>
      </c>
      <c r="M14" s="10"/>
      <c r="N14" s="10" t="s">
        <v>145</v>
      </c>
      <c r="O14" s="10" t="s">
        <v>67</v>
      </c>
      <c r="P14" s="10" t="s">
        <v>68</v>
      </c>
      <c r="Q14" s="10" t="s">
        <v>69</v>
      </c>
      <c r="R14" s="10" t="s">
        <v>317</v>
      </c>
      <c r="S14" s="10" t="s">
        <v>318</v>
      </c>
      <c r="T14" s="10" t="s">
        <v>149</v>
      </c>
      <c r="U14" s="10" t="s">
        <v>173</v>
      </c>
      <c r="V14" s="10"/>
      <c r="W14" s="10" t="s">
        <v>8634</v>
      </c>
      <c r="X14" s="10" t="s">
        <v>319</v>
      </c>
      <c r="Y14" s="10" t="s">
        <v>320</v>
      </c>
      <c r="Z14" s="12" t="s">
        <v>77</v>
      </c>
      <c r="AA14" s="12" t="s">
        <v>78</v>
      </c>
      <c r="AB14" s="10"/>
      <c r="AC14" s="10" t="s">
        <v>321</v>
      </c>
      <c r="AD14" s="10" t="s">
        <v>80</v>
      </c>
      <c r="AE14" s="10" t="s">
        <v>322</v>
      </c>
      <c r="AF14" s="10"/>
      <c r="AG14" s="10" t="s">
        <v>323</v>
      </c>
      <c r="AH14" s="10" t="s">
        <v>324</v>
      </c>
      <c r="AI14" s="10" t="s">
        <v>156</v>
      </c>
      <c r="AJ14" s="10" t="s">
        <v>325</v>
      </c>
      <c r="AK14" s="10" t="s">
        <v>157</v>
      </c>
      <c r="AL14" s="10" t="s">
        <v>158</v>
      </c>
      <c r="AM14" s="10" t="s">
        <v>159</v>
      </c>
      <c r="AN14" s="10"/>
      <c r="AO14" s="10" t="s">
        <v>326</v>
      </c>
      <c r="AP14" s="10" t="s">
        <v>161</v>
      </c>
      <c r="AQ14" s="10"/>
      <c r="AR14" s="10"/>
      <c r="AS14" s="10" t="s">
        <v>327</v>
      </c>
      <c r="AT14" s="10" t="s">
        <v>328</v>
      </c>
      <c r="AU14" s="10">
        <v>19</v>
      </c>
      <c r="AV14" s="10">
        <v>3</v>
      </c>
      <c r="AW14" s="10"/>
      <c r="AX14" s="10"/>
      <c r="AY14" s="10"/>
      <c r="AZ14" s="10" t="s">
        <v>329</v>
      </c>
      <c r="BA14" s="10"/>
      <c r="BB14" s="10"/>
      <c r="BC14" s="10"/>
      <c r="BD14" s="10"/>
      <c r="BE14" s="10"/>
      <c r="BF14" s="10"/>
      <c r="BG14" s="10"/>
      <c r="BH14" s="10"/>
      <c r="BI14" s="10"/>
    </row>
    <row r="15" spans="1:61" x14ac:dyDescent="0.25">
      <c r="A15" s="10">
        <v>24</v>
      </c>
      <c r="B15" s="10" t="s">
        <v>331</v>
      </c>
      <c r="C15" s="12" t="s">
        <v>4205</v>
      </c>
      <c r="D15" s="10" t="s">
        <v>337</v>
      </c>
      <c r="E15" s="10" t="s">
        <v>58</v>
      </c>
      <c r="F15" s="10" t="s">
        <v>330</v>
      </c>
      <c r="G15" s="10" t="s">
        <v>332</v>
      </c>
      <c r="H15" s="10">
        <v>2021</v>
      </c>
      <c r="I15" s="10" t="s">
        <v>62</v>
      </c>
      <c r="J15" s="10" t="s">
        <v>333</v>
      </c>
      <c r="K15" s="10" t="s">
        <v>334</v>
      </c>
      <c r="L15" s="10" t="s">
        <v>335</v>
      </c>
      <c r="M15" s="10"/>
      <c r="N15" s="10" t="s">
        <v>336</v>
      </c>
      <c r="O15" s="10" t="s">
        <v>67</v>
      </c>
      <c r="P15" s="10" t="s">
        <v>68</v>
      </c>
      <c r="Q15" s="10" t="s">
        <v>69</v>
      </c>
      <c r="R15" s="10" t="s">
        <v>338</v>
      </c>
      <c r="S15" s="10" t="s">
        <v>339</v>
      </c>
      <c r="T15" s="10" t="s">
        <v>340</v>
      </c>
      <c r="U15" s="10" t="s">
        <v>74</v>
      </c>
      <c r="V15" s="10"/>
      <c r="W15" s="10" t="s">
        <v>8635</v>
      </c>
      <c r="X15" s="10" t="s">
        <v>341</v>
      </c>
      <c r="Y15" s="10" t="s">
        <v>342</v>
      </c>
      <c r="Z15" s="12" t="s">
        <v>77</v>
      </c>
      <c r="AA15" s="12" t="s">
        <v>78</v>
      </c>
      <c r="AB15" s="10"/>
      <c r="AC15" s="10" t="s">
        <v>343</v>
      </c>
      <c r="AD15" s="10" t="s">
        <v>344</v>
      </c>
      <c r="AE15" s="10" t="s">
        <v>345</v>
      </c>
      <c r="AF15" s="10"/>
      <c r="AG15" s="10"/>
      <c r="AH15" s="10" t="s">
        <v>346</v>
      </c>
      <c r="AI15" s="10" t="s">
        <v>347</v>
      </c>
      <c r="AJ15" s="10" t="s">
        <v>325</v>
      </c>
      <c r="AK15" s="10" t="s">
        <v>348</v>
      </c>
      <c r="AL15" s="10" t="s">
        <v>349</v>
      </c>
      <c r="AM15" s="10" t="s">
        <v>350</v>
      </c>
      <c r="AN15" s="10"/>
      <c r="AO15" s="10" t="s">
        <v>91</v>
      </c>
      <c r="AP15" s="10" t="s">
        <v>351</v>
      </c>
      <c r="AQ15" s="10"/>
      <c r="AR15" s="10"/>
      <c r="AS15" s="10"/>
      <c r="AT15" s="10"/>
      <c r="AU15" s="10">
        <v>67</v>
      </c>
      <c r="AV15" s="10">
        <v>5</v>
      </c>
      <c r="AW15" s="10"/>
      <c r="AX15" s="10"/>
      <c r="AY15" s="10"/>
      <c r="AZ15" s="10"/>
      <c r="BA15" s="10">
        <v>32722974</v>
      </c>
      <c r="BB15" s="10"/>
      <c r="BC15" s="10"/>
      <c r="BD15" s="10"/>
      <c r="BE15" s="10"/>
      <c r="BF15" s="10"/>
      <c r="BG15" s="10"/>
      <c r="BH15" s="10"/>
      <c r="BI15" s="10"/>
    </row>
    <row r="16" spans="1:61" x14ac:dyDescent="0.25">
      <c r="A16" s="10">
        <v>25</v>
      </c>
      <c r="B16" s="10" t="s">
        <v>353</v>
      </c>
      <c r="C16" s="12" t="s">
        <v>3689</v>
      </c>
      <c r="D16" s="10" t="s">
        <v>359</v>
      </c>
      <c r="E16" s="10" t="s">
        <v>58</v>
      </c>
      <c r="F16" s="10" t="s">
        <v>352</v>
      </c>
      <c r="G16" s="10" t="s">
        <v>354</v>
      </c>
      <c r="H16" s="10">
        <v>2021</v>
      </c>
      <c r="I16" s="10" t="s">
        <v>62</v>
      </c>
      <c r="J16" s="10" t="s">
        <v>355</v>
      </c>
      <c r="K16" s="10" t="s">
        <v>356</v>
      </c>
      <c r="L16" s="10" t="s">
        <v>357</v>
      </c>
      <c r="M16" s="10"/>
      <c r="N16" s="10" t="s">
        <v>358</v>
      </c>
      <c r="O16" s="10" t="s">
        <v>67</v>
      </c>
      <c r="P16" s="10" t="s">
        <v>68</v>
      </c>
      <c r="Q16" s="10" t="s">
        <v>69</v>
      </c>
      <c r="R16" s="10" t="s">
        <v>360</v>
      </c>
      <c r="S16" s="10" t="s">
        <v>361</v>
      </c>
      <c r="T16" s="10" t="s">
        <v>73</v>
      </c>
      <c r="U16" s="10" t="s">
        <v>74</v>
      </c>
      <c r="V16" s="10"/>
      <c r="W16" s="10" t="s">
        <v>8636</v>
      </c>
      <c r="X16" s="10" t="s">
        <v>362</v>
      </c>
      <c r="Y16" s="10" t="s">
        <v>363</v>
      </c>
      <c r="Z16" s="12" t="s">
        <v>77</v>
      </c>
      <c r="AA16" s="12" t="s">
        <v>78</v>
      </c>
      <c r="AB16" s="10"/>
      <c r="AC16" s="10" t="s">
        <v>364</v>
      </c>
      <c r="AD16" s="10"/>
      <c r="AE16" s="10" t="s">
        <v>365</v>
      </c>
      <c r="AF16" s="10"/>
      <c r="AG16" s="10" t="s">
        <v>366</v>
      </c>
      <c r="AH16" s="10" t="s">
        <v>367</v>
      </c>
      <c r="AI16" s="10" t="s">
        <v>368</v>
      </c>
      <c r="AJ16" s="10" t="s">
        <v>110</v>
      </c>
      <c r="AK16" s="10" t="s">
        <v>369</v>
      </c>
      <c r="AL16" s="10" t="s">
        <v>370</v>
      </c>
      <c r="AM16" s="10" t="s">
        <v>371</v>
      </c>
      <c r="AN16" s="10" t="s">
        <v>372</v>
      </c>
      <c r="AO16" s="10" t="s">
        <v>91</v>
      </c>
      <c r="AP16" s="10" t="s">
        <v>373</v>
      </c>
      <c r="AQ16" s="10"/>
      <c r="AR16" s="10" t="s">
        <v>374</v>
      </c>
      <c r="AS16" s="10"/>
      <c r="AT16" s="10"/>
      <c r="AU16" s="10">
        <v>53</v>
      </c>
      <c r="AV16" s="10">
        <v>2</v>
      </c>
      <c r="AW16" s="10"/>
      <c r="AX16" s="10"/>
      <c r="AY16" s="10" t="s">
        <v>375</v>
      </c>
      <c r="AZ16" s="10"/>
      <c r="BA16" s="10"/>
      <c r="BB16" s="10"/>
      <c r="BC16" s="10"/>
      <c r="BD16" s="10"/>
      <c r="BE16" s="10"/>
      <c r="BF16" s="10"/>
      <c r="BG16" s="10"/>
      <c r="BH16" s="10"/>
      <c r="BI16" s="10"/>
    </row>
    <row r="17" spans="1:61" x14ac:dyDescent="0.25">
      <c r="A17" s="10">
        <v>26</v>
      </c>
      <c r="B17" s="10" t="s">
        <v>377</v>
      </c>
      <c r="C17" s="12" t="s">
        <v>3255</v>
      </c>
      <c r="D17" s="10" t="s">
        <v>382</v>
      </c>
      <c r="E17" s="10" t="s">
        <v>58</v>
      </c>
      <c r="F17" s="10" t="s">
        <v>376</v>
      </c>
      <c r="G17" s="10" t="s">
        <v>378</v>
      </c>
      <c r="H17" s="10">
        <v>2021</v>
      </c>
      <c r="I17" s="10" t="s">
        <v>62</v>
      </c>
      <c r="J17" s="10" t="s">
        <v>379</v>
      </c>
      <c r="K17" s="10" t="s">
        <v>380</v>
      </c>
      <c r="L17" s="10" t="s">
        <v>381</v>
      </c>
      <c r="M17" s="10"/>
      <c r="N17" s="10" t="s">
        <v>99</v>
      </c>
      <c r="O17" s="10" t="s">
        <v>67</v>
      </c>
      <c r="P17" s="10" t="s">
        <v>68</v>
      </c>
      <c r="Q17" s="10" t="s">
        <v>69</v>
      </c>
      <c r="R17" s="10" t="s">
        <v>383</v>
      </c>
      <c r="S17" s="10" t="s">
        <v>384</v>
      </c>
      <c r="T17" s="10" t="s">
        <v>73</v>
      </c>
      <c r="U17" s="10" t="s">
        <v>173</v>
      </c>
      <c r="V17" s="10"/>
      <c r="W17" s="10" t="s">
        <v>8637</v>
      </c>
      <c r="X17" s="10" t="s">
        <v>385</v>
      </c>
      <c r="Y17" s="10"/>
      <c r="Z17" s="12" t="s">
        <v>77</v>
      </c>
      <c r="AA17" s="12" t="s">
        <v>78</v>
      </c>
      <c r="AB17" s="10"/>
      <c r="AC17" s="10" t="s">
        <v>386</v>
      </c>
      <c r="AD17" s="10" t="s">
        <v>216</v>
      </c>
      <c r="AE17" s="10" t="s">
        <v>387</v>
      </c>
      <c r="AF17" s="10"/>
      <c r="AG17" s="10" t="s">
        <v>388</v>
      </c>
      <c r="AH17" s="10"/>
      <c r="AI17" s="10" t="s">
        <v>389</v>
      </c>
      <c r="AJ17" s="10" t="s">
        <v>241</v>
      </c>
      <c r="AK17" s="10" t="s">
        <v>111</v>
      </c>
      <c r="AL17" s="10"/>
      <c r="AM17" s="10" t="s">
        <v>112</v>
      </c>
      <c r="AN17" s="10"/>
      <c r="AO17" s="10" t="s">
        <v>113</v>
      </c>
      <c r="AP17" s="10" t="s">
        <v>111</v>
      </c>
      <c r="AQ17" s="10">
        <v>12</v>
      </c>
      <c r="AR17" s="10" t="s">
        <v>114</v>
      </c>
      <c r="AS17" s="10"/>
      <c r="AT17" s="10" t="s">
        <v>390</v>
      </c>
      <c r="AU17" s="10">
        <v>21</v>
      </c>
      <c r="AV17" s="10"/>
      <c r="AW17" s="10" t="s">
        <v>117</v>
      </c>
      <c r="AX17" s="10"/>
      <c r="AY17" s="10"/>
      <c r="AZ17" s="10"/>
      <c r="BA17" s="10">
        <v>34852789</v>
      </c>
      <c r="BB17" s="10"/>
      <c r="BC17" s="10"/>
      <c r="BD17" s="10"/>
      <c r="BE17" s="10"/>
      <c r="BF17" s="10"/>
      <c r="BG17" s="10"/>
      <c r="BH17" s="10"/>
      <c r="BI17" s="10"/>
    </row>
    <row r="18" spans="1:61" x14ac:dyDescent="0.25">
      <c r="A18" s="10">
        <v>27</v>
      </c>
      <c r="B18" s="10" t="s">
        <v>392</v>
      </c>
      <c r="C18" s="12" t="s">
        <v>8588</v>
      </c>
      <c r="D18" s="10" t="s">
        <v>397</v>
      </c>
      <c r="E18" s="10" t="s">
        <v>58</v>
      </c>
      <c r="F18" s="10" t="s">
        <v>391</v>
      </c>
      <c r="G18" s="10" t="s">
        <v>393</v>
      </c>
      <c r="H18" s="10">
        <v>2021</v>
      </c>
      <c r="I18" s="10" t="s">
        <v>62</v>
      </c>
      <c r="J18" s="10" t="s">
        <v>394</v>
      </c>
      <c r="K18" s="10" t="s">
        <v>395</v>
      </c>
      <c r="L18" s="10" t="s">
        <v>396</v>
      </c>
      <c r="M18" s="10"/>
      <c r="N18" s="10" t="s">
        <v>99</v>
      </c>
      <c r="O18" s="10" t="s">
        <v>67</v>
      </c>
      <c r="P18" s="10" t="s">
        <v>68</v>
      </c>
      <c r="Q18" s="10" t="s">
        <v>69</v>
      </c>
      <c r="R18" s="10" t="s">
        <v>398</v>
      </c>
      <c r="S18" s="10" t="s">
        <v>399</v>
      </c>
      <c r="T18" s="10" t="s">
        <v>73</v>
      </c>
      <c r="U18" s="10" t="s">
        <v>103</v>
      </c>
      <c r="V18" s="10"/>
      <c r="W18" s="10" t="s">
        <v>8638</v>
      </c>
      <c r="X18" s="10" t="s">
        <v>400</v>
      </c>
      <c r="Y18" s="10"/>
      <c r="Z18" s="12" t="s">
        <v>77</v>
      </c>
      <c r="AA18" s="12" t="s">
        <v>78</v>
      </c>
      <c r="AB18" s="10"/>
      <c r="AC18" s="10" t="s">
        <v>401</v>
      </c>
      <c r="AD18" s="10" t="s">
        <v>402</v>
      </c>
      <c r="AE18" s="10" t="s">
        <v>403</v>
      </c>
      <c r="AF18" s="10"/>
      <c r="AG18" s="10" t="s">
        <v>404</v>
      </c>
      <c r="AH18" s="10"/>
      <c r="AI18" s="10" t="s">
        <v>180</v>
      </c>
      <c r="AJ18" s="10" t="s">
        <v>405</v>
      </c>
      <c r="AK18" s="10" t="s">
        <v>111</v>
      </c>
      <c r="AL18" s="10"/>
      <c r="AM18" s="10" t="s">
        <v>112</v>
      </c>
      <c r="AN18" s="10"/>
      <c r="AO18" s="10" t="s">
        <v>113</v>
      </c>
      <c r="AP18" s="10" t="s">
        <v>111</v>
      </c>
      <c r="AQ18" s="10">
        <v>9</v>
      </c>
      <c r="AR18" s="10" t="s">
        <v>114</v>
      </c>
      <c r="AS18" s="10"/>
      <c r="AT18" s="10" t="s">
        <v>406</v>
      </c>
      <c r="AU18" s="10">
        <v>21</v>
      </c>
      <c r="AV18" s="10"/>
      <c r="AW18" s="10" t="s">
        <v>117</v>
      </c>
      <c r="AX18" s="10"/>
      <c r="AY18" s="10"/>
      <c r="AZ18" s="10"/>
      <c r="BA18" s="10">
        <v>34801017</v>
      </c>
      <c r="BB18" s="10"/>
      <c r="BC18" s="10"/>
      <c r="BD18" s="10"/>
      <c r="BE18" s="10"/>
      <c r="BF18" s="10"/>
      <c r="BG18" s="10"/>
      <c r="BH18" s="10"/>
      <c r="BI18" s="10"/>
    </row>
    <row r="19" spans="1:61" x14ac:dyDescent="0.25">
      <c r="A19" s="10">
        <v>28</v>
      </c>
      <c r="B19" s="10" t="s">
        <v>408</v>
      </c>
      <c r="C19" s="12" t="s">
        <v>8589</v>
      </c>
      <c r="D19" s="10" t="s">
        <v>413</v>
      </c>
      <c r="E19" s="10" t="s">
        <v>58</v>
      </c>
      <c r="F19" s="10" t="s">
        <v>407</v>
      </c>
      <c r="G19" s="10" t="s">
        <v>409</v>
      </c>
      <c r="H19" s="10">
        <v>2021</v>
      </c>
      <c r="I19" s="10" t="s">
        <v>62</v>
      </c>
      <c r="J19" s="10" t="s">
        <v>410</v>
      </c>
      <c r="K19" s="10" t="s">
        <v>411</v>
      </c>
      <c r="L19" s="10" t="s">
        <v>412</v>
      </c>
      <c r="M19" s="10"/>
      <c r="N19" s="10" t="s">
        <v>99</v>
      </c>
      <c r="O19" s="10" t="s">
        <v>67</v>
      </c>
      <c r="P19" s="10" t="s">
        <v>68</v>
      </c>
      <c r="Q19" s="10" t="s">
        <v>69</v>
      </c>
      <c r="R19" s="10" t="s">
        <v>414</v>
      </c>
      <c r="S19" s="10" t="s">
        <v>415</v>
      </c>
      <c r="T19" s="10" t="s">
        <v>73</v>
      </c>
      <c r="U19" s="10" t="s">
        <v>103</v>
      </c>
      <c r="V19" s="10"/>
      <c r="W19" s="10" t="s">
        <v>8639</v>
      </c>
      <c r="X19" s="10" t="s">
        <v>416</v>
      </c>
      <c r="Y19" s="10"/>
      <c r="Z19" s="12" t="s">
        <v>77</v>
      </c>
      <c r="AA19" s="12" t="s">
        <v>78</v>
      </c>
      <c r="AB19" s="10"/>
      <c r="AC19" s="10" t="s">
        <v>401</v>
      </c>
      <c r="AD19" s="10" t="s">
        <v>402</v>
      </c>
      <c r="AE19" s="10" t="s">
        <v>417</v>
      </c>
      <c r="AF19" s="10"/>
      <c r="AG19" s="10" t="s">
        <v>418</v>
      </c>
      <c r="AH19" s="10"/>
      <c r="AI19" s="10" t="s">
        <v>180</v>
      </c>
      <c r="AJ19" s="10" t="s">
        <v>419</v>
      </c>
      <c r="AK19" s="10" t="s">
        <v>111</v>
      </c>
      <c r="AL19" s="10"/>
      <c r="AM19" s="10" t="s">
        <v>112</v>
      </c>
      <c r="AN19" s="10"/>
      <c r="AO19" s="10" t="s">
        <v>113</v>
      </c>
      <c r="AP19" s="10" t="s">
        <v>111</v>
      </c>
      <c r="AQ19" s="10">
        <v>9</v>
      </c>
      <c r="AR19" s="10" t="s">
        <v>114</v>
      </c>
      <c r="AS19" s="10"/>
      <c r="AT19" s="10" t="s">
        <v>420</v>
      </c>
      <c r="AU19" s="10">
        <v>21</v>
      </c>
      <c r="AV19" s="10"/>
      <c r="AW19" s="10" t="s">
        <v>117</v>
      </c>
      <c r="AX19" s="10"/>
      <c r="AY19" s="10"/>
      <c r="AZ19" s="10"/>
      <c r="BA19" s="10">
        <v>34560861</v>
      </c>
      <c r="BB19" s="10"/>
      <c r="BC19" s="10"/>
      <c r="BD19" s="10"/>
      <c r="BE19" s="10"/>
      <c r="BF19" s="10"/>
      <c r="BG19" s="10"/>
      <c r="BH19" s="10"/>
      <c r="BI19" s="10"/>
    </row>
    <row r="20" spans="1:61" x14ac:dyDescent="0.25">
      <c r="A20" s="10">
        <v>30</v>
      </c>
      <c r="B20" s="10" t="s">
        <v>422</v>
      </c>
      <c r="C20" s="12" t="s">
        <v>4414</v>
      </c>
      <c r="D20" s="10" t="s">
        <v>428</v>
      </c>
      <c r="E20" s="10" t="s">
        <v>58</v>
      </c>
      <c r="F20" s="10" t="s">
        <v>421</v>
      </c>
      <c r="G20" s="10" t="s">
        <v>423</v>
      </c>
      <c r="H20" s="10">
        <v>2020</v>
      </c>
      <c r="I20" s="10" t="s">
        <v>62</v>
      </c>
      <c r="J20" s="10" t="s">
        <v>424</v>
      </c>
      <c r="K20" s="10" t="s">
        <v>425</v>
      </c>
      <c r="L20" s="10" t="s">
        <v>426</v>
      </c>
      <c r="M20" s="10"/>
      <c r="N20" s="10" t="s">
        <v>427</v>
      </c>
      <c r="O20" s="10" t="s">
        <v>67</v>
      </c>
      <c r="P20" s="10" t="s">
        <v>68</v>
      </c>
      <c r="Q20" s="10" t="s">
        <v>69</v>
      </c>
      <c r="R20" s="10" t="s">
        <v>429</v>
      </c>
      <c r="S20" s="10" t="s">
        <v>430</v>
      </c>
      <c r="T20" s="10" t="s">
        <v>431</v>
      </c>
      <c r="U20" s="10" t="s">
        <v>74</v>
      </c>
      <c r="V20" s="10"/>
      <c r="W20" s="10" t="s">
        <v>8640</v>
      </c>
      <c r="X20" s="10" t="s">
        <v>432</v>
      </c>
      <c r="Y20" s="10"/>
      <c r="Z20" s="12" t="s">
        <v>77</v>
      </c>
      <c r="AA20" s="12" t="s">
        <v>78</v>
      </c>
      <c r="AB20" s="10"/>
      <c r="AC20" s="10" t="s">
        <v>433</v>
      </c>
      <c r="AD20" s="10"/>
      <c r="AE20" s="10" t="s">
        <v>434</v>
      </c>
      <c r="AF20" s="10"/>
      <c r="AG20" s="10" t="s">
        <v>435</v>
      </c>
      <c r="AH20" s="10"/>
      <c r="AI20" s="10" t="s">
        <v>436</v>
      </c>
      <c r="AJ20" s="10" t="s">
        <v>86</v>
      </c>
      <c r="AK20" s="10" t="s">
        <v>437</v>
      </c>
      <c r="AL20" s="10" t="s">
        <v>438</v>
      </c>
      <c r="AM20" s="10" t="s">
        <v>439</v>
      </c>
      <c r="AN20" s="10"/>
      <c r="AO20" s="10" t="s">
        <v>440</v>
      </c>
      <c r="AP20" s="10" t="s">
        <v>441</v>
      </c>
      <c r="AQ20" s="10">
        <v>11</v>
      </c>
      <c r="AR20" s="10"/>
      <c r="AS20" s="10"/>
      <c r="AT20" s="10" t="s">
        <v>442</v>
      </c>
      <c r="AU20" s="10">
        <v>131</v>
      </c>
      <c r="AV20" s="10"/>
      <c r="AW20" s="10"/>
      <c r="AX20" s="10"/>
      <c r="AY20" s="10"/>
      <c r="AZ20" s="10" t="s">
        <v>194</v>
      </c>
      <c r="BA20" s="10">
        <v>32087433</v>
      </c>
      <c r="BB20" s="10"/>
      <c r="BC20" s="10"/>
      <c r="BD20" s="10"/>
      <c r="BE20" s="10"/>
      <c r="BF20" s="10"/>
      <c r="BG20" s="10"/>
      <c r="BH20" s="10"/>
      <c r="BI20" s="10"/>
    </row>
    <row r="21" spans="1:61" x14ac:dyDescent="0.25">
      <c r="A21" s="10">
        <v>31</v>
      </c>
      <c r="B21" s="10" t="s">
        <v>444</v>
      </c>
      <c r="C21" s="12" t="s">
        <v>3479</v>
      </c>
      <c r="D21" s="10" t="s">
        <v>450</v>
      </c>
      <c r="E21" s="10" t="s">
        <v>58</v>
      </c>
      <c r="F21" s="10" t="s">
        <v>443</v>
      </c>
      <c r="G21" s="10" t="s">
        <v>445</v>
      </c>
      <c r="H21" s="10">
        <v>2020</v>
      </c>
      <c r="I21" s="10" t="s">
        <v>62</v>
      </c>
      <c r="J21" s="10" t="s">
        <v>446</v>
      </c>
      <c r="K21" s="10" t="s">
        <v>447</v>
      </c>
      <c r="L21" s="10" t="s">
        <v>448</v>
      </c>
      <c r="M21" s="10"/>
      <c r="N21" s="10" t="s">
        <v>449</v>
      </c>
      <c r="O21" s="10" t="s">
        <v>67</v>
      </c>
      <c r="P21" s="10" t="s">
        <v>68</v>
      </c>
      <c r="Q21" s="10" t="s">
        <v>69</v>
      </c>
      <c r="R21" s="10" t="s">
        <v>451</v>
      </c>
      <c r="S21" s="10" t="s">
        <v>452</v>
      </c>
      <c r="T21" s="10" t="s">
        <v>73</v>
      </c>
      <c r="U21" s="10" t="s">
        <v>74</v>
      </c>
      <c r="V21" s="10"/>
      <c r="W21" s="10" t="s">
        <v>8641</v>
      </c>
      <c r="X21" s="10" t="s">
        <v>453</v>
      </c>
      <c r="Y21" s="10" t="s">
        <v>454</v>
      </c>
      <c r="Z21" s="12" t="s">
        <v>77</v>
      </c>
      <c r="AA21" s="12" t="s">
        <v>78</v>
      </c>
      <c r="AB21" s="10"/>
      <c r="AC21" s="10" t="s">
        <v>455</v>
      </c>
      <c r="AD21" s="10"/>
      <c r="AE21" s="10" t="s">
        <v>456</v>
      </c>
      <c r="AF21" s="10"/>
      <c r="AG21" s="10" t="s">
        <v>457</v>
      </c>
      <c r="AH21" s="10" t="s">
        <v>458</v>
      </c>
      <c r="AI21" s="10" t="s">
        <v>459</v>
      </c>
      <c r="AJ21" s="10" t="s">
        <v>405</v>
      </c>
      <c r="AK21" s="10" t="s">
        <v>460</v>
      </c>
      <c r="AL21" s="10" t="s">
        <v>461</v>
      </c>
      <c r="AM21" s="10" t="s">
        <v>462</v>
      </c>
      <c r="AN21" s="10"/>
      <c r="AO21" s="10" t="s">
        <v>440</v>
      </c>
      <c r="AP21" s="10" t="s">
        <v>463</v>
      </c>
      <c r="AQ21" s="10"/>
      <c r="AR21" s="10"/>
      <c r="AS21" s="10"/>
      <c r="AT21" s="10" t="s">
        <v>464</v>
      </c>
      <c r="AU21" s="10">
        <v>50</v>
      </c>
      <c r="AV21" s="10">
        <v>15</v>
      </c>
      <c r="AW21" s="10" t="s">
        <v>117</v>
      </c>
      <c r="AX21" s="10"/>
      <c r="AY21" s="10"/>
      <c r="AZ21" s="10" t="s">
        <v>465</v>
      </c>
      <c r="BA21" s="10">
        <v>33148347</v>
      </c>
      <c r="BB21" s="10"/>
      <c r="BC21" s="10"/>
      <c r="BD21" s="10"/>
      <c r="BE21" s="10"/>
      <c r="BF21" s="10"/>
      <c r="BG21" s="10"/>
      <c r="BH21" s="10"/>
      <c r="BI21" s="10"/>
    </row>
    <row r="22" spans="1:61" x14ac:dyDescent="0.25">
      <c r="A22" s="10">
        <v>32</v>
      </c>
      <c r="B22" s="10" t="s">
        <v>467</v>
      </c>
      <c r="C22" s="12" t="s">
        <v>8590</v>
      </c>
      <c r="D22" s="10" t="s">
        <v>472</v>
      </c>
      <c r="E22" s="10" t="s">
        <v>58</v>
      </c>
      <c r="F22" s="10" t="s">
        <v>466</v>
      </c>
      <c r="G22" s="10" t="s">
        <v>468</v>
      </c>
      <c r="H22" s="10">
        <v>2020</v>
      </c>
      <c r="I22" s="10" t="s">
        <v>62</v>
      </c>
      <c r="J22" s="10" t="s">
        <v>469</v>
      </c>
      <c r="K22" s="10" t="s">
        <v>470</v>
      </c>
      <c r="L22" s="10" t="s">
        <v>471</v>
      </c>
      <c r="M22" s="10"/>
      <c r="N22" s="10" t="s">
        <v>99</v>
      </c>
      <c r="O22" s="10" t="s">
        <v>67</v>
      </c>
      <c r="P22" s="10" t="s">
        <v>68</v>
      </c>
      <c r="Q22" s="10" t="s">
        <v>69</v>
      </c>
      <c r="R22" s="10" t="s">
        <v>473</v>
      </c>
      <c r="S22" s="10" t="s">
        <v>474</v>
      </c>
      <c r="T22" s="10" t="s">
        <v>475</v>
      </c>
      <c r="U22" s="10" t="s">
        <v>103</v>
      </c>
      <c r="V22" s="10"/>
      <c r="W22" s="10" t="s">
        <v>8642</v>
      </c>
      <c r="X22" s="10" t="s">
        <v>476</v>
      </c>
      <c r="Y22" s="10"/>
      <c r="Z22" s="12" t="s">
        <v>77</v>
      </c>
      <c r="AA22" s="12" t="s">
        <v>78</v>
      </c>
      <c r="AB22" s="10"/>
      <c r="AC22" s="10" t="s">
        <v>477</v>
      </c>
      <c r="AD22" s="10" t="s">
        <v>216</v>
      </c>
      <c r="AE22" s="10" t="s">
        <v>478</v>
      </c>
      <c r="AF22" s="10"/>
      <c r="AG22" s="10" t="s">
        <v>479</v>
      </c>
      <c r="AH22" s="10" t="s">
        <v>480</v>
      </c>
      <c r="AI22" s="10" t="s">
        <v>481</v>
      </c>
      <c r="AJ22" s="10" t="s">
        <v>419</v>
      </c>
      <c r="AK22" s="10" t="s">
        <v>111</v>
      </c>
      <c r="AL22" s="10"/>
      <c r="AM22" s="10" t="s">
        <v>112</v>
      </c>
      <c r="AN22" s="10"/>
      <c r="AO22" s="10" t="s">
        <v>113</v>
      </c>
      <c r="AP22" s="10" t="s">
        <v>111</v>
      </c>
      <c r="AQ22" s="10">
        <v>11</v>
      </c>
      <c r="AR22" s="10" t="s">
        <v>114</v>
      </c>
      <c r="AS22" s="10" t="s">
        <v>482</v>
      </c>
      <c r="AT22" s="10" t="s">
        <v>420</v>
      </c>
      <c r="AU22" s="10">
        <v>20</v>
      </c>
      <c r="AV22" s="10"/>
      <c r="AW22" s="10" t="s">
        <v>117</v>
      </c>
      <c r="AX22" s="10"/>
      <c r="AY22" s="10"/>
      <c r="AZ22" s="10" t="s">
        <v>483</v>
      </c>
      <c r="BA22" s="10">
        <v>32938412</v>
      </c>
      <c r="BB22" s="10"/>
      <c r="BC22" s="10"/>
      <c r="BD22" s="10"/>
      <c r="BE22" s="10"/>
      <c r="BF22" s="10"/>
      <c r="BG22" s="10"/>
      <c r="BH22" s="10"/>
      <c r="BI22" s="10"/>
    </row>
    <row r="23" spans="1:61" x14ac:dyDescent="0.25">
      <c r="A23" s="10">
        <v>33</v>
      </c>
      <c r="B23" s="10" t="s">
        <v>485</v>
      </c>
      <c r="C23" s="12" t="s">
        <v>8591</v>
      </c>
      <c r="D23" s="10" t="s">
        <v>490</v>
      </c>
      <c r="E23" s="10" t="s">
        <v>58</v>
      </c>
      <c r="F23" s="10" t="s">
        <v>484</v>
      </c>
      <c r="G23" s="10" t="s">
        <v>486</v>
      </c>
      <c r="H23" s="10">
        <v>2020</v>
      </c>
      <c r="I23" s="10" t="s">
        <v>62</v>
      </c>
      <c r="J23" s="10" t="s">
        <v>487</v>
      </c>
      <c r="K23" s="10" t="s">
        <v>488</v>
      </c>
      <c r="L23" s="10" t="s">
        <v>489</v>
      </c>
      <c r="M23" s="10"/>
      <c r="N23" s="10" t="s">
        <v>336</v>
      </c>
      <c r="O23" s="10" t="s">
        <v>67</v>
      </c>
      <c r="P23" s="10" t="s">
        <v>68</v>
      </c>
      <c r="Q23" s="10" t="s">
        <v>69</v>
      </c>
      <c r="R23" s="10" t="s">
        <v>491</v>
      </c>
      <c r="S23" s="10" t="s">
        <v>492</v>
      </c>
      <c r="T23" s="10" t="s">
        <v>149</v>
      </c>
      <c r="U23" s="10" t="s">
        <v>173</v>
      </c>
      <c r="V23" s="10"/>
      <c r="W23" s="10" t="s">
        <v>8643</v>
      </c>
      <c r="X23" s="10" t="s">
        <v>493</v>
      </c>
      <c r="Y23" s="10" t="s">
        <v>494</v>
      </c>
      <c r="Z23" s="12" t="s">
        <v>77</v>
      </c>
      <c r="AA23" s="12" t="s">
        <v>78</v>
      </c>
      <c r="AB23" s="10"/>
      <c r="AC23" s="10" t="s">
        <v>495</v>
      </c>
      <c r="AD23" s="10" t="s">
        <v>496</v>
      </c>
      <c r="AE23" s="10" t="s">
        <v>497</v>
      </c>
      <c r="AF23" s="10"/>
      <c r="AG23" s="10"/>
      <c r="AH23" s="10" t="s">
        <v>498</v>
      </c>
      <c r="AI23" s="10" t="s">
        <v>499</v>
      </c>
      <c r="AJ23" s="10" t="s">
        <v>110</v>
      </c>
      <c r="AK23" s="10" t="s">
        <v>500</v>
      </c>
      <c r="AL23" s="10" t="s">
        <v>501</v>
      </c>
      <c r="AM23" s="10" t="s">
        <v>502</v>
      </c>
      <c r="AN23" s="10"/>
      <c r="AO23" s="10" t="s">
        <v>113</v>
      </c>
      <c r="AP23" s="10" t="s">
        <v>503</v>
      </c>
      <c r="AQ23" s="10"/>
      <c r="AR23" s="10"/>
      <c r="AS23" s="10" t="s">
        <v>504</v>
      </c>
      <c r="AT23" s="10"/>
      <c r="AU23" s="10">
        <v>30</v>
      </c>
      <c r="AV23" s="10">
        <v>3</v>
      </c>
      <c r="AW23" s="10"/>
      <c r="AX23" s="10"/>
      <c r="AY23" s="10"/>
      <c r="AZ23" s="10" t="s">
        <v>505</v>
      </c>
      <c r="BA23" s="10"/>
      <c r="BB23" s="10"/>
      <c r="BC23" s="10" t="s">
        <v>8644</v>
      </c>
      <c r="BD23" s="10"/>
      <c r="BE23" s="10"/>
      <c r="BF23" s="10"/>
      <c r="BG23" s="10"/>
      <c r="BH23" s="10"/>
      <c r="BI23" s="10"/>
    </row>
    <row r="24" spans="1:61" x14ac:dyDescent="0.25">
      <c r="A24" s="10">
        <v>34</v>
      </c>
      <c r="B24" s="10" t="s">
        <v>507</v>
      </c>
      <c r="C24" s="12" t="s">
        <v>3439</v>
      </c>
      <c r="D24" s="10" t="s">
        <v>512</v>
      </c>
      <c r="E24" s="10" t="s">
        <v>58</v>
      </c>
      <c r="F24" s="10" t="s">
        <v>506</v>
      </c>
      <c r="G24" s="10" t="s">
        <v>508</v>
      </c>
      <c r="H24" s="10">
        <v>2020</v>
      </c>
      <c r="I24" s="10" t="s">
        <v>62</v>
      </c>
      <c r="J24" s="10" t="s">
        <v>509</v>
      </c>
      <c r="K24" s="10" t="s">
        <v>510</v>
      </c>
      <c r="L24" s="10" t="s">
        <v>511</v>
      </c>
      <c r="M24" s="10"/>
      <c r="N24" s="10" t="s">
        <v>358</v>
      </c>
      <c r="O24" s="10" t="s">
        <v>67</v>
      </c>
      <c r="P24" s="10" t="s">
        <v>68</v>
      </c>
      <c r="Q24" s="10" t="s">
        <v>69</v>
      </c>
      <c r="R24" s="10" t="s">
        <v>513</v>
      </c>
      <c r="S24" s="10" t="s">
        <v>514</v>
      </c>
      <c r="T24" s="10" t="s">
        <v>515</v>
      </c>
      <c r="U24" s="10" t="s">
        <v>173</v>
      </c>
      <c r="V24" s="10"/>
      <c r="W24" s="10" t="s">
        <v>8645</v>
      </c>
      <c r="X24" s="10" t="s">
        <v>516</v>
      </c>
      <c r="Y24" s="10" t="s">
        <v>517</v>
      </c>
      <c r="Z24" s="12" t="s">
        <v>77</v>
      </c>
      <c r="AA24" s="12" t="s">
        <v>78</v>
      </c>
      <c r="AB24" s="10"/>
      <c r="AC24" s="10" t="s">
        <v>518</v>
      </c>
      <c r="AD24" s="10" t="s">
        <v>519</v>
      </c>
      <c r="AE24" s="10" t="s">
        <v>520</v>
      </c>
      <c r="AF24" s="10"/>
      <c r="AG24" s="10" t="s">
        <v>521</v>
      </c>
      <c r="AH24" s="10" t="s">
        <v>522</v>
      </c>
      <c r="AI24" s="10" t="s">
        <v>523</v>
      </c>
      <c r="AJ24" s="10" t="s">
        <v>241</v>
      </c>
      <c r="AK24" s="10" t="s">
        <v>524</v>
      </c>
      <c r="AL24" s="10" t="s">
        <v>525</v>
      </c>
      <c r="AM24" s="10" t="s">
        <v>526</v>
      </c>
      <c r="AN24" s="10" t="s">
        <v>372</v>
      </c>
      <c r="AO24" s="10" t="s">
        <v>527</v>
      </c>
      <c r="AP24" s="10" t="s">
        <v>528</v>
      </c>
      <c r="AQ24" s="10"/>
      <c r="AR24" s="10"/>
      <c r="AS24" s="10" t="s">
        <v>529</v>
      </c>
      <c r="AT24" s="10" t="s">
        <v>530</v>
      </c>
      <c r="AU24" s="10">
        <v>27</v>
      </c>
      <c r="AV24" s="10">
        <v>6</v>
      </c>
      <c r="AW24" s="10" t="s">
        <v>117</v>
      </c>
      <c r="AX24" s="10"/>
      <c r="AY24" s="10"/>
      <c r="AZ24" s="10" t="s">
        <v>531</v>
      </c>
      <c r="BA24" s="10">
        <v>32246735</v>
      </c>
      <c r="BB24" s="10"/>
      <c r="BC24" s="10" t="s">
        <v>8646</v>
      </c>
      <c r="BD24" s="10"/>
      <c r="BE24" s="10"/>
      <c r="BF24" s="10"/>
      <c r="BG24" s="10"/>
      <c r="BH24" s="10"/>
      <c r="BI24" s="10"/>
    </row>
    <row r="25" spans="1:61" x14ac:dyDescent="0.25">
      <c r="A25" s="10">
        <v>35</v>
      </c>
      <c r="B25" s="10" t="s">
        <v>533</v>
      </c>
      <c r="C25" s="12" t="s">
        <v>4466</v>
      </c>
      <c r="D25" s="10" t="s">
        <v>539</v>
      </c>
      <c r="E25" s="10" t="s">
        <v>58</v>
      </c>
      <c r="F25" s="10" t="s">
        <v>532</v>
      </c>
      <c r="G25" s="10" t="s">
        <v>534</v>
      </c>
      <c r="H25" s="10">
        <v>2020</v>
      </c>
      <c r="I25" s="10" t="s">
        <v>62</v>
      </c>
      <c r="J25" s="10" t="s">
        <v>535</v>
      </c>
      <c r="K25" s="10" t="s">
        <v>536</v>
      </c>
      <c r="L25" s="10" t="s">
        <v>537</v>
      </c>
      <c r="M25" s="10"/>
      <c r="N25" s="10" t="s">
        <v>538</v>
      </c>
      <c r="O25" s="10" t="s">
        <v>67</v>
      </c>
      <c r="P25" s="10" t="s">
        <v>68</v>
      </c>
      <c r="Q25" s="10" t="s">
        <v>69</v>
      </c>
      <c r="R25" s="10" t="s">
        <v>540</v>
      </c>
      <c r="S25" s="10" t="s">
        <v>541</v>
      </c>
      <c r="T25" s="10" t="s">
        <v>542</v>
      </c>
      <c r="U25" s="10" t="s">
        <v>543</v>
      </c>
      <c r="V25" s="10"/>
      <c r="W25" s="10" t="s">
        <v>8647</v>
      </c>
      <c r="X25" s="10" t="s">
        <v>544</v>
      </c>
      <c r="Y25" s="10"/>
      <c r="Z25" s="12" t="s">
        <v>77</v>
      </c>
      <c r="AA25" s="12" t="s">
        <v>78</v>
      </c>
      <c r="AB25" s="10"/>
      <c r="AC25" s="10" t="s">
        <v>545</v>
      </c>
      <c r="AD25" s="10" t="s">
        <v>546</v>
      </c>
      <c r="AE25" s="10" t="s">
        <v>547</v>
      </c>
      <c r="AF25" s="10"/>
      <c r="AG25" s="10" t="s">
        <v>548</v>
      </c>
      <c r="AH25" s="10" t="s">
        <v>549</v>
      </c>
      <c r="AI25" s="10" t="s">
        <v>550</v>
      </c>
      <c r="AJ25" s="10" t="s">
        <v>199</v>
      </c>
      <c r="AK25" s="10" t="s">
        <v>551</v>
      </c>
      <c r="AL25" s="10" t="s">
        <v>552</v>
      </c>
      <c r="AM25" s="10" t="s">
        <v>553</v>
      </c>
      <c r="AN25" s="10" t="s">
        <v>554</v>
      </c>
      <c r="AO25" s="10" t="s">
        <v>113</v>
      </c>
      <c r="AP25" s="10" t="s">
        <v>555</v>
      </c>
      <c r="AQ25" s="10">
        <v>9</v>
      </c>
      <c r="AR25" s="10"/>
      <c r="AS25" s="10" t="s">
        <v>556</v>
      </c>
      <c r="AT25" s="10" t="s">
        <v>557</v>
      </c>
      <c r="AU25" s="10">
        <v>2020</v>
      </c>
      <c r="AV25" s="10"/>
      <c r="AW25" s="10" t="s">
        <v>117</v>
      </c>
      <c r="AX25" s="10"/>
      <c r="AY25" s="10"/>
      <c r="AZ25" s="10" t="s">
        <v>558</v>
      </c>
      <c r="BA25" s="10">
        <v>33062331</v>
      </c>
      <c r="BB25" s="10"/>
      <c r="BC25" s="10"/>
      <c r="BD25" s="10"/>
      <c r="BE25" s="10"/>
      <c r="BF25" s="10"/>
      <c r="BG25" s="10"/>
      <c r="BH25" s="10"/>
      <c r="BI25" s="10"/>
    </row>
    <row r="26" spans="1:61" x14ac:dyDescent="0.25">
      <c r="A26" s="10">
        <v>36</v>
      </c>
      <c r="B26" s="10" t="s">
        <v>560</v>
      </c>
      <c r="C26" s="12" t="s">
        <v>8592</v>
      </c>
      <c r="D26" s="10" t="s">
        <v>564</v>
      </c>
      <c r="E26" s="10" t="s">
        <v>58</v>
      </c>
      <c r="F26" s="10" t="s">
        <v>559</v>
      </c>
      <c r="G26" s="10" t="s">
        <v>423</v>
      </c>
      <c r="H26" s="10">
        <v>2020</v>
      </c>
      <c r="I26" s="10" t="s">
        <v>62</v>
      </c>
      <c r="J26" s="10" t="s">
        <v>561</v>
      </c>
      <c r="K26" s="10" t="s">
        <v>562</v>
      </c>
      <c r="L26" s="10" t="s">
        <v>563</v>
      </c>
      <c r="M26" s="10"/>
      <c r="N26" s="10" t="s">
        <v>124</v>
      </c>
      <c r="O26" s="10" t="s">
        <v>67</v>
      </c>
      <c r="P26" s="10" t="s">
        <v>68</v>
      </c>
      <c r="Q26" s="10" t="s">
        <v>69</v>
      </c>
      <c r="R26" s="10" t="s">
        <v>565</v>
      </c>
      <c r="S26" s="10" t="s">
        <v>566</v>
      </c>
      <c r="T26" s="10" t="s">
        <v>475</v>
      </c>
      <c r="U26" s="10" t="s">
        <v>213</v>
      </c>
      <c r="V26" s="10"/>
      <c r="W26" s="10" t="s">
        <v>8648</v>
      </c>
      <c r="X26" s="10" t="s">
        <v>567</v>
      </c>
      <c r="Y26" s="10" t="s">
        <v>568</v>
      </c>
      <c r="Z26" s="12" t="s">
        <v>77</v>
      </c>
      <c r="AA26" s="12" t="s">
        <v>78</v>
      </c>
      <c r="AB26" s="10"/>
      <c r="AC26" s="10" t="s">
        <v>569</v>
      </c>
      <c r="AD26" s="10"/>
      <c r="AE26" s="10" t="s">
        <v>570</v>
      </c>
      <c r="AF26" s="10"/>
      <c r="AG26" s="10" t="s">
        <v>571</v>
      </c>
      <c r="AH26" s="10" t="s">
        <v>572</v>
      </c>
      <c r="AI26" s="10" t="s">
        <v>573</v>
      </c>
      <c r="AJ26" s="10" t="s">
        <v>86</v>
      </c>
      <c r="AK26" s="10" t="s">
        <v>574</v>
      </c>
      <c r="AL26" s="10" t="s">
        <v>575</v>
      </c>
      <c r="AM26" s="10" t="s">
        <v>576</v>
      </c>
      <c r="AN26" s="10"/>
      <c r="AO26" s="10"/>
      <c r="AP26" s="10" t="s">
        <v>577</v>
      </c>
      <c r="AQ26" s="10"/>
      <c r="AR26" s="10"/>
      <c r="AS26" s="10"/>
      <c r="AT26" s="10"/>
      <c r="AU26" s="10">
        <v>28</v>
      </c>
      <c r="AV26" s="10">
        <v>2</v>
      </c>
      <c r="AW26" s="10"/>
      <c r="AX26" s="10"/>
      <c r="AY26" s="10"/>
      <c r="AZ26" s="10" t="s">
        <v>558</v>
      </c>
      <c r="BA26" s="10"/>
      <c r="BB26" s="10"/>
      <c r="BC26" s="10"/>
      <c r="BD26" s="10"/>
      <c r="BE26" s="10"/>
      <c r="BF26" s="10"/>
      <c r="BG26" s="10"/>
      <c r="BH26" s="10"/>
      <c r="BI26" s="10"/>
    </row>
    <row r="27" spans="1:61" x14ac:dyDescent="0.25">
      <c r="A27" s="10">
        <v>37</v>
      </c>
      <c r="B27" s="10" t="s">
        <v>579</v>
      </c>
      <c r="C27" s="12" t="s">
        <v>8593</v>
      </c>
      <c r="D27" s="10" t="s">
        <v>582</v>
      </c>
      <c r="E27" s="10" t="s">
        <v>58</v>
      </c>
      <c r="F27" s="10" t="s">
        <v>578</v>
      </c>
      <c r="G27" s="10" t="s">
        <v>580</v>
      </c>
      <c r="H27" s="10">
        <v>2020</v>
      </c>
      <c r="I27" s="10" t="s">
        <v>62</v>
      </c>
      <c r="J27" s="10" t="s">
        <v>469</v>
      </c>
      <c r="K27" s="10" t="s">
        <v>470</v>
      </c>
      <c r="L27" s="10" t="s">
        <v>581</v>
      </c>
      <c r="M27" s="10"/>
      <c r="N27" s="10" t="s">
        <v>99</v>
      </c>
      <c r="O27" s="10" t="s">
        <v>67</v>
      </c>
      <c r="P27" s="10" t="s">
        <v>68</v>
      </c>
      <c r="Q27" s="10" t="s">
        <v>69</v>
      </c>
      <c r="R27" s="10" t="s">
        <v>583</v>
      </c>
      <c r="S27" s="10" t="s">
        <v>584</v>
      </c>
      <c r="T27" s="10" t="s">
        <v>269</v>
      </c>
      <c r="U27" s="10" t="s">
        <v>173</v>
      </c>
      <c r="V27" s="10"/>
      <c r="W27" s="10" t="s">
        <v>8649</v>
      </c>
      <c r="X27" s="10" t="s">
        <v>585</v>
      </c>
      <c r="Y27" s="10"/>
      <c r="Z27" s="12" t="s">
        <v>77</v>
      </c>
      <c r="AA27" s="12" t="s">
        <v>78</v>
      </c>
      <c r="AB27" s="10"/>
      <c r="AC27" s="10" t="s">
        <v>586</v>
      </c>
      <c r="AD27" s="10" t="s">
        <v>216</v>
      </c>
      <c r="AE27" s="10" t="s">
        <v>478</v>
      </c>
      <c r="AF27" s="10"/>
      <c r="AG27" s="10" t="s">
        <v>587</v>
      </c>
      <c r="AH27" s="10" t="s">
        <v>480</v>
      </c>
      <c r="AI27" s="10" t="s">
        <v>481</v>
      </c>
      <c r="AJ27" s="10" t="s">
        <v>260</v>
      </c>
      <c r="AK27" s="10" t="s">
        <v>111</v>
      </c>
      <c r="AL27" s="10"/>
      <c r="AM27" s="10" t="s">
        <v>112</v>
      </c>
      <c r="AN27" s="10"/>
      <c r="AO27" s="10" t="s">
        <v>113</v>
      </c>
      <c r="AP27" s="10" t="s">
        <v>111</v>
      </c>
      <c r="AQ27" s="10">
        <v>12</v>
      </c>
      <c r="AR27" s="10" t="s">
        <v>588</v>
      </c>
      <c r="AS27" s="10" t="s">
        <v>589</v>
      </c>
      <c r="AT27" s="10" t="s">
        <v>420</v>
      </c>
      <c r="AU27" s="10">
        <v>20</v>
      </c>
      <c r="AV27" s="10"/>
      <c r="AW27" s="10" t="s">
        <v>117</v>
      </c>
      <c r="AX27" s="10"/>
      <c r="AY27" s="10"/>
      <c r="AZ27" s="10" t="s">
        <v>558</v>
      </c>
      <c r="BA27" s="10">
        <v>32586291</v>
      </c>
      <c r="BB27" s="10"/>
      <c r="BC27" s="10"/>
      <c r="BD27" s="10"/>
      <c r="BE27" s="10"/>
      <c r="BF27" s="10"/>
      <c r="BG27" s="10"/>
      <c r="BH27" s="10"/>
      <c r="BI27" s="10"/>
    </row>
    <row r="28" spans="1:61" x14ac:dyDescent="0.25">
      <c r="A28" s="10">
        <v>39</v>
      </c>
      <c r="B28" s="10" t="s">
        <v>591</v>
      </c>
      <c r="C28" s="12" t="s">
        <v>8594</v>
      </c>
      <c r="D28" s="10" t="s">
        <v>596</v>
      </c>
      <c r="E28" s="10" t="s">
        <v>58</v>
      </c>
      <c r="F28" s="10" t="s">
        <v>590</v>
      </c>
      <c r="G28" s="10" t="s">
        <v>592</v>
      </c>
      <c r="H28" s="10">
        <v>2020</v>
      </c>
      <c r="I28" s="10" t="s">
        <v>62</v>
      </c>
      <c r="J28" s="10" t="s">
        <v>593</v>
      </c>
      <c r="K28" s="10" t="s">
        <v>594</v>
      </c>
      <c r="L28" s="10" t="s">
        <v>595</v>
      </c>
      <c r="M28" s="10"/>
      <c r="N28" s="10" t="s">
        <v>99</v>
      </c>
      <c r="O28" s="10" t="s">
        <v>67</v>
      </c>
      <c r="P28" s="10" t="s">
        <v>68</v>
      </c>
      <c r="Q28" s="10" t="s">
        <v>69</v>
      </c>
      <c r="R28" s="10" t="s">
        <v>597</v>
      </c>
      <c r="S28" s="10" t="s">
        <v>598</v>
      </c>
      <c r="T28" s="10" t="s">
        <v>599</v>
      </c>
      <c r="U28" s="10" t="s">
        <v>103</v>
      </c>
      <c r="V28" s="10"/>
      <c r="W28" s="10" t="s">
        <v>8650</v>
      </c>
      <c r="X28" s="10" t="s">
        <v>600</v>
      </c>
      <c r="Y28" s="10"/>
      <c r="Z28" s="12" t="s">
        <v>77</v>
      </c>
      <c r="AA28" s="12" t="s">
        <v>78</v>
      </c>
      <c r="AB28" s="10"/>
      <c r="AC28" s="10" t="s">
        <v>601</v>
      </c>
      <c r="AD28" s="10" t="s">
        <v>216</v>
      </c>
      <c r="AE28" s="10" t="s">
        <v>478</v>
      </c>
      <c r="AF28" s="10"/>
      <c r="AG28" s="10" t="s">
        <v>602</v>
      </c>
      <c r="AH28" s="10" t="s">
        <v>603</v>
      </c>
      <c r="AI28" s="10" t="s">
        <v>604</v>
      </c>
      <c r="AJ28" s="10" t="s">
        <v>419</v>
      </c>
      <c r="AK28" s="10" t="s">
        <v>111</v>
      </c>
      <c r="AL28" s="10"/>
      <c r="AM28" s="10" t="s">
        <v>112</v>
      </c>
      <c r="AN28" s="10"/>
      <c r="AO28" s="10" t="s">
        <v>113</v>
      </c>
      <c r="AP28" s="10" t="s">
        <v>111</v>
      </c>
      <c r="AQ28" s="10">
        <v>10</v>
      </c>
      <c r="AR28" s="10" t="s">
        <v>114</v>
      </c>
      <c r="AS28" s="10"/>
      <c r="AT28" s="10" t="s">
        <v>605</v>
      </c>
      <c r="AU28" s="10">
        <v>20</v>
      </c>
      <c r="AV28" s="10"/>
      <c r="AW28" s="10" t="s">
        <v>117</v>
      </c>
      <c r="AX28" s="10"/>
      <c r="AY28" s="10"/>
      <c r="AZ28" s="10" t="s">
        <v>558</v>
      </c>
      <c r="BA28" s="10">
        <v>32912167</v>
      </c>
      <c r="BB28" s="10"/>
      <c r="BC28" s="10"/>
      <c r="BD28" s="10"/>
      <c r="BE28" s="10"/>
      <c r="BF28" s="10"/>
      <c r="BG28" s="10"/>
      <c r="BH28" s="10"/>
      <c r="BI28" s="10"/>
    </row>
    <row r="29" spans="1:61" x14ac:dyDescent="0.25">
      <c r="A29" s="10">
        <v>40</v>
      </c>
      <c r="B29" s="10" t="s">
        <v>607</v>
      </c>
      <c r="C29" s="12" t="s">
        <v>4531</v>
      </c>
      <c r="D29" s="10" t="s">
        <v>613</v>
      </c>
      <c r="E29" s="10" t="s">
        <v>58</v>
      </c>
      <c r="F29" s="10" t="s">
        <v>606</v>
      </c>
      <c r="G29" s="10" t="s">
        <v>608</v>
      </c>
      <c r="H29" s="10">
        <v>2020</v>
      </c>
      <c r="I29" s="10" t="s">
        <v>62</v>
      </c>
      <c r="J29" s="10" t="s">
        <v>609</v>
      </c>
      <c r="K29" s="10" t="s">
        <v>610</v>
      </c>
      <c r="L29" s="10" t="s">
        <v>611</v>
      </c>
      <c r="M29" s="10"/>
      <c r="N29" s="10" t="s">
        <v>427</v>
      </c>
      <c r="O29" s="10" t="s">
        <v>67</v>
      </c>
      <c r="P29" s="10" t="s">
        <v>68</v>
      </c>
      <c r="Q29" s="10" t="s">
        <v>612</v>
      </c>
      <c r="R29" s="10" t="s">
        <v>614</v>
      </c>
      <c r="S29" s="10" t="s">
        <v>615</v>
      </c>
      <c r="T29" s="10" t="s">
        <v>616</v>
      </c>
      <c r="U29" s="10" t="s">
        <v>74</v>
      </c>
      <c r="V29" s="10"/>
      <c r="W29" s="10" t="s">
        <v>8651</v>
      </c>
      <c r="X29" s="10" t="s">
        <v>617</v>
      </c>
      <c r="Y29" s="10"/>
      <c r="Z29" s="12" t="s">
        <v>77</v>
      </c>
      <c r="AA29" s="12" t="s">
        <v>78</v>
      </c>
      <c r="AB29" s="10"/>
      <c r="AC29" s="10" t="s">
        <v>618</v>
      </c>
      <c r="AD29" s="10"/>
      <c r="AE29" s="10" t="s">
        <v>619</v>
      </c>
      <c r="AF29" s="10"/>
      <c r="AG29" s="10" t="s">
        <v>620</v>
      </c>
      <c r="AH29" s="10"/>
      <c r="AI29" s="10" t="s">
        <v>621</v>
      </c>
      <c r="AJ29" s="10" t="s">
        <v>276</v>
      </c>
      <c r="AK29" s="10" t="s">
        <v>622</v>
      </c>
      <c r="AL29" s="10" t="s">
        <v>623</v>
      </c>
      <c r="AM29" s="10" t="s">
        <v>624</v>
      </c>
      <c r="AN29" s="10"/>
      <c r="AO29" s="10" t="s">
        <v>91</v>
      </c>
      <c r="AP29" s="10" t="s">
        <v>625</v>
      </c>
      <c r="AQ29" s="10">
        <v>2</v>
      </c>
      <c r="AR29" s="10"/>
      <c r="AS29" s="10"/>
      <c r="AT29" s="10" t="s">
        <v>626</v>
      </c>
      <c r="AU29" s="10">
        <v>289</v>
      </c>
      <c r="AV29" s="10"/>
      <c r="AW29" s="10"/>
      <c r="AX29" s="10"/>
      <c r="AY29" s="10"/>
      <c r="AZ29" s="10"/>
      <c r="BA29" s="10">
        <v>32405114</v>
      </c>
      <c r="BB29" s="10"/>
      <c r="BC29" s="10"/>
      <c r="BD29" s="10"/>
      <c r="BE29" s="10"/>
      <c r="BF29" s="10"/>
      <c r="BG29" s="10"/>
      <c r="BH29" s="10"/>
      <c r="BI29" s="10"/>
    </row>
    <row r="30" spans="1:61" x14ac:dyDescent="0.25">
      <c r="A30" s="10">
        <v>41</v>
      </c>
      <c r="B30" s="10" t="s">
        <v>628</v>
      </c>
      <c r="C30" s="12" t="s">
        <v>8595</v>
      </c>
      <c r="D30" s="10" t="s">
        <v>634</v>
      </c>
      <c r="E30" s="10" t="s">
        <v>58</v>
      </c>
      <c r="F30" s="10" t="s">
        <v>627</v>
      </c>
      <c r="G30" s="10" t="s">
        <v>629</v>
      </c>
      <c r="H30" s="10">
        <v>2020</v>
      </c>
      <c r="I30" s="10" t="s">
        <v>62</v>
      </c>
      <c r="J30" s="10" t="s">
        <v>630</v>
      </c>
      <c r="K30" s="10" t="s">
        <v>631</v>
      </c>
      <c r="L30" s="10" t="s">
        <v>632</v>
      </c>
      <c r="M30" s="10"/>
      <c r="N30" s="10" t="s">
        <v>633</v>
      </c>
      <c r="O30" s="10" t="s">
        <v>67</v>
      </c>
      <c r="P30" s="10" t="s">
        <v>68</v>
      </c>
      <c r="Q30" s="10" t="s">
        <v>69</v>
      </c>
      <c r="R30" s="10" t="s">
        <v>635</v>
      </c>
      <c r="S30" s="10" t="s">
        <v>636</v>
      </c>
      <c r="T30" s="10" t="s">
        <v>73</v>
      </c>
      <c r="U30" s="10" t="s">
        <v>193</v>
      </c>
      <c r="V30" s="10"/>
      <c r="W30" s="10" t="s">
        <v>8652</v>
      </c>
      <c r="X30" s="10" t="s">
        <v>637</v>
      </c>
      <c r="Y30" s="10"/>
      <c r="Z30" s="12" t="s">
        <v>77</v>
      </c>
      <c r="AA30" s="12" t="s">
        <v>78</v>
      </c>
      <c r="AB30" s="10"/>
      <c r="AC30" s="10" t="s">
        <v>638</v>
      </c>
      <c r="AD30" s="10" t="s">
        <v>496</v>
      </c>
      <c r="AE30" s="10" t="s">
        <v>639</v>
      </c>
      <c r="AF30" s="10"/>
      <c r="AG30" s="10" t="s">
        <v>640</v>
      </c>
      <c r="AH30" s="10" t="s">
        <v>641</v>
      </c>
      <c r="AI30" s="10" t="s">
        <v>642</v>
      </c>
      <c r="AJ30" s="10" t="s">
        <v>241</v>
      </c>
      <c r="AK30" s="10" t="s">
        <v>643</v>
      </c>
      <c r="AL30" s="10"/>
      <c r="AM30" s="10" t="s">
        <v>644</v>
      </c>
      <c r="AN30" s="10"/>
      <c r="AO30" s="10" t="s">
        <v>645</v>
      </c>
      <c r="AP30" s="10" t="s">
        <v>646</v>
      </c>
      <c r="AQ30" s="10">
        <v>19</v>
      </c>
      <c r="AR30" s="10"/>
      <c r="AS30" s="10" t="s">
        <v>647</v>
      </c>
      <c r="AT30" s="10" t="s">
        <v>648</v>
      </c>
      <c r="AU30" s="10">
        <v>15</v>
      </c>
      <c r="AV30" s="10">
        <v>12</v>
      </c>
      <c r="AW30" s="10" t="s">
        <v>117</v>
      </c>
      <c r="AX30" s="10"/>
      <c r="AY30" s="10"/>
      <c r="AZ30" s="10"/>
      <c r="BA30" s="10">
        <v>33332464</v>
      </c>
      <c r="BB30" s="10"/>
      <c r="BC30" s="10"/>
      <c r="BD30" s="10"/>
      <c r="BE30" s="10"/>
      <c r="BF30" s="10"/>
      <c r="BG30" s="10"/>
      <c r="BH30" s="10"/>
      <c r="BI30" s="10"/>
    </row>
    <row r="31" spans="1:61" x14ac:dyDescent="0.25">
      <c r="A31" s="10">
        <v>42</v>
      </c>
      <c r="B31" s="10" t="s">
        <v>650</v>
      </c>
      <c r="C31" s="12" t="s">
        <v>8596</v>
      </c>
      <c r="D31" s="10" t="s">
        <v>655</v>
      </c>
      <c r="E31" s="10" t="s">
        <v>58</v>
      </c>
      <c r="F31" s="10" t="s">
        <v>649</v>
      </c>
      <c r="G31" s="10" t="s">
        <v>651</v>
      </c>
      <c r="H31" s="10">
        <v>2019</v>
      </c>
      <c r="I31" s="10" t="s">
        <v>62</v>
      </c>
      <c r="J31" s="10" t="s">
        <v>652</v>
      </c>
      <c r="K31" s="10" t="s">
        <v>653</v>
      </c>
      <c r="L31" s="10" t="s">
        <v>654</v>
      </c>
      <c r="M31" s="10"/>
      <c r="N31" s="10" t="s">
        <v>427</v>
      </c>
      <c r="O31" s="10" t="s">
        <v>67</v>
      </c>
      <c r="P31" s="10" t="s">
        <v>68</v>
      </c>
      <c r="Q31" s="10" t="s">
        <v>69</v>
      </c>
      <c r="R31" s="10" t="s">
        <v>656</v>
      </c>
      <c r="S31" s="10" t="s">
        <v>657</v>
      </c>
      <c r="T31" s="10" t="s">
        <v>475</v>
      </c>
      <c r="U31" s="10" t="s">
        <v>103</v>
      </c>
      <c r="V31" s="10"/>
      <c r="W31" s="10" t="s">
        <v>8653</v>
      </c>
      <c r="X31" s="10" t="s">
        <v>658</v>
      </c>
      <c r="Y31" s="10" t="s">
        <v>659</v>
      </c>
      <c r="Z31" s="12" t="s">
        <v>77</v>
      </c>
      <c r="AA31" s="12" t="s">
        <v>78</v>
      </c>
      <c r="AB31" s="10"/>
      <c r="AC31" s="10" t="s">
        <v>660</v>
      </c>
      <c r="AD31" s="10" t="s">
        <v>661</v>
      </c>
      <c r="AE31" s="10" t="s">
        <v>662</v>
      </c>
      <c r="AF31" s="10"/>
      <c r="AG31" s="10" t="s">
        <v>663</v>
      </c>
      <c r="AH31" s="10" t="s">
        <v>664</v>
      </c>
      <c r="AI31" s="10" t="s">
        <v>665</v>
      </c>
      <c r="AJ31" s="10" t="s">
        <v>309</v>
      </c>
      <c r="AK31" s="10" t="s">
        <v>666</v>
      </c>
      <c r="AL31" s="10" t="s">
        <v>667</v>
      </c>
      <c r="AM31" s="10" t="s">
        <v>668</v>
      </c>
      <c r="AN31" s="10"/>
      <c r="AO31" s="10" t="s">
        <v>527</v>
      </c>
      <c r="AP31" s="10" t="s">
        <v>669</v>
      </c>
      <c r="AQ31" s="10"/>
      <c r="AR31" s="10"/>
      <c r="AS31" s="10" t="s">
        <v>670</v>
      </c>
      <c r="AT31" s="10" t="s">
        <v>671</v>
      </c>
      <c r="AU31" s="10">
        <v>72</v>
      </c>
      <c r="AV31" s="10"/>
      <c r="AW31" s="10"/>
      <c r="AX31" s="10"/>
      <c r="AY31" s="10"/>
      <c r="AZ31" s="10" t="s">
        <v>558</v>
      </c>
      <c r="BA31" s="10">
        <v>30391824</v>
      </c>
      <c r="BB31" s="10"/>
      <c r="BC31" s="10"/>
      <c r="BD31" s="10"/>
      <c r="BE31" s="10"/>
      <c r="BF31" s="10"/>
      <c r="BG31" s="10"/>
      <c r="BH31" s="10"/>
      <c r="BI31" s="10"/>
    </row>
    <row r="32" spans="1:61" x14ac:dyDescent="0.25">
      <c r="A32" s="10">
        <v>43</v>
      </c>
      <c r="B32" s="10" t="s">
        <v>673</v>
      </c>
      <c r="C32" s="12" t="s">
        <v>8597</v>
      </c>
      <c r="D32" s="10" t="s">
        <v>678</v>
      </c>
      <c r="E32" s="10" t="s">
        <v>58</v>
      </c>
      <c r="F32" s="10" t="s">
        <v>672</v>
      </c>
      <c r="G32" s="10">
        <v>2019</v>
      </c>
      <c r="H32" s="10">
        <v>2019</v>
      </c>
      <c r="I32" s="10" t="s">
        <v>62</v>
      </c>
      <c r="J32" s="10" t="s">
        <v>674</v>
      </c>
      <c r="K32" s="10" t="s">
        <v>675</v>
      </c>
      <c r="L32" s="10" t="s">
        <v>676</v>
      </c>
      <c r="M32" s="10"/>
      <c r="N32" s="10" t="s">
        <v>677</v>
      </c>
      <c r="O32" s="10" t="s">
        <v>67</v>
      </c>
      <c r="P32" s="10" t="s">
        <v>68</v>
      </c>
      <c r="Q32" s="10" t="s">
        <v>69</v>
      </c>
      <c r="R32" s="10" t="s">
        <v>679</v>
      </c>
      <c r="S32" s="10" t="s">
        <v>680</v>
      </c>
      <c r="T32" s="10" t="s">
        <v>269</v>
      </c>
      <c r="U32" s="10" t="s">
        <v>74</v>
      </c>
      <c r="V32" s="10"/>
      <c r="W32" s="10"/>
      <c r="X32" s="10" t="s">
        <v>681</v>
      </c>
      <c r="Y32" s="10" t="s">
        <v>682</v>
      </c>
      <c r="Z32" s="12" t="s">
        <v>77</v>
      </c>
      <c r="AA32" s="12" t="s">
        <v>78</v>
      </c>
      <c r="AB32" s="10"/>
      <c r="AC32" s="10" t="s">
        <v>683</v>
      </c>
      <c r="AD32" s="10"/>
      <c r="AE32" s="10"/>
      <c r="AF32" s="10"/>
      <c r="AG32" s="10" t="s">
        <v>684</v>
      </c>
      <c r="AH32" s="10"/>
      <c r="AI32" s="10" t="s">
        <v>685</v>
      </c>
      <c r="AJ32" s="10"/>
      <c r="AK32" s="10"/>
      <c r="AL32" s="10" t="s">
        <v>686</v>
      </c>
      <c r="AM32" s="10" t="s">
        <v>687</v>
      </c>
      <c r="AN32" s="10"/>
      <c r="AO32" s="10"/>
      <c r="AP32" s="10" t="s">
        <v>688</v>
      </c>
      <c r="AQ32" s="10"/>
      <c r="AR32" s="10"/>
      <c r="AS32" s="10"/>
      <c r="AT32" s="10"/>
      <c r="AU32" s="10">
        <v>11</v>
      </c>
      <c r="AV32" s="10">
        <v>3</v>
      </c>
      <c r="AW32" s="10" t="s">
        <v>117</v>
      </c>
      <c r="AX32" s="10"/>
      <c r="AY32" s="10"/>
      <c r="AZ32" s="10"/>
      <c r="BA32" s="10"/>
      <c r="BB32" s="10"/>
      <c r="BC32" s="10"/>
      <c r="BD32" s="10" t="s">
        <v>689</v>
      </c>
      <c r="BE32" s="10"/>
      <c r="BF32" s="10"/>
      <c r="BG32" s="10"/>
      <c r="BH32" s="10"/>
      <c r="BI32" s="10"/>
    </row>
    <row r="33" spans="1:61" x14ac:dyDescent="0.25">
      <c r="A33" s="10">
        <v>45</v>
      </c>
      <c r="B33" s="10" t="s">
        <v>691</v>
      </c>
      <c r="C33" s="12" t="s">
        <v>8598</v>
      </c>
      <c r="D33" s="10" t="s">
        <v>696</v>
      </c>
      <c r="E33" s="10" t="s">
        <v>58</v>
      </c>
      <c r="F33" s="10" t="s">
        <v>690</v>
      </c>
      <c r="G33" s="10" t="s">
        <v>692</v>
      </c>
      <c r="H33" s="10">
        <v>2018</v>
      </c>
      <c r="I33" s="10" t="s">
        <v>62</v>
      </c>
      <c r="J33" s="10" t="s">
        <v>693</v>
      </c>
      <c r="K33" s="10" t="s">
        <v>694</v>
      </c>
      <c r="L33" s="10" t="s">
        <v>695</v>
      </c>
      <c r="M33" s="10"/>
      <c r="N33" s="10" t="s">
        <v>358</v>
      </c>
      <c r="O33" s="10" t="s">
        <v>67</v>
      </c>
      <c r="P33" s="10" t="s">
        <v>68</v>
      </c>
      <c r="Q33" s="10" t="s">
        <v>69</v>
      </c>
      <c r="R33" s="10" t="s">
        <v>697</v>
      </c>
      <c r="S33" s="10" t="s">
        <v>698</v>
      </c>
      <c r="T33" s="10" t="s">
        <v>269</v>
      </c>
      <c r="U33" s="10" t="s">
        <v>193</v>
      </c>
      <c r="V33" s="10"/>
      <c r="W33" s="10" t="s">
        <v>8654</v>
      </c>
      <c r="X33" s="10" t="s">
        <v>699</v>
      </c>
      <c r="Y33" s="10" t="s">
        <v>700</v>
      </c>
      <c r="Z33" s="12" t="s">
        <v>77</v>
      </c>
      <c r="AA33" s="12" t="s">
        <v>78</v>
      </c>
      <c r="AB33" s="10"/>
      <c r="AC33" s="10" t="s">
        <v>701</v>
      </c>
      <c r="AD33" s="10" t="s">
        <v>661</v>
      </c>
      <c r="AE33" s="10" t="s">
        <v>702</v>
      </c>
      <c r="AF33" s="10"/>
      <c r="AG33" s="10"/>
      <c r="AH33" s="10" t="s">
        <v>703</v>
      </c>
      <c r="AI33" s="10" t="s">
        <v>665</v>
      </c>
      <c r="AJ33" s="10" t="s">
        <v>260</v>
      </c>
      <c r="AK33" s="10" t="s">
        <v>704</v>
      </c>
      <c r="AL33" s="10" t="s">
        <v>705</v>
      </c>
      <c r="AM33" s="10" t="s">
        <v>706</v>
      </c>
      <c r="AN33" s="10" t="s">
        <v>707</v>
      </c>
      <c r="AO33" s="10" t="s">
        <v>527</v>
      </c>
      <c r="AP33" s="10" t="s">
        <v>708</v>
      </c>
      <c r="AQ33" s="10"/>
      <c r="AR33" s="10"/>
      <c r="AS33" s="10" t="s">
        <v>709</v>
      </c>
      <c r="AT33" s="10" t="s">
        <v>710</v>
      </c>
      <c r="AU33" s="10">
        <v>61</v>
      </c>
      <c r="AV33" s="10" t="s">
        <v>711</v>
      </c>
      <c r="AW33" s="10" t="s">
        <v>117</v>
      </c>
      <c r="AX33" s="10"/>
      <c r="AY33" s="10"/>
      <c r="AZ33" s="10" t="s">
        <v>558</v>
      </c>
      <c r="BA33" s="10">
        <v>29577326</v>
      </c>
      <c r="BB33" s="10"/>
      <c r="BC33" s="10"/>
      <c r="BD33" s="10"/>
      <c r="BE33" s="10"/>
      <c r="BF33" s="10"/>
      <c r="BG33" s="10"/>
      <c r="BH33" s="10"/>
      <c r="BI33" s="10"/>
    </row>
    <row r="34" spans="1:61" x14ac:dyDescent="0.25">
      <c r="A34" s="10">
        <v>46</v>
      </c>
      <c r="B34" s="10" t="s">
        <v>713</v>
      </c>
      <c r="C34" s="12" t="s">
        <v>8599</v>
      </c>
      <c r="D34" s="10" t="s">
        <v>718</v>
      </c>
      <c r="E34" s="10" t="s">
        <v>58</v>
      </c>
      <c r="F34" s="10" t="s">
        <v>712</v>
      </c>
      <c r="G34" s="10" t="s">
        <v>714</v>
      </c>
      <c r="H34" s="10">
        <v>2018</v>
      </c>
      <c r="I34" s="10" t="s">
        <v>62</v>
      </c>
      <c r="J34" s="10" t="s">
        <v>715</v>
      </c>
      <c r="K34" s="10" t="s">
        <v>716</v>
      </c>
      <c r="L34" s="10" t="s">
        <v>717</v>
      </c>
      <c r="M34" s="10"/>
      <c r="N34" s="10" t="s">
        <v>99</v>
      </c>
      <c r="O34" s="10" t="s">
        <v>67</v>
      </c>
      <c r="P34" s="10" t="s">
        <v>68</v>
      </c>
      <c r="Q34" s="10" t="s">
        <v>69</v>
      </c>
      <c r="R34" s="10" t="s">
        <v>719</v>
      </c>
      <c r="S34" s="10" t="s">
        <v>720</v>
      </c>
      <c r="T34" s="10" t="s">
        <v>269</v>
      </c>
      <c r="U34" s="10" t="s">
        <v>173</v>
      </c>
      <c r="V34" s="10"/>
      <c r="W34" s="10" t="s">
        <v>8655</v>
      </c>
      <c r="X34" s="10" t="s">
        <v>721</v>
      </c>
      <c r="Y34" s="10"/>
      <c r="Z34" s="12" t="s">
        <v>77</v>
      </c>
      <c r="AA34" s="12" t="s">
        <v>78</v>
      </c>
      <c r="AB34" s="10"/>
      <c r="AC34" s="10" t="s">
        <v>722</v>
      </c>
      <c r="AD34" s="10" t="s">
        <v>496</v>
      </c>
      <c r="AE34" s="10" t="s">
        <v>723</v>
      </c>
      <c r="AF34" s="10"/>
      <c r="AG34" s="10" t="s">
        <v>724</v>
      </c>
      <c r="AH34" s="10" t="s">
        <v>725</v>
      </c>
      <c r="AI34" s="10" t="s">
        <v>642</v>
      </c>
      <c r="AJ34" s="10" t="s">
        <v>276</v>
      </c>
      <c r="AK34" s="10" t="s">
        <v>111</v>
      </c>
      <c r="AL34" s="10"/>
      <c r="AM34" s="10" t="s">
        <v>112</v>
      </c>
      <c r="AN34" s="10"/>
      <c r="AO34" s="10" t="s">
        <v>160</v>
      </c>
      <c r="AP34" s="10" t="s">
        <v>111</v>
      </c>
      <c r="AQ34" s="10">
        <v>12</v>
      </c>
      <c r="AR34" s="10"/>
      <c r="AS34" s="10" t="s">
        <v>726</v>
      </c>
      <c r="AT34" s="10" t="s">
        <v>727</v>
      </c>
      <c r="AU34" s="10">
        <v>18</v>
      </c>
      <c r="AV34" s="10"/>
      <c r="AW34" s="10" t="s">
        <v>117</v>
      </c>
      <c r="AX34" s="10"/>
      <c r="AY34" s="10"/>
      <c r="AZ34" s="10" t="s">
        <v>558</v>
      </c>
      <c r="BA34" s="10">
        <v>30012118</v>
      </c>
      <c r="BB34" s="10"/>
      <c r="BC34" s="10"/>
      <c r="BD34" s="10"/>
      <c r="BE34" s="10"/>
      <c r="BF34" s="10"/>
      <c r="BG34" s="10"/>
      <c r="BH34" s="10"/>
      <c r="BI34" s="10"/>
    </row>
    <row r="35" spans="1:61" x14ac:dyDescent="0.25">
      <c r="A35" s="10">
        <v>48</v>
      </c>
      <c r="B35" s="10" t="s">
        <v>729</v>
      </c>
      <c r="C35" s="12" t="s">
        <v>8600</v>
      </c>
      <c r="D35" s="10" t="s">
        <v>734</v>
      </c>
      <c r="E35" s="10" t="s">
        <v>58</v>
      </c>
      <c r="F35" s="10" t="s">
        <v>728</v>
      </c>
      <c r="G35" s="10" t="s">
        <v>730</v>
      </c>
      <c r="H35" s="10">
        <v>2017</v>
      </c>
      <c r="I35" s="10" t="s">
        <v>62</v>
      </c>
      <c r="J35" s="10" t="s">
        <v>731</v>
      </c>
      <c r="K35" s="10" t="s">
        <v>732</v>
      </c>
      <c r="L35" s="10" t="s">
        <v>733</v>
      </c>
      <c r="M35" s="10"/>
      <c r="N35" s="10" t="s">
        <v>99</v>
      </c>
      <c r="O35" s="10" t="s">
        <v>67</v>
      </c>
      <c r="P35" s="10" t="s">
        <v>68</v>
      </c>
      <c r="Q35" s="10" t="s">
        <v>69</v>
      </c>
      <c r="R35" s="10" t="s">
        <v>735</v>
      </c>
      <c r="S35" s="10" t="s">
        <v>736</v>
      </c>
      <c r="T35" s="10" t="s">
        <v>73</v>
      </c>
      <c r="U35" s="10" t="s">
        <v>173</v>
      </c>
      <c r="V35" s="10"/>
      <c r="W35" s="10" t="s">
        <v>8656</v>
      </c>
      <c r="X35" s="10" t="s">
        <v>737</v>
      </c>
      <c r="Y35" s="10"/>
      <c r="Z35" s="12" t="s">
        <v>77</v>
      </c>
      <c r="AA35" s="12" t="s">
        <v>78</v>
      </c>
      <c r="AB35" s="10"/>
      <c r="AC35" s="10" t="s">
        <v>738</v>
      </c>
      <c r="AD35" s="10" t="s">
        <v>496</v>
      </c>
      <c r="AE35" s="10" t="s">
        <v>739</v>
      </c>
      <c r="AF35" s="10"/>
      <c r="AG35" s="10" t="s">
        <v>740</v>
      </c>
      <c r="AH35" s="10" t="s">
        <v>741</v>
      </c>
      <c r="AI35" s="10" t="s">
        <v>642</v>
      </c>
      <c r="AJ35" s="10" t="s">
        <v>325</v>
      </c>
      <c r="AK35" s="10" t="s">
        <v>111</v>
      </c>
      <c r="AL35" s="10"/>
      <c r="AM35" s="10" t="s">
        <v>112</v>
      </c>
      <c r="AN35" s="10"/>
      <c r="AO35" s="10" t="s">
        <v>113</v>
      </c>
      <c r="AP35" s="10" t="s">
        <v>111</v>
      </c>
      <c r="AQ35" s="10">
        <v>10</v>
      </c>
      <c r="AR35" s="10"/>
      <c r="AS35" s="10"/>
      <c r="AT35" s="10" t="s">
        <v>727</v>
      </c>
      <c r="AU35" s="10">
        <v>17</v>
      </c>
      <c r="AV35" s="10"/>
      <c r="AW35" s="10" t="s">
        <v>117</v>
      </c>
      <c r="AX35" s="10"/>
      <c r="AY35" s="10"/>
      <c r="AZ35" s="10" t="s">
        <v>742</v>
      </c>
      <c r="BA35" s="10">
        <v>28830485</v>
      </c>
      <c r="BB35" s="10"/>
      <c r="BC35" s="10"/>
      <c r="BD35" s="10"/>
      <c r="BE35" s="10"/>
      <c r="BF35" s="10"/>
      <c r="BG35" s="10"/>
      <c r="BH35" s="10"/>
      <c r="BI35" s="10"/>
    </row>
    <row r="36" spans="1:61" x14ac:dyDescent="0.25">
      <c r="A36" s="10">
        <v>49</v>
      </c>
      <c r="B36" s="10" t="s">
        <v>744</v>
      </c>
      <c r="C36" s="12" t="s">
        <v>8601</v>
      </c>
      <c r="D36" s="10" t="s">
        <v>749</v>
      </c>
      <c r="E36" s="10" t="s">
        <v>58</v>
      </c>
      <c r="F36" s="10" t="s">
        <v>743</v>
      </c>
      <c r="G36" s="10" t="s">
        <v>745</v>
      </c>
      <c r="H36" s="10">
        <v>2017</v>
      </c>
      <c r="I36" s="10" t="s">
        <v>62</v>
      </c>
      <c r="J36" s="10" t="s">
        <v>746</v>
      </c>
      <c r="K36" s="10" t="s">
        <v>747</v>
      </c>
      <c r="L36" s="10" t="s">
        <v>748</v>
      </c>
      <c r="M36" s="10"/>
      <c r="N36" s="10" t="s">
        <v>336</v>
      </c>
      <c r="O36" s="10" t="s">
        <v>67</v>
      </c>
      <c r="P36" s="10" t="s">
        <v>68</v>
      </c>
      <c r="Q36" s="10" t="s">
        <v>69</v>
      </c>
      <c r="R36" s="10" t="s">
        <v>750</v>
      </c>
      <c r="S36" s="10" t="s">
        <v>751</v>
      </c>
      <c r="T36" s="10" t="s">
        <v>752</v>
      </c>
      <c r="U36" s="10" t="s">
        <v>193</v>
      </c>
      <c r="V36" s="10"/>
      <c r="W36" s="10" t="s">
        <v>8657</v>
      </c>
      <c r="X36" s="10" t="s">
        <v>753</v>
      </c>
      <c r="Y36" s="10" t="s">
        <v>754</v>
      </c>
      <c r="Z36" s="12" t="s">
        <v>77</v>
      </c>
      <c r="AA36" s="12" t="s">
        <v>78</v>
      </c>
      <c r="AB36" s="10"/>
      <c r="AC36" s="10" t="s">
        <v>755</v>
      </c>
      <c r="AD36" s="10"/>
      <c r="AE36" s="10" t="s">
        <v>756</v>
      </c>
      <c r="AF36" s="10"/>
      <c r="AG36" s="10"/>
      <c r="AH36" s="10"/>
      <c r="AI36" s="10" t="s">
        <v>757</v>
      </c>
      <c r="AJ36" s="10" t="s">
        <v>181</v>
      </c>
      <c r="AK36" s="10" t="s">
        <v>500</v>
      </c>
      <c r="AL36" s="10" t="s">
        <v>501</v>
      </c>
      <c r="AM36" s="10" t="s">
        <v>502</v>
      </c>
      <c r="AN36" s="10"/>
      <c r="AO36" s="10" t="s">
        <v>113</v>
      </c>
      <c r="AP36" s="10" t="s">
        <v>503</v>
      </c>
      <c r="AQ36" s="10"/>
      <c r="AR36" s="10"/>
      <c r="AS36" s="10"/>
      <c r="AT36" s="10"/>
      <c r="AU36" s="10">
        <v>27</v>
      </c>
      <c r="AV36" s="10">
        <v>1</v>
      </c>
      <c r="AW36" s="10"/>
      <c r="AX36" s="10"/>
      <c r="AY36" s="10"/>
      <c r="AZ36" s="10" t="s">
        <v>558</v>
      </c>
      <c r="BA36" s="10"/>
      <c r="BB36" s="10"/>
      <c r="BC36" s="10"/>
      <c r="BD36" s="10"/>
      <c r="BE36" s="10"/>
      <c r="BF36" s="10"/>
      <c r="BG36" s="10"/>
      <c r="BH36" s="10"/>
      <c r="BI36" s="10"/>
    </row>
    <row r="37" spans="1:61" x14ac:dyDescent="0.25">
      <c r="A37" s="10">
        <v>52</v>
      </c>
      <c r="B37" s="10" t="s">
        <v>759</v>
      </c>
      <c r="C37" s="12" t="s">
        <v>8602</v>
      </c>
      <c r="D37" s="10" t="s">
        <v>764</v>
      </c>
      <c r="E37" s="10" t="s">
        <v>58</v>
      </c>
      <c r="F37" s="10" t="s">
        <v>758</v>
      </c>
      <c r="G37" s="10" t="s">
        <v>760</v>
      </c>
      <c r="H37" s="10">
        <v>2016</v>
      </c>
      <c r="I37" s="10" t="s">
        <v>62</v>
      </c>
      <c r="J37" s="10" t="s">
        <v>761</v>
      </c>
      <c r="K37" s="10" t="s">
        <v>762</v>
      </c>
      <c r="L37" s="10" t="s">
        <v>763</v>
      </c>
      <c r="M37" s="10"/>
      <c r="N37" s="10" t="s">
        <v>99</v>
      </c>
      <c r="O37" s="10" t="s">
        <v>67</v>
      </c>
      <c r="P37" s="10" t="s">
        <v>68</v>
      </c>
      <c r="Q37" s="10" t="s">
        <v>69</v>
      </c>
      <c r="R37" s="10" t="s">
        <v>765</v>
      </c>
      <c r="S37" s="10" t="s">
        <v>766</v>
      </c>
      <c r="T37" s="10" t="s">
        <v>269</v>
      </c>
      <c r="U37" s="10" t="s">
        <v>193</v>
      </c>
      <c r="V37" s="10"/>
      <c r="W37" s="10" t="s">
        <v>8658</v>
      </c>
      <c r="X37" s="10" t="s">
        <v>767</v>
      </c>
      <c r="Y37" s="10"/>
      <c r="Z37" s="12" t="s">
        <v>77</v>
      </c>
      <c r="AA37" s="12" t="s">
        <v>78</v>
      </c>
      <c r="AB37" s="10"/>
      <c r="AC37" s="10" t="s">
        <v>768</v>
      </c>
      <c r="AD37" s="10" t="s">
        <v>496</v>
      </c>
      <c r="AE37" s="10" t="s">
        <v>769</v>
      </c>
      <c r="AF37" s="10"/>
      <c r="AG37" s="10" t="s">
        <v>770</v>
      </c>
      <c r="AH37" s="10" t="s">
        <v>771</v>
      </c>
      <c r="AI37" s="10" t="s">
        <v>772</v>
      </c>
      <c r="AJ37" s="10" t="s">
        <v>241</v>
      </c>
      <c r="AK37" s="10" t="s">
        <v>773</v>
      </c>
      <c r="AL37" s="10"/>
      <c r="AM37" s="10" t="s">
        <v>774</v>
      </c>
      <c r="AN37" s="10"/>
      <c r="AO37" s="10" t="s">
        <v>113</v>
      </c>
      <c r="AP37" s="10" t="s">
        <v>775</v>
      </c>
      <c r="AQ37" s="10">
        <v>9</v>
      </c>
      <c r="AR37" s="10"/>
      <c r="AS37" s="10"/>
      <c r="AT37" s="10" t="s">
        <v>776</v>
      </c>
      <c r="AU37" s="10">
        <v>10</v>
      </c>
      <c r="AV37" s="10"/>
      <c r="AW37" s="10" t="s">
        <v>117</v>
      </c>
      <c r="AX37" s="10"/>
      <c r="AY37" s="10"/>
      <c r="AZ37" s="10" t="s">
        <v>558</v>
      </c>
      <c r="BA37" s="10">
        <v>27594898</v>
      </c>
      <c r="BB37" s="10"/>
      <c r="BC37" s="10"/>
      <c r="BD37" s="10"/>
      <c r="BE37" s="10"/>
      <c r="BF37" s="10"/>
      <c r="BG37" s="10"/>
      <c r="BH37" s="10"/>
      <c r="BI37" s="10"/>
    </row>
    <row r="38" spans="1:61" x14ac:dyDescent="0.25">
      <c r="A38" s="10">
        <v>53</v>
      </c>
      <c r="B38" s="10" t="s">
        <v>778</v>
      </c>
      <c r="C38" s="12" t="s">
        <v>8603</v>
      </c>
      <c r="D38" s="10" t="s">
        <v>784</v>
      </c>
      <c r="E38" s="10" t="s">
        <v>58</v>
      </c>
      <c r="F38" s="10" t="s">
        <v>777</v>
      </c>
      <c r="G38" s="10" t="s">
        <v>779</v>
      </c>
      <c r="H38" s="10">
        <v>2016</v>
      </c>
      <c r="I38" s="10" t="s">
        <v>62</v>
      </c>
      <c r="J38" s="10" t="s">
        <v>780</v>
      </c>
      <c r="K38" s="10" t="s">
        <v>781</v>
      </c>
      <c r="L38" s="10" t="s">
        <v>782</v>
      </c>
      <c r="M38" s="10"/>
      <c r="N38" s="10" t="s">
        <v>783</v>
      </c>
      <c r="O38" s="10" t="s">
        <v>67</v>
      </c>
      <c r="P38" s="10" t="s">
        <v>68</v>
      </c>
      <c r="Q38" s="10" t="s">
        <v>69</v>
      </c>
      <c r="R38" s="10" t="s">
        <v>785</v>
      </c>
      <c r="S38" s="10" t="s">
        <v>786</v>
      </c>
      <c r="T38" s="10" t="s">
        <v>73</v>
      </c>
      <c r="U38" s="10" t="s">
        <v>74</v>
      </c>
      <c r="V38" s="10"/>
      <c r="W38" s="10" t="s">
        <v>787</v>
      </c>
      <c r="X38" s="10" t="s">
        <v>788</v>
      </c>
      <c r="Y38" s="10" t="s">
        <v>789</v>
      </c>
      <c r="Z38" s="12" t="s">
        <v>77</v>
      </c>
      <c r="AA38" s="12" t="s">
        <v>78</v>
      </c>
      <c r="AB38" s="10"/>
      <c r="AC38" s="10" t="s">
        <v>790</v>
      </c>
      <c r="AD38" s="10" t="s">
        <v>791</v>
      </c>
      <c r="AE38" s="10" t="s">
        <v>792</v>
      </c>
      <c r="AF38" s="10"/>
      <c r="AG38" s="10"/>
      <c r="AH38" s="10"/>
      <c r="AI38" s="10" t="s">
        <v>793</v>
      </c>
      <c r="AJ38" s="10" t="s">
        <v>110</v>
      </c>
      <c r="AK38" s="10" t="s">
        <v>794</v>
      </c>
      <c r="AL38" s="10" t="s">
        <v>795</v>
      </c>
      <c r="AM38" s="10" t="s">
        <v>796</v>
      </c>
      <c r="AN38" s="10" t="s">
        <v>797</v>
      </c>
      <c r="AO38" s="10"/>
      <c r="AP38" s="10" t="s">
        <v>798</v>
      </c>
      <c r="AQ38" s="10"/>
      <c r="AR38" s="10"/>
      <c r="AS38" s="10"/>
      <c r="AT38" s="10"/>
      <c r="AU38" s="10">
        <v>14</v>
      </c>
      <c r="AV38" s="10">
        <v>1</v>
      </c>
      <c r="AW38" s="10"/>
      <c r="AX38" s="10"/>
      <c r="AY38" s="10" t="s">
        <v>799</v>
      </c>
      <c r="AZ38" s="10"/>
      <c r="BA38" s="10"/>
      <c r="BB38" s="10"/>
      <c r="BC38" s="10"/>
      <c r="BD38" s="10"/>
      <c r="BE38" s="10"/>
      <c r="BF38" s="10"/>
      <c r="BG38" s="10"/>
      <c r="BH38" s="10"/>
      <c r="BI38" s="10"/>
    </row>
    <row r="39" spans="1:61" x14ac:dyDescent="0.25">
      <c r="A39" s="10">
        <v>54</v>
      </c>
      <c r="B39" s="10" t="s">
        <v>801</v>
      </c>
      <c r="C39" s="12" t="s">
        <v>5664</v>
      </c>
      <c r="D39" s="10" t="s">
        <v>806</v>
      </c>
      <c r="E39" s="10" t="s">
        <v>58</v>
      </c>
      <c r="F39" s="10" t="s">
        <v>800</v>
      </c>
      <c r="G39" s="10" t="s">
        <v>802</v>
      </c>
      <c r="H39" s="10">
        <v>2016</v>
      </c>
      <c r="I39" s="10" t="s">
        <v>62</v>
      </c>
      <c r="J39" s="10" t="s">
        <v>803</v>
      </c>
      <c r="K39" s="10" t="s">
        <v>804</v>
      </c>
      <c r="L39" s="10" t="s">
        <v>805</v>
      </c>
      <c r="M39" s="10"/>
      <c r="N39" s="10" t="s">
        <v>231</v>
      </c>
      <c r="O39" s="10" t="s">
        <v>67</v>
      </c>
      <c r="P39" s="10" t="s">
        <v>68</v>
      </c>
      <c r="Q39" s="10" t="s">
        <v>69</v>
      </c>
      <c r="R39" s="10" t="s">
        <v>807</v>
      </c>
      <c r="S39" s="10" t="s">
        <v>808</v>
      </c>
      <c r="T39" s="10" t="s">
        <v>616</v>
      </c>
      <c r="U39" s="10" t="s">
        <v>74</v>
      </c>
      <c r="V39" s="10"/>
      <c r="W39" s="10" t="s">
        <v>8659</v>
      </c>
      <c r="X39" s="10" t="s">
        <v>809</v>
      </c>
      <c r="Y39" s="10" t="s">
        <v>810</v>
      </c>
      <c r="Z39" s="12" t="s">
        <v>77</v>
      </c>
      <c r="AA39" s="12" t="s">
        <v>78</v>
      </c>
      <c r="AB39" s="10"/>
      <c r="AC39" s="10" t="s">
        <v>811</v>
      </c>
      <c r="AD39" s="10"/>
      <c r="AE39" s="10" t="s">
        <v>812</v>
      </c>
      <c r="AF39" s="10"/>
      <c r="AG39" s="10" t="s">
        <v>813</v>
      </c>
      <c r="AH39" s="10"/>
      <c r="AI39" s="10" t="s">
        <v>814</v>
      </c>
      <c r="AJ39" s="10" t="s">
        <v>276</v>
      </c>
      <c r="AK39" s="10" t="s">
        <v>815</v>
      </c>
      <c r="AL39" s="10" t="s">
        <v>816</v>
      </c>
      <c r="AM39" s="10" t="s">
        <v>817</v>
      </c>
      <c r="AN39" s="10" t="s">
        <v>818</v>
      </c>
      <c r="AO39" s="10"/>
      <c r="AP39" s="10" t="s">
        <v>819</v>
      </c>
      <c r="AQ39" s="10"/>
      <c r="AR39" s="10"/>
      <c r="AS39" s="10"/>
      <c r="AT39" s="10" t="s">
        <v>820</v>
      </c>
      <c r="AU39" s="10">
        <v>28</v>
      </c>
      <c r="AV39" s="10">
        <v>4</v>
      </c>
      <c r="AW39" s="10"/>
      <c r="AX39" s="10"/>
      <c r="AY39" s="10"/>
      <c r="AZ39" s="10"/>
      <c r="BA39" s="10"/>
      <c r="BB39" s="10"/>
      <c r="BC39" s="10"/>
      <c r="BD39" s="10"/>
      <c r="BE39" s="10"/>
      <c r="BF39" s="10"/>
      <c r="BG39" s="10"/>
      <c r="BH39" s="10"/>
      <c r="BI39" s="10"/>
    </row>
    <row r="40" spans="1:61" x14ac:dyDescent="0.25">
      <c r="A40" s="10">
        <v>58</v>
      </c>
      <c r="B40" s="10" t="s">
        <v>822</v>
      </c>
      <c r="C40" s="12" t="s">
        <v>8604</v>
      </c>
      <c r="D40" s="10" t="s">
        <v>828</v>
      </c>
      <c r="E40" s="10" t="s">
        <v>58</v>
      </c>
      <c r="F40" s="10" t="s">
        <v>821</v>
      </c>
      <c r="G40" s="10" t="s">
        <v>823</v>
      </c>
      <c r="H40" s="10">
        <v>2014</v>
      </c>
      <c r="I40" s="10" t="s">
        <v>62</v>
      </c>
      <c r="J40" s="10" t="s">
        <v>824</v>
      </c>
      <c r="K40" s="10" t="s">
        <v>825</v>
      </c>
      <c r="L40" s="10" t="s">
        <v>826</v>
      </c>
      <c r="M40" s="10"/>
      <c r="N40" s="10" t="s">
        <v>827</v>
      </c>
      <c r="O40" s="10" t="s">
        <v>67</v>
      </c>
      <c r="P40" s="10" t="s">
        <v>68</v>
      </c>
      <c r="Q40" s="10" t="s">
        <v>69</v>
      </c>
      <c r="R40" s="10" t="s">
        <v>829</v>
      </c>
      <c r="S40" s="10" t="s">
        <v>830</v>
      </c>
      <c r="T40" s="10" t="s">
        <v>73</v>
      </c>
      <c r="U40" s="10" t="s">
        <v>74</v>
      </c>
      <c r="V40" s="10"/>
      <c r="W40" s="10" t="s">
        <v>8660</v>
      </c>
      <c r="X40" s="10" t="s">
        <v>831</v>
      </c>
      <c r="Y40" s="10" t="s">
        <v>832</v>
      </c>
      <c r="Z40" s="12" t="s">
        <v>77</v>
      </c>
      <c r="AA40" s="12" t="s">
        <v>78</v>
      </c>
      <c r="AB40" s="10"/>
      <c r="AC40" s="10" t="s">
        <v>833</v>
      </c>
      <c r="AD40" s="10" t="s">
        <v>496</v>
      </c>
      <c r="AE40" s="10" t="s">
        <v>834</v>
      </c>
      <c r="AF40" s="10"/>
      <c r="AG40" s="10"/>
      <c r="AH40" s="10" t="s">
        <v>835</v>
      </c>
      <c r="AI40" s="10" t="s">
        <v>836</v>
      </c>
      <c r="AJ40" s="10" t="s">
        <v>199</v>
      </c>
      <c r="AK40" s="10" t="s">
        <v>837</v>
      </c>
      <c r="AL40" s="10" t="s">
        <v>838</v>
      </c>
      <c r="AM40" s="10" t="s">
        <v>839</v>
      </c>
      <c r="AN40" s="10" t="s">
        <v>840</v>
      </c>
      <c r="AO40" s="10"/>
      <c r="AP40" s="10" t="s">
        <v>841</v>
      </c>
      <c r="AQ40" s="10"/>
      <c r="AR40" s="10"/>
      <c r="AS40" s="10"/>
      <c r="AT40" s="10"/>
      <c r="AU40" s="10">
        <v>35</v>
      </c>
      <c r="AV40" s="10">
        <v>10</v>
      </c>
      <c r="AW40" s="10"/>
      <c r="AX40" s="10"/>
      <c r="AY40" s="10"/>
      <c r="AZ40" s="10" t="s">
        <v>558</v>
      </c>
      <c r="BA40" s="10">
        <v>25259636</v>
      </c>
      <c r="BB40" s="10"/>
      <c r="BC40" s="10"/>
      <c r="BD40" s="10"/>
      <c r="BE40" s="10"/>
      <c r="BF40" s="10"/>
      <c r="BG40" s="10"/>
      <c r="BH40" s="10"/>
      <c r="BI40" s="10"/>
    </row>
    <row r="41" spans="1:61" x14ac:dyDescent="0.25">
      <c r="A41" s="10">
        <v>59</v>
      </c>
      <c r="B41" s="10" t="s">
        <v>843</v>
      </c>
      <c r="C41" s="12" t="s">
        <v>8605</v>
      </c>
      <c r="D41" s="10" t="s">
        <v>848</v>
      </c>
      <c r="E41" s="10" t="s">
        <v>58</v>
      </c>
      <c r="F41" s="10" t="s">
        <v>842</v>
      </c>
      <c r="G41" s="10" t="s">
        <v>844</v>
      </c>
      <c r="H41" s="10">
        <v>2014</v>
      </c>
      <c r="I41" s="10" t="s">
        <v>62</v>
      </c>
      <c r="J41" s="10" t="s">
        <v>845</v>
      </c>
      <c r="K41" s="10" t="s">
        <v>846</v>
      </c>
      <c r="L41" s="10" t="s">
        <v>847</v>
      </c>
      <c r="M41" s="10"/>
      <c r="N41" s="10" t="s">
        <v>99</v>
      </c>
      <c r="O41" s="10" t="s">
        <v>67</v>
      </c>
      <c r="P41" s="10" t="s">
        <v>68</v>
      </c>
      <c r="Q41" s="10" t="s">
        <v>69</v>
      </c>
      <c r="R41" s="10" t="s">
        <v>849</v>
      </c>
      <c r="S41" s="10" t="s">
        <v>850</v>
      </c>
      <c r="T41" s="10" t="s">
        <v>851</v>
      </c>
      <c r="U41" s="10" t="s">
        <v>852</v>
      </c>
      <c r="V41" s="10"/>
      <c r="W41" s="10" t="s">
        <v>8661</v>
      </c>
      <c r="X41" s="10" t="s">
        <v>853</v>
      </c>
      <c r="Y41" s="10"/>
      <c r="Z41" s="12" t="s">
        <v>77</v>
      </c>
      <c r="AA41" s="12" t="s">
        <v>78</v>
      </c>
      <c r="AB41" s="10"/>
      <c r="AC41" s="10" t="s">
        <v>854</v>
      </c>
      <c r="AD41" s="10" t="s">
        <v>496</v>
      </c>
      <c r="AE41" s="10" t="s">
        <v>855</v>
      </c>
      <c r="AF41" s="10"/>
      <c r="AG41" s="10" t="s">
        <v>856</v>
      </c>
      <c r="AH41" s="10" t="s">
        <v>857</v>
      </c>
      <c r="AI41" s="10" t="s">
        <v>858</v>
      </c>
      <c r="AJ41" s="10" t="s">
        <v>181</v>
      </c>
      <c r="AK41" s="10" t="s">
        <v>773</v>
      </c>
      <c r="AL41" s="10"/>
      <c r="AM41" s="10" t="s">
        <v>774</v>
      </c>
      <c r="AN41" s="10"/>
      <c r="AO41" s="10" t="s">
        <v>859</v>
      </c>
      <c r="AP41" s="10" t="s">
        <v>775</v>
      </c>
      <c r="AQ41" s="10">
        <v>10</v>
      </c>
      <c r="AR41" s="10"/>
      <c r="AS41" s="10" t="s">
        <v>860</v>
      </c>
      <c r="AT41" s="10" t="s">
        <v>861</v>
      </c>
      <c r="AU41" s="10">
        <v>8</v>
      </c>
      <c r="AV41" s="10"/>
      <c r="AW41" s="10" t="s">
        <v>117</v>
      </c>
      <c r="AX41" s="10"/>
      <c r="AY41" s="10"/>
      <c r="AZ41" s="10" t="s">
        <v>558</v>
      </c>
      <c r="BA41" s="10">
        <v>24467923</v>
      </c>
      <c r="BB41" s="10"/>
      <c r="BC41" s="10" t="s">
        <v>8662</v>
      </c>
      <c r="BD41" s="10"/>
      <c r="BE41" s="10"/>
      <c r="BF41" s="10"/>
      <c r="BG41" s="10"/>
      <c r="BH41" s="10"/>
      <c r="BI41" s="10"/>
    </row>
    <row r="42" spans="1:61" x14ac:dyDescent="0.25">
      <c r="A42" s="10">
        <v>62</v>
      </c>
      <c r="B42" s="10" t="s">
        <v>863</v>
      </c>
      <c r="C42" s="12" t="s">
        <v>8606</v>
      </c>
      <c r="D42" s="10" t="s">
        <v>868</v>
      </c>
      <c r="E42" s="10" t="s">
        <v>58</v>
      </c>
      <c r="F42" s="10" t="s">
        <v>862</v>
      </c>
      <c r="G42" s="10" t="s">
        <v>864</v>
      </c>
      <c r="H42" s="10">
        <v>2013</v>
      </c>
      <c r="I42" s="10" t="s">
        <v>62</v>
      </c>
      <c r="J42" s="10" t="s">
        <v>865</v>
      </c>
      <c r="K42" s="10" t="s">
        <v>866</v>
      </c>
      <c r="L42" s="10" t="s">
        <v>867</v>
      </c>
      <c r="M42" s="10"/>
      <c r="N42" s="10" t="s">
        <v>358</v>
      </c>
      <c r="O42" s="10" t="s">
        <v>67</v>
      </c>
      <c r="P42" s="10" t="s">
        <v>68</v>
      </c>
      <c r="Q42" s="10" t="s">
        <v>69</v>
      </c>
      <c r="R42" s="10" t="s">
        <v>869</v>
      </c>
      <c r="S42" s="10" t="s">
        <v>870</v>
      </c>
      <c r="T42" s="10" t="s">
        <v>871</v>
      </c>
      <c r="U42" s="10" t="s">
        <v>193</v>
      </c>
      <c r="V42" s="10"/>
      <c r="W42" s="10" t="s">
        <v>8663</v>
      </c>
      <c r="X42" s="10" t="s">
        <v>872</v>
      </c>
      <c r="Y42" s="10" t="s">
        <v>873</v>
      </c>
      <c r="Z42" s="12" t="s">
        <v>77</v>
      </c>
      <c r="AA42" s="12" t="s">
        <v>78</v>
      </c>
      <c r="AB42" s="10"/>
      <c r="AC42" s="10"/>
      <c r="AD42" s="10" t="s">
        <v>496</v>
      </c>
      <c r="AE42" s="10" t="s">
        <v>874</v>
      </c>
      <c r="AF42" s="10"/>
      <c r="AG42" s="10"/>
      <c r="AH42" s="10" t="s">
        <v>875</v>
      </c>
      <c r="AI42" s="10"/>
      <c r="AJ42" s="10" t="s">
        <v>309</v>
      </c>
      <c r="AK42" s="10" t="s">
        <v>876</v>
      </c>
      <c r="AL42" s="10" t="s">
        <v>877</v>
      </c>
      <c r="AM42" s="10" t="s">
        <v>878</v>
      </c>
      <c r="AN42" s="10" t="s">
        <v>372</v>
      </c>
      <c r="AO42" s="10" t="s">
        <v>527</v>
      </c>
      <c r="AP42" s="10" t="s">
        <v>879</v>
      </c>
      <c r="AQ42" s="10"/>
      <c r="AR42" s="10"/>
      <c r="AS42" s="10" t="s">
        <v>880</v>
      </c>
      <c r="AT42" s="10"/>
      <c r="AU42" s="10">
        <v>22</v>
      </c>
      <c r="AV42" s="10">
        <v>1</v>
      </c>
      <c r="AW42" s="10"/>
      <c r="AX42" s="10"/>
      <c r="AY42" s="10" t="s">
        <v>881</v>
      </c>
      <c r="AZ42" s="10" t="s">
        <v>558</v>
      </c>
      <c r="BA42" s="10">
        <v>22783922</v>
      </c>
      <c r="BB42" s="10"/>
      <c r="BC42" s="10"/>
      <c r="BD42" s="10"/>
      <c r="BE42" s="10"/>
      <c r="BF42" s="10"/>
      <c r="BG42" s="10"/>
      <c r="BH42" s="10"/>
      <c r="BI42" s="10"/>
    </row>
    <row r="43" spans="1:61" x14ac:dyDescent="0.25">
      <c r="A43" s="10">
        <v>63</v>
      </c>
      <c r="B43" s="10" t="s">
        <v>883</v>
      </c>
      <c r="C43" s="12" t="s">
        <v>8607</v>
      </c>
      <c r="D43" s="10" t="s">
        <v>889</v>
      </c>
      <c r="E43" s="10" t="s">
        <v>58</v>
      </c>
      <c r="F43" s="10" t="s">
        <v>882</v>
      </c>
      <c r="G43" s="10" t="s">
        <v>884</v>
      </c>
      <c r="H43" s="10">
        <v>2013</v>
      </c>
      <c r="I43" s="10" t="s">
        <v>62</v>
      </c>
      <c r="J43" s="10" t="s">
        <v>885</v>
      </c>
      <c r="K43" s="10" t="s">
        <v>886</v>
      </c>
      <c r="L43" s="10" t="s">
        <v>887</v>
      </c>
      <c r="M43" s="10"/>
      <c r="N43" s="10" t="s">
        <v>231</v>
      </c>
      <c r="O43" s="10" t="s">
        <v>67</v>
      </c>
      <c r="P43" s="10" t="s">
        <v>68</v>
      </c>
      <c r="Q43" s="10" t="s">
        <v>888</v>
      </c>
      <c r="R43" s="10" t="s">
        <v>890</v>
      </c>
      <c r="S43" s="10" t="s">
        <v>891</v>
      </c>
      <c r="T43" s="10" t="s">
        <v>892</v>
      </c>
      <c r="U43" s="10" t="s">
        <v>74</v>
      </c>
      <c r="V43" s="10"/>
      <c r="W43" s="10"/>
      <c r="X43" s="10" t="s">
        <v>893</v>
      </c>
      <c r="Y43" s="10">
        <v>214</v>
      </c>
      <c r="Z43" s="12" t="s">
        <v>77</v>
      </c>
      <c r="AA43" s="12" t="s">
        <v>78</v>
      </c>
      <c r="AB43" s="10"/>
      <c r="AC43" s="10" t="s">
        <v>894</v>
      </c>
      <c r="AD43" s="10"/>
      <c r="AE43" s="10"/>
      <c r="AF43" s="10"/>
      <c r="AG43" s="10"/>
      <c r="AH43" s="10"/>
      <c r="AI43" s="10" t="s">
        <v>895</v>
      </c>
      <c r="AJ43" s="10" t="s">
        <v>325</v>
      </c>
      <c r="AK43" s="10" t="s">
        <v>896</v>
      </c>
      <c r="AL43" s="10" t="s">
        <v>897</v>
      </c>
      <c r="AM43" s="10" t="s">
        <v>898</v>
      </c>
      <c r="AN43" s="10"/>
      <c r="AO43" s="10"/>
      <c r="AP43" s="10" t="s">
        <v>899</v>
      </c>
      <c r="AQ43" s="10"/>
      <c r="AR43" s="10"/>
      <c r="AS43" s="10"/>
      <c r="AT43" s="10"/>
      <c r="AU43" s="10">
        <v>4</v>
      </c>
      <c r="AV43" s="10">
        <v>2</v>
      </c>
      <c r="AW43" s="10"/>
      <c r="AX43" s="10"/>
      <c r="AY43" s="10"/>
      <c r="AZ43" s="10"/>
      <c r="BA43" s="10"/>
      <c r="BB43" s="10"/>
      <c r="BC43" s="10"/>
      <c r="BD43" s="10"/>
      <c r="BE43" s="10"/>
      <c r="BF43" s="10"/>
      <c r="BG43" s="10"/>
      <c r="BH43" s="10"/>
      <c r="BI43" s="10"/>
    </row>
    <row r="44" spans="1:61" x14ac:dyDescent="0.25">
      <c r="A44" s="10">
        <v>64</v>
      </c>
      <c r="B44" s="10" t="s">
        <v>901</v>
      </c>
      <c r="C44" s="12" t="s">
        <v>8608</v>
      </c>
      <c r="D44" s="10" t="s">
        <v>906</v>
      </c>
      <c r="E44" s="10" t="s">
        <v>58</v>
      </c>
      <c r="F44" s="10" t="s">
        <v>900</v>
      </c>
      <c r="G44" s="10" t="s">
        <v>902</v>
      </c>
      <c r="H44" s="10">
        <v>2013</v>
      </c>
      <c r="I44" s="10" t="s">
        <v>62</v>
      </c>
      <c r="J44" s="10" t="s">
        <v>903</v>
      </c>
      <c r="K44" s="10" t="s">
        <v>904</v>
      </c>
      <c r="L44" s="10" t="s">
        <v>905</v>
      </c>
      <c r="M44" s="10"/>
      <c r="N44" s="10" t="s">
        <v>427</v>
      </c>
      <c r="O44" s="10" t="s">
        <v>67</v>
      </c>
      <c r="P44" s="10" t="s">
        <v>68</v>
      </c>
      <c r="Q44" s="10" t="s">
        <v>69</v>
      </c>
      <c r="R44" s="10" t="s">
        <v>907</v>
      </c>
      <c r="S44" s="10" t="s">
        <v>908</v>
      </c>
      <c r="T44" s="10" t="s">
        <v>851</v>
      </c>
      <c r="U44" s="10" t="s">
        <v>74</v>
      </c>
      <c r="V44" s="10"/>
      <c r="W44" s="10" t="s">
        <v>8664</v>
      </c>
      <c r="X44" s="10" t="s">
        <v>909</v>
      </c>
      <c r="Y44" s="10" t="s">
        <v>910</v>
      </c>
      <c r="Z44" s="12" t="s">
        <v>77</v>
      </c>
      <c r="AA44" s="12" t="s">
        <v>78</v>
      </c>
      <c r="AB44" s="10"/>
      <c r="AC44" s="10" t="s">
        <v>911</v>
      </c>
      <c r="AD44" s="10" t="s">
        <v>912</v>
      </c>
      <c r="AE44" s="10" t="s">
        <v>913</v>
      </c>
      <c r="AF44" s="10"/>
      <c r="AG44" s="10"/>
      <c r="AH44" s="10" t="s">
        <v>914</v>
      </c>
      <c r="AI44" s="10" t="s">
        <v>915</v>
      </c>
      <c r="AJ44" s="10" t="s">
        <v>419</v>
      </c>
      <c r="AK44" s="10" t="s">
        <v>916</v>
      </c>
      <c r="AL44" s="10" t="s">
        <v>917</v>
      </c>
      <c r="AM44" s="10" t="s">
        <v>918</v>
      </c>
      <c r="AN44" s="10"/>
      <c r="AO44" s="10" t="s">
        <v>113</v>
      </c>
      <c r="AP44" s="10" t="s">
        <v>919</v>
      </c>
      <c r="AQ44" s="10"/>
      <c r="AR44" s="10"/>
      <c r="AS44" s="10"/>
      <c r="AT44" s="10"/>
      <c r="AU44" s="10">
        <v>36</v>
      </c>
      <c r="AV44" s="10">
        <v>3</v>
      </c>
      <c r="AW44" s="10"/>
      <c r="AX44" s="10"/>
      <c r="AY44" s="10"/>
      <c r="AZ44" s="10" t="s">
        <v>920</v>
      </c>
      <c r="BA44" s="10">
        <v>23954052</v>
      </c>
      <c r="BB44" s="10"/>
      <c r="BC44" s="10"/>
      <c r="BD44" s="10"/>
      <c r="BE44" s="10"/>
      <c r="BF44" s="10"/>
      <c r="BG44" s="10"/>
      <c r="BH44" s="10"/>
      <c r="BI44" s="10"/>
    </row>
    <row r="45" spans="1:61" x14ac:dyDescent="0.25">
      <c r="A45" s="10">
        <v>65</v>
      </c>
      <c r="B45" s="10" t="s">
        <v>922</v>
      </c>
      <c r="C45" s="12" t="s">
        <v>8609</v>
      </c>
      <c r="D45" s="10" t="s">
        <v>926</v>
      </c>
      <c r="E45" s="10" t="s">
        <v>58</v>
      </c>
      <c r="F45" s="10" t="s">
        <v>921</v>
      </c>
      <c r="G45" s="10" t="s">
        <v>923</v>
      </c>
      <c r="H45" s="10">
        <v>2013</v>
      </c>
      <c r="I45" s="10" t="s">
        <v>62</v>
      </c>
      <c r="J45" s="10" t="s">
        <v>885</v>
      </c>
      <c r="K45" s="10" t="s">
        <v>886</v>
      </c>
      <c r="L45" s="10" t="s">
        <v>924</v>
      </c>
      <c r="M45" s="10"/>
      <c r="N45" s="10" t="s">
        <v>231</v>
      </c>
      <c r="O45" s="10" t="s">
        <v>67</v>
      </c>
      <c r="P45" s="10" t="s">
        <v>68</v>
      </c>
      <c r="Q45" s="10" t="s">
        <v>925</v>
      </c>
      <c r="R45" s="10" t="s">
        <v>890</v>
      </c>
      <c r="S45" s="10" t="s">
        <v>891</v>
      </c>
      <c r="T45" s="10" t="s">
        <v>892</v>
      </c>
      <c r="U45" s="10" t="s">
        <v>74</v>
      </c>
      <c r="V45" s="10"/>
      <c r="W45" s="10" t="s">
        <v>927</v>
      </c>
      <c r="X45" s="10" t="s">
        <v>928</v>
      </c>
      <c r="Y45" s="10" t="s">
        <v>929</v>
      </c>
      <c r="Z45" s="12" t="s">
        <v>77</v>
      </c>
      <c r="AA45" s="12" t="s">
        <v>78</v>
      </c>
      <c r="AB45" s="10"/>
      <c r="AC45" s="10" t="s">
        <v>894</v>
      </c>
      <c r="AD45" s="10"/>
      <c r="AE45" s="10" t="s">
        <v>930</v>
      </c>
      <c r="AF45" s="10"/>
      <c r="AG45" s="10"/>
      <c r="AH45" s="10"/>
      <c r="AI45" s="10" t="s">
        <v>895</v>
      </c>
      <c r="AJ45" s="10" t="s">
        <v>110</v>
      </c>
      <c r="AK45" s="10" t="s">
        <v>896</v>
      </c>
      <c r="AL45" s="10" t="s">
        <v>897</v>
      </c>
      <c r="AM45" s="10" t="s">
        <v>898</v>
      </c>
      <c r="AN45" s="10"/>
      <c r="AO45" s="10"/>
      <c r="AP45" s="10" t="s">
        <v>899</v>
      </c>
      <c r="AQ45" s="10"/>
      <c r="AR45" s="10"/>
      <c r="AS45" s="10"/>
      <c r="AT45" s="10"/>
      <c r="AU45" s="10">
        <v>4</v>
      </c>
      <c r="AV45" s="10">
        <v>1</v>
      </c>
      <c r="AW45" s="10"/>
      <c r="AX45" s="10"/>
      <c r="AY45" s="10"/>
      <c r="AZ45" s="10" t="s">
        <v>893</v>
      </c>
      <c r="BA45" s="10"/>
      <c r="BB45" s="10"/>
      <c r="BC45" s="10"/>
      <c r="BD45" s="10"/>
      <c r="BE45" s="10"/>
      <c r="BF45" s="10"/>
      <c r="BG45" s="10"/>
      <c r="BH45" s="10"/>
      <c r="BI45" s="10"/>
    </row>
    <row r="46" spans="1:61" x14ac:dyDescent="0.25">
      <c r="A46" s="10">
        <v>66</v>
      </c>
      <c r="B46" s="10" t="s">
        <v>932</v>
      </c>
      <c r="C46" s="12" t="s">
        <v>8610</v>
      </c>
      <c r="D46" s="10" t="s">
        <v>937</v>
      </c>
      <c r="E46" s="10" t="s">
        <v>58</v>
      </c>
      <c r="F46" s="10" t="s">
        <v>931</v>
      </c>
      <c r="G46" s="10" t="s">
        <v>933</v>
      </c>
      <c r="H46" s="10">
        <v>2012</v>
      </c>
      <c r="I46" s="10" t="s">
        <v>62</v>
      </c>
      <c r="J46" s="10" t="s">
        <v>934</v>
      </c>
      <c r="K46" s="10" t="s">
        <v>935</v>
      </c>
      <c r="L46" s="10" t="s">
        <v>936</v>
      </c>
      <c r="M46" s="10"/>
      <c r="N46" s="10" t="s">
        <v>427</v>
      </c>
      <c r="O46" s="10" t="s">
        <v>67</v>
      </c>
      <c r="P46" s="10" t="s">
        <v>68</v>
      </c>
      <c r="Q46" s="10" t="s">
        <v>69</v>
      </c>
      <c r="R46" s="10" t="s">
        <v>938</v>
      </c>
      <c r="S46" s="10" t="s">
        <v>939</v>
      </c>
      <c r="T46" s="10" t="s">
        <v>940</v>
      </c>
      <c r="U46" s="10" t="s">
        <v>941</v>
      </c>
      <c r="V46" s="10"/>
      <c r="W46" s="10" t="s">
        <v>8665</v>
      </c>
      <c r="X46" s="10" t="s">
        <v>942</v>
      </c>
      <c r="Y46" s="10" t="s">
        <v>943</v>
      </c>
      <c r="Z46" s="12" t="s">
        <v>77</v>
      </c>
      <c r="AA46" s="12" t="s">
        <v>78</v>
      </c>
      <c r="AB46" s="10"/>
      <c r="AC46" s="10" t="s">
        <v>944</v>
      </c>
      <c r="AD46" s="10" t="s">
        <v>496</v>
      </c>
      <c r="AE46" s="10" t="s">
        <v>945</v>
      </c>
      <c r="AF46" s="10"/>
      <c r="AG46" s="10" t="s">
        <v>946</v>
      </c>
      <c r="AH46" s="10" t="s">
        <v>947</v>
      </c>
      <c r="AI46" s="10" t="s">
        <v>948</v>
      </c>
      <c r="AJ46" s="10" t="s">
        <v>86</v>
      </c>
      <c r="AK46" s="10" t="s">
        <v>622</v>
      </c>
      <c r="AL46" s="10" t="s">
        <v>623</v>
      </c>
      <c r="AM46" s="10" t="s">
        <v>624</v>
      </c>
      <c r="AN46" s="10"/>
      <c r="AO46" s="10" t="s">
        <v>949</v>
      </c>
      <c r="AP46" s="10" t="s">
        <v>625</v>
      </c>
      <c r="AQ46" s="10"/>
      <c r="AR46" s="10"/>
      <c r="AS46" s="10" t="s">
        <v>950</v>
      </c>
      <c r="AT46" s="10" t="s">
        <v>951</v>
      </c>
      <c r="AU46" s="10">
        <v>196</v>
      </c>
      <c r="AV46" s="10" t="s">
        <v>952</v>
      </c>
      <c r="AW46" s="10"/>
      <c r="AX46" s="10"/>
      <c r="AY46" s="10"/>
      <c r="AZ46" s="10" t="s">
        <v>558</v>
      </c>
      <c r="BA46" s="10">
        <v>22377574</v>
      </c>
      <c r="BB46" s="10"/>
      <c r="BC46" s="10"/>
      <c r="BD46" s="10"/>
      <c r="BE46" s="10"/>
      <c r="BF46" s="10"/>
      <c r="BG46" s="10"/>
      <c r="BH46" s="10"/>
      <c r="BI46" s="10"/>
    </row>
    <row r="47" spans="1:61" x14ac:dyDescent="0.25">
      <c r="A47" s="10">
        <v>67</v>
      </c>
      <c r="B47" s="10" t="s">
        <v>954</v>
      </c>
      <c r="C47" s="10"/>
      <c r="D47" s="10" t="s">
        <v>960</v>
      </c>
      <c r="E47" s="10" t="s">
        <v>58</v>
      </c>
      <c r="F47" s="10" t="s">
        <v>953</v>
      </c>
      <c r="G47" s="10">
        <v>2012</v>
      </c>
      <c r="H47" s="10">
        <v>2012</v>
      </c>
      <c r="I47" s="10" t="s">
        <v>62</v>
      </c>
      <c r="J47" s="10" t="s">
        <v>955</v>
      </c>
      <c r="K47" s="10" t="s">
        <v>956</v>
      </c>
      <c r="L47" s="10" t="s">
        <v>957</v>
      </c>
      <c r="M47" s="10"/>
      <c r="N47" s="10" t="s">
        <v>958</v>
      </c>
      <c r="O47" s="10" t="s">
        <v>959</v>
      </c>
      <c r="P47" s="10" t="s">
        <v>68</v>
      </c>
      <c r="Q47" s="10" t="s">
        <v>69</v>
      </c>
      <c r="R47" s="10" t="s">
        <v>961</v>
      </c>
      <c r="S47" s="10" t="s">
        <v>962</v>
      </c>
      <c r="T47" s="10" t="s">
        <v>851</v>
      </c>
      <c r="U47" s="10" t="s">
        <v>74</v>
      </c>
      <c r="V47" s="10"/>
      <c r="W47" s="10" t="s">
        <v>8666</v>
      </c>
      <c r="X47" s="10" t="s">
        <v>963</v>
      </c>
      <c r="Y47" s="10" t="s">
        <v>964</v>
      </c>
      <c r="Z47" s="12" t="s">
        <v>77</v>
      </c>
      <c r="AA47" s="12" t="s">
        <v>78</v>
      </c>
      <c r="AB47" s="10"/>
      <c r="AC47" s="10" t="s">
        <v>965</v>
      </c>
      <c r="AD47" s="10"/>
      <c r="AE47" s="10" t="s">
        <v>966</v>
      </c>
      <c r="AF47" s="10"/>
      <c r="AG47" s="10"/>
      <c r="AH47" s="10"/>
      <c r="AI47" s="10" t="s">
        <v>967</v>
      </c>
      <c r="AJ47" s="10"/>
      <c r="AK47" s="10" t="s">
        <v>968</v>
      </c>
      <c r="AL47" s="10" t="s">
        <v>969</v>
      </c>
      <c r="AM47" s="10"/>
      <c r="AN47" s="10" t="s">
        <v>970</v>
      </c>
      <c r="AO47" s="10"/>
      <c r="AP47" s="10" t="s">
        <v>971</v>
      </c>
      <c r="AQ47" s="10"/>
      <c r="AR47" s="10"/>
      <c r="AS47" s="10"/>
      <c r="AT47" s="10"/>
      <c r="AU47" s="10">
        <v>14</v>
      </c>
      <c r="AV47" s="10">
        <v>4</v>
      </c>
      <c r="AW47" s="10"/>
      <c r="AX47" s="10"/>
      <c r="AY47" s="10" t="s">
        <v>972</v>
      </c>
      <c r="AZ47" s="10" t="s">
        <v>558</v>
      </c>
      <c r="BA47" s="10">
        <v>23980493</v>
      </c>
      <c r="BB47" s="10"/>
      <c r="BC47" s="10"/>
      <c r="BD47" s="10"/>
      <c r="BE47" s="10"/>
      <c r="BF47" s="10"/>
      <c r="BG47" s="10"/>
      <c r="BH47" s="10"/>
      <c r="BI47" s="10"/>
    </row>
    <row r="48" spans="1:61" x14ac:dyDescent="0.25">
      <c r="A48" s="10">
        <v>71</v>
      </c>
      <c r="B48" s="10" t="s">
        <v>974</v>
      </c>
      <c r="C48" s="12" t="s">
        <v>8611</v>
      </c>
      <c r="D48" s="10" t="s">
        <v>979</v>
      </c>
      <c r="E48" s="10" t="s">
        <v>58</v>
      </c>
      <c r="F48" s="10" t="s">
        <v>973</v>
      </c>
      <c r="G48" s="10" t="s">
        <v>975</v>
      </c>
      <c r="H48" s="10">
        <v>2011</v>
      </c>
      <c r="I48" s="10" t="s">
        <v>62</v>
      </c>
      <c r="J48" s="10" t="s">
        <v>976</v>
      </c>
      <c r="K48" s="10" t="s">
        <v>977</v>
      </c>
      <c r="L48" s="10" t="s">
        <v>978</v>
      </c>
      <c r="M48" s="10"/>
      <c r="N48" s="10" t="s">
        <v>99</v>
      </c>
      <c r="O48" s="10" t="s">
        <v>67</v>
      </c>
      <c r="P48" s="10" t="s">
        <v>68</v>
      </c>
      <c r="Q48" s="10" t="s">
        <v>69</v>
      </c>
      <c r="R48" s="10" t="s">
        <v>980</v>
      </c>
      <c r="S48" s="10" t="s">
        <v>981</v>
      </c>
      <c r="T48" s="10" t="s">
        <v>982</v>
      </c>
      <c r="U48" s="10" t="s">
        <v>173</v>
      </c>
      <c r="V48" s="10"/>
      <c r="W48" s="10" t="s">
        <v>8667</v>
      </c>
      <c r="X48" s="10" t="s">
        <v>983</v>
      </c>
      <c r="Y48" s="10"/>
      <c r="Z48" s="12" t="s">
        <v>77</v>
      </c>
      <c r="AA48" s="12" t="s">
        <v>78</v>
      </c>
      <c r="AB48" s="10"/>
      <c r="AC48" s="10" t="s">
        <v>984</v>
      </c>
      <c r="AD48" s="10" t="s">
        <v>912</v>
      </c>
      <c r="AE48" s="10" t="s">
        <v>985</v>
      </c>
      <c r="AF48" s="10"/>
      <c r="AG48" s="10" t="s">
        <v>986</v>
      </c>
      <c r="AH48" s="10" t="s">
        <v>987</v>
      </c>
      <c r="AI48" s="10" t="s">
        <v>988</v>
      </c>
      <c r="AJ48" s="10" t="s">
        <v>989</v>
      </c>
      <c r="AK48" s="10" t="s">
        <v>773</v>
      </c>
      <c r="AL48" s="10"/>
      <c r="AM48" s="10" t="s">
        <v>774</v>
      </c>
      <c r="AN48" s="10"/>
      <c r="AO48" s="10" t="s">
        <v>113</v>
      </c>
      <c r="AP48" s="10" t="s">
        <v>775</v>
      </c>
      <c r="AQ48" s="10">
        <v>10</v>
      </c>
      <c r="AR48" s="10"/>
      <c r="AS48" s="10"/>
      <c r="AT48" s="10" t="s">
        <v>990</v>
      </c>
      <c r="AU48" s="10">
        <v>5</v>
      </c>
      <c r="AV48" s="10"/>
      <c r="AW48" s="10" t="s">
        <v>117</v>
      </c>
      <c r="AX48" s="10"/>
      <c r="AY48" s="10"/>
      <c r="AZ48" s="10" t="s">
        <v>558</v>
      </c>
      <c r="BA48" s="10">
        <v>21592409</v>
      </c>
      <c r="BB48" s="10"/>
      <c r="BC48" s="10"/>
      <c r="BD48" s="10"/>
      <c r="BE48" s="10"/>
      <c r="BF48" s="10"/>
      <c r="BG48" s="10"/>
      <c r="BH48" s="10"/>
      <c r="BI48" s="10"/>
    </row>
    <row r="49" spans="1:61" x14ac:dyDescent="0.25">
      <c r="A49" s="10">
        <v>73</v>
      </c>
      <c r="B49" s="10" t="s">
        <v>992</v>
      </c>
      <c r="C49" s="10"/>
      <c r="D49" s="10" t="s">
        <v>997</v>
      </c>
      <c r="E49" s="10" t="s">
        <v>58</v>
      </c>
      <c r="F49" s="10" t="s">
        <v>991</v>
      </c>
      <c r="G49" s="10" t="s">
        <v>993</v>
      </c>
      <c r="H49" s="10">
        <v>2010</v>
      </c>
      <c r="I49" s="10" t="s">
        <v>62</v>
      </c>
      <c r="J49" s="10" t="s">
        <v>994</v>
      </c>
      <c r="K49" s="10" t="s">
        <v>995</v>
      </c>
      <c r="L49" s="10" t="s">
        <v>996</v>
      </c>
      <c r="M49" s="10"/>
      <c r="N49" s="10" t="s">
        <v>99</v>
      </c>
      <c r="O49" s="10" t="s">
        <v>67</v>
      </c>
      <c r="P49" s="10" t="s">
        <v>68</v>
      </c>
      <c r="Q49" s="10" t="s">
        <v>69</v>
      </c>
      <c r="R49" s="10" t="s">
        <v>998</v>
      </c>
      <c r="S49" s="10" t="s">
        <v>999</v>
      </c>
      <c r="T49" s="10" t="s">
        <v>269</v>
      </c>
      <c r="U49" s="10" t="s">
        <v>193</v>
      </c>
      <c r="V49" s="10"/>
      <c r="W49" s="10" t="s">
        <v>8668</v>
      </c>
      <c r="X49" s="10" t="s">
        <v>1000</v>
      </c>
      <c r="Y49" s="10"/>
      <c r="Z49" s="12" t="s">
        <v>77</v>
      </c>
      <c r="AA49" s="12" t="s">
        <v>78</v>
      </c>
      <c r="AB49" s="10"/>
      <c r="AC49" s="10" t="s">
        <v>1001</v>
      </c>
      <c r="AD49" s="10" t="s">
        <v>1002</v>
      </c>
      <c r="AE49" s="10" t="s">
        <v>1003</v>
      </c>
      <c r="AF49" s="10"/>
      <c r="AG49" s="10" t="s">
        <v>1004</v>
      </c>
      <c r="AH49" s="10"/>
      <c r="AI49" s="10" t="s">
        <v>988</v>
      </c>
      <c r="AJ49" s="10" t="s">
        <v>241</v>
      </c>
      <c r="AK49" s="10" t="s">
        <v>773</v>
      </c>
      <c r="AL49" s="10"/>
      <c r="AM49" s="10" t="s">
        <v>774</v>
      </c>
      <c r="AN49" s="10"/>
      <c r="AO49" s="10" t="s">
        <v>113</v>
      </c>
      <c r="AP49" s="10" t="s">
        <v>775</v>
      </c>
      <c r="AQ49" s="10">
        <v>9</v>
      </c>
      <c r="AR49" s="10"/>
      <c r="AS49" s="10"/>
      <c r="AT49" s="10" t="s">
        <v>1005</v>
      </c>
      <c r="AU49" s="10">
        <v>4</v>
      </c>
      <c r="AV49" s="10"/>
      <c r="AW49" s="10" t="s">
        <v>117</v>
      </c>
      <c r="AX49" s="10"/>
      <c r="AY49" s="10"/>
      <c r="AZ49" s="10" t="s">
        <v>558</v>
      </c>
      <c r="BA49" s="10">
        <v>21167076</v>
      </c>
      <c r="BB49" s="10"/>
      <c r="BC49" s="10"/>
      <c r="BD49" s="10"/>
      <c r="BE49" s="10"/>
      <c r="BF49" s="10"/>
      <c r="BG49" s="10"/>
      <c r="BH49" s="10"/>
      <c r="BI49" s="10"/>
    </row>
    <row r="50" spans="1:61" x14ac:dyDescent="0.25">
      <c r="A50" s="10">
        <v>74</v>
      </c>
      <c r="B50" s="10" t="s">
        <v>1007</v>
      </c>
      <c r="C50" s="12" t="s">
        <v>8612</v>
      </c>
      <c r="D50" s="10" t="s">
        <v>1012</v>
      </c>
      <c r="E50" s="10" t="s">
        <v>58</v>
      </c>
      <c r="F50" s="10" t="s">
        <v>1006</v>
      </c>
      <c r="G50" s="10" t="s">
        <v>1008</v>
      </c>
      <c r="H50" s="10">
        <v>2010</v>
      </c>
      <c r="I50" s="10" t="s">
        <v>62</v>
      </c>
      <c r="J50" s="10" t="s">
        <v>1009</v>
      </c>
      <c r="K50" s="10" t="s">
        <v>1010</v>
      </c>
      <c r="L50" s="10" t="s">
        <v>1011</v>
      </c>
      <c r="M50" s="10"/>
      <c r="N50" s="10" t="s">
        <v>99</v>
      </c>
      <c r="O50" s="10" t="s">
        <v>67</v>
      </c>
      <c r="P50" s="10" t="s">
        <v>68</v>
      </c>
      <c r="Q50" s="10" t="s">
        <v>69</v>
      </c>
      <c r="R50" s="10" t="s">
        <v>1013</v>
      </c>
      <c r="S50" s="10" t="s">
        <v>1014</v>
      </c>
      <c r="T50" s="10" t="s">
        <v>269</v>
      </c>
      <c r="U50" s="10" t="s">
        <v>74</v>
      </c>
      <c r="V50" s="10"/>
      <c r="W50" s="10" t="s">
        <v>8669</v>
      </c>
      <c r="X50" s="10" t="s">
        <v>1000</v>
      </c>
      <c r="Y50" s="10"/>
      <c r="Z50" s="12" t="s">
        <v>77</v>
      </c>
      <c r="AA50" s="12" t="s">
        <v>78</v>
      </c>
      <c r="AB50" s="10"/>
      <c r="AC50" s="10" t="s">
        <v>1015</v>
      </c>
      <c r="AD50" s="10"/>
      <c r="AE50" s="10" t="s">
        <v>1016</v>
      </c>
      <c r="AF50" s="10"/>
      <c r="AG50" s="10" t="s">
        <v>1017</v>
      </c>
      <c r="AH50" s="10" t="s">
        <v>1018</v>
      </c>
      <c r="AI50" s="10" t="s">
        <v>1019</v>
      </c>
      <c r="AJ50" s="10" t="s">
        <v>241</v>
      </c>
      <c r="AK50" s="10" t="s">
        <v>773</v>
      </c>
      <c r="AL50" s="10"/>
      <c r="AM50" s="10" t="s">
        <v>774</v>
      </c>
      <c r="AN50" s="10"/>
      <c r="AO50" s="10"/>
      <c r="AP50" s="10" t="s">
        <v>775</v>
      </c>
      <c r="AQ50" s="10">
        <v>6</v>
      </c>
      <c r="AR50" s="10"/>
      <c r="AS50" s="10"/>
      <c r="AT50" s="10"/>
      <c r="AU50" s="10">
        <v>4</v>
      </c>
      <c r="AV50" s="10"/>
      <c r="AW50" s="10" t="s">
        <v>117</v>
      </c>
      <c r="AX50" s="10"/>
      <c r="AY50" s="10"/>
      <c r="AZ50" s="10" t="s">
        <v>558</v>
      </c>
      <c r="BA50" s="10">
        <v>21176157</v>
      </c>
      <c r="BB50" s="10"/>
      <c r="BC50" s="10"/>
      <c r="BD50" s="10"/>
      <c r="BE50" s="10"/>
      <c r="BF50" s="10"/>
      <c r="BG50" s="10"/>
      <c r="BH50" s="10"/>
      <c r="BI50" s="10"/>
    </row>
    <row r="51" spans="1:61" x14ac:dyDescent="0.25">
      <c r="A51" s="10">
        <v>75</v>
      </c>
      <c r="B51" s="10" t="s">
        <v>1021</v>
      </c>
      <c r="C51" s="12" t="s">
        <v>8613</v>
      </c>
      <c r="D51" s="10" t="s">
        <v>1026</v>
      </c>
      <c r="E51" s="10" t="s">
        <v>58</v>
      </c>
      <c r="F51" s="10" t="s">
        <v>1020</v>
      </c>
      <c r="G51" s="10" t="s">
        <v>1022</v>
      </c>
      <c r="H51" s="10">
        <v>2010</v>
      </c>
      <c r="I51" s="10" t="s">
        <v>62</v>
      </c>
      <c r="J51" s="10" t="s">
        <v>1023</v>
      </c>
      <c r="K51" s="10" t="s">
        <v>1024</v>
      </c>
      <c r="L51" s="10" t="s">
        <v>1025</v>
      </c>
      <c r="M51" s="10"/>
      <c r="N51" s="10" t="s">
        <v>99</v>
      </c>
      <c r="O51" s="10" t="s">
        <v>67</v>
      </c>
      <c r="P51" s="10" t="s">
        <v>68</v>
      </c>
      <c r="Q51" s="10" t="s">
        <v>69</v>
      </c>
      <c r="R51" s="10" t="s">
        <v>1027</v>
      </c>
      <c r="S51" s="10" t="s">
        <v>1028</v>
      </c>
      <c r="T51" s="10" t="s">
        <v>599</v>
      </c>
      <c r="U51" s="10" t="s">
        <v>1029</v>
      </c>
      <c r="V51" s="10"/>
      <c r="W51" s="10" t="s">
        <v>8670</v>
      </c>
      <c r="X51" s="10" t="s">
        <v>1030</v>
      </c>
      <c r="Y51" s="10"/>
      <c r="Z51" s="12" t="s">
        <v>77</v>
      </c>
      <c r="AA51" s="12" t="s">
        <v>78</v>
      </c>
      <c r="AB51" s="10"/>
      <c r="AC51" s="10" t="s">
        <v>1031</v>
      </c>
      <c r="AD51" s="10" t="s">
        <v>496</v>
      </c>
      <c r="AE51" s="10" t="s">
        <v>1032</v>
      </c>
      <c r="AF51" s="10"/>
      <c r="AG51" s="10" t="s">
        <v>1033</v>
      </c>
      <c r="AH51" s="10" t="s">
        <v>1018</v>
      </c>
      <c r="AI51" s="10" t="s">
        <v>1034</v>
      </c>
      <c r="AJ51" s="10" t="s">
        <v>260</v>
      </c>
      <c r="AK51" s="10" t="s">
        <v>773</v>
      </c>
      <c r="AL51" s="10"/>
      <c r="AM51" s="10" t="s">
        <v>774</v>
      </c>
      <c r="AN51" s="10"/>
      <c r="AO51" s="10" t="s">
        <v>113</v>
      </c>
      <c r="AP51" s="10" t="s">
        <v>775</v>
      </c>
      <c r="AQ51" s="10">
        <v>7</v>
      </c>
      <c r="AR51" s="10"/>
      <c r="AS51" s="10"/>
      <c r="AT51" s="10"/>
      <c r="AU51" s="10">
        <v>4</v>
      </c>
      <c r="AV51" s="10"/>
      <c r="AW51" s="10" t="s">
        <v>117</v>
      </c>
      <c r="AX51" s="10"/>
      <c r="AY51" s="10"/>
      <c r="AZ51" s="10" t="s">
        <v>558</v>
      </c>
      <c r="BA51" s="10">
        <v>20576137</v>
      </c>
      <c r="BB51" s="10"/>
      <c r="BC51" s="10"/>
      <c r="BD51" s="10"/>
      <c r="BE51" s="10"/>
      <c r="BF51" s="10"/>
      <c r="BG51" s="10"/>
      <c r="BH51" s="10"/>
      <c r="BI51" s="10"/>
    </row>
    <row r="52" spans="1:61" x14ac:dyDescent="0.25">
      <c r="A52" s="10">
        <v>76</v>
      </c>
      <c r="B52" s="10" t="s">
        <v>1036</v>
      </c>
      <c r="C52" s="12" t="s">
        <v>8614</v>
      </c>
      <c r="D52" s="10" t="s">
        <v>1041</v>
      </c>
      <c r="E52" s="10" t="s">
        <v>58</v>
      </c>
      <c r="F52" s="10" t="s">
        <v>1035</v>
      </c>
      <c r="G52" s="10" t="s">
        <v>1037</v>
      </c>
      <c r="H52" s="10">
        <v>2010</v>
      </c>
      <c r="I52" s="10" t="s">
        <v>62</v>
      </c>
      <c r="J52" s="10" t="s">
        <v>1038</v>
      </c>
      <c r="K52" s="10" t="s">
        <v>1039</v>
      </c>
      <c r="L52" s="10" t="s">
        <v>1040</v>
      </c>
      <c r="M52" s="10"/>
      <c r="N52" s="10" t="s">
        <v>99</v>
      </c>
      <c r="O52" s="10" t="s">
        <v>67</v>
      </c>
      <c r="P52" s="10" t="s">
        <v>68</v>
      </c>
      <c r="Q52" s="10" t="s">
        <v>69</v>
      </c>
      <c r="R52" s="10" t="s">
        <v>1042</v>
      </c>
      <c r="S52" s="10" t="s">
        <v>1043</v>
      </c>
      <c r="T52" s="10" t="s">
        <v>269</v>
      </c>
      <c r="U52" s="10" t="s">
        <v>173</v>
      </c>
      <c r="V52" s="10"/>
      <c r="W52" s="10" t="s">
        <v>8671</v>
      </c>
      <c r="X52" s="10" t="s">
        <v>1044</v>
      </c>
      <c r="Y52" s="10"/>
      <c r="Z52" s="12" t="s">
        <v>77</v>
      </c>
      <c r="AA52" s="12" t="s">
        <v>78</v>
      </c>
      <c r="AB52" s="10"/>
      <c r="AC52" s="10" t="s">
        <v>1045</v>
      </c>
      <c r="AD52" s="10" t="s">
        <v>1046</v>
      </c>
      <c r="AE52" s="10" t="s">
        <v>1047</v>
      </c>
      <c r="AF52" s="10"/>
      <c r="AG52" s="10" t="s">
        <v>1048</v>
      </c>
      <c r="AH52" s="10" t="s">
        <v>987</v>
      </c>
      <c r="AI52" s="10" t="s">
        <v>988</v>
      </c>
      <c r="AJ52" s="10" t="s">
        <v>309</v>
      </c>
      <c r="AK52" s="10" t="s">
        <v>773</v>
      </c>
      <c r="AL52" s="10"/>
      <c r="AM52" s="10" t="s">
        <v>774</v>
      </c>
      <c r="AN52" s="10"/>
      <c r="AO52" s="10" t="s">
        <v>1049</v>
      </c>
      <c r="AP52" s="10" t="s">
        <v>775</v>
      </c>
      <c r="AQ52" s="10">
        <v>8</v>
      </c>
      <c r="AR52" s="10"/>
      <c r="AS52" s="10"/>
      <c r="AT52" s="10" t="s">
        <v>1050</v>
      </c>
      <c r="AU52" s="10">
        <v>4</v>
      </c>
      <c r="AV52" s="10"/>
      <c r="AW52" s="10" t="s">
        <v>117</v>
      </c>
      <c r="AX52" s="10"/>
      <c r="AY52" s="10"/>
      <c r="AZ52" s="10" t="s">
        <v>558</v>
      </c>
      <c r="BA52" s="10">
        <v>20167125</v>
      </c>
      <c r="BB52" s="10"/>
      <c r="BC52" s="10"/>
      <c r="BD52" s="10"/>
      <c r="BE52" s="10"/>
      <c r="BF52" s="10"/>
      <c r="BG52" s="10"/>
      <c r="BH52" s="10"/>
      <c r="BI52" s="10"/>
    </row>
    <row r="53" spans="1:61" x14ac:dyDescent="0.25">
      <c r="A53" s="10">
        <v>77</v>
      </c>
      <c r="B53" s="10" t="s">
        <v>1052</v>
      </c>
      <c r="C53" s="12" t="s">
        <v>8615</v>
      </c>
      <c r="D53" s="10" t="s">
        <v>1057</v>
      </c>
      <c r="E53" s="10" t="s">
        <v>58</v>
      </c>
      <c r="F53" s="10" t="s">
        <v>1051</v>
      </c>
      <c r="G53" s="10" t="s">
        <v>1053</v>
      </c>
      <c r="H53" s="10">
        <v>2010</v>
      </c>
      <c r="I53" s="10" t="s">
        <v>62</v>
      </c>
      <c r="J53" s="10" t="s">
        <v>1054</v>
      </c>
      <c r="K53" s="10" t="s">
        <v>1055</v>
      </c>
      <c r="L53" s="10" t="s">
        <v>1056</v>
      </c>
      <c r="M53" s="10"/>
      <c r="N53" s="10" t="s">
        <v>99</v>
      </c>
      <c r="O53" s="10" t="s">
        <v>67</v>
      </c>
      <c r="P53" s="10" t="s">
        <v>68</v>
      </c>
      <c r="Q53" s="10" t="s">
        <v>69</v>
      </c>
      <c r="R53" s="10" t="s">
        <v>1058</v>
      </c>
      <c r="S53" s="10" t="s">
        <v>1059</v>
      </c>
      <c r="T53" s="10" t="s">
        <v>1060</v>
      </c>
      <c r="U53" s="10" t="s">
        <v>173</v>
      </c>
      <c r="V53" s="10"/>
      <c r="W53" s="10" t="s">
        <v>8672</v>
      </c>
      <c r="X53" s="10" t="s">
        <v>1061</v>
      </c>
      <c r="Y53" s="10"/>
      <c r="Z53" s="12" t="s">
        <v>77</v>
      </c>
      <c r="AA53" s="12" t="s">
        <v>78</v>
      </c>
      <c r="AB53" s="10"/>
      <c r="AC53" s="10" t="s">
        <v>1062</v>
      </c>
      <c r="AD53" s="10" t="s">
        <v>496</v>
      </c>
      <c r="AE53" s="10" t="s">
        <v>1063</v>
      </c>
      <c r="AF53" s="10"/>
      <c r="AG53" s="10" t="s">
        <v>1064</v>
      </c>
      <c r="AH53" s="10" t="s">
        <v>1065</v>
      </c>
      <c r="AI53" s="10" t="s">
        <v>1066</v>
      </c>
      <c r="AJ53" s="10" t="s">
        <v>199</v>
      </c>
      <c r="AK53" s="10" t="s">
        <v>111</v>
      </c>
      <c r="AL53" s="10"/>
      <c r="AM53" s="10" t="s">
        <v>112</v>
      </c>
      <c r="AN53" s="10"/>
      <c r="AO53" s="10" t="s">
        <v>113</v>
      </c>
      <c r="AP53" s="10" t="s">
        <v>111</v>
      </c>
      <c r="AQ53" s="10">
        <v>10</v>
      </c>
      <c r="AR53" s="10"/>
      <c r="AS53" s="10"/>
      <c r="AT53" s="10" t="s">
        <v>1067</v>
      </c>
      <c r="AU53" s="10">
        <v>10</v>
      </c>
      <c r="AV53" s="10"/>
      <c r="AW53" s="10" t="s">
        <v>117</v>
      </c>
      <c r="AX53" s="10"/>
      <c r="AY53" s="10"/>
      <c r="AZ53" s="10" t="s">
        <v>558</v>
      </c>
      <c r="BA53" s="10">
        <v>20932326</v>
      </c>
      <c r="BB53" s="10"/>
      <c r="BC53" s="10"/>
      <c r="BD53" s="10"/>
      <c r="BE53" s="10"/>
      <c r="BF53" s="10"/>
      <c r="BG53" s="10"/>
      <c r="BH53" s="10"/>
      <c r="BI53" s="10"/>
    </row>
    <row r="54" spans="1:61" x14ac:dyDescent="0.25">
      <c r="A54" s="10">
        <v>78</v>
      </c>
      <c r="B54" s="10" t="s">
        <v>1069</v>
      </c>
      <c r="C54" s="12" t="s">
        <v>8616</v>
      </c>
      <c r="D54" s="10" t="s">
        <v>1075</v>
      </c>
      <c r="E54" s="10" t="s">
        <v>58</v>
      </c>
      <c r="F54" s="10" t="s">
        <v>1068</v>
      </c>
      <c r="G54" s="10" t="s">
        <v>1070</v>
      </c>
      <c r="H54" s="10">
        <v>2009</v>
      </c>
      <c r="I54" s="10" t="s">
        <v>62</v>
      </c>
      <c r="J54" s="10" t="s">
        <v>1071</v>
      </c>
      <c r="K54" s="10" t="s">
        <v>1072</v>
      </c>
      <c r="L54" s="10" t="s">
        <v>1073</v>
      </c>
      <c r="M54" s="10"/>
      <c r="N54" s="10" t="s">
        <v>783</v>
      </c>
      <c r="O54" s="10" t="s">
        <v>67</v>
      </c>
      <c r="P54" s="10" t="s">
        <v>68</v>
      </c>
      <c r="Q54" s="10" t="s">
        <v>1074</v>
      </c>
      <c r="R54" s="10" t="s">
        <v>1076</v>
      </c>
      <c r="S54" s="10" t="s">
        <v>1077</v>
      </c>
      <c r="T54" s="10" t="s">
        <v>1078</v>
      </c>
      <c r="U54" s="10" t="s">
        <v>74</v>
      </c>
      <c r="V54" s="10"/>
      <c r="W54" s="10" t="s">
        <v>8673</v>
      </c>
      <c r="X54" s="10" t="s">
        <v>1044</v>
      </c>
      <c r="Y54" s="10" t="s">
        <v>1079</v>
      </c>
      <c r="Z54" s="12" t="s">
        <v>77</v>
      </c>
      <c r="AA54" s="12" t="s">
        <v>78</v>
      </c>
      <c r="AB54" s="10"/>
      <c r="AC54" s="10"/>
      <c r="AD54" s="10"/>
      <c r="AE54" s="10" t="s">
        <v>1080</v>
      </c>
      <c r="AF54" s="10"/>
      <c r="AG54" s="10"/>
      <c r="AH54" s="10"/>
      <c r="AI54" s="10"/>
      <c r="AJ54" s="10" t="s">
        <v>419</v>
      </c>
      <c r="AK54" s="10" t="s">
        <v>1081</v>
      </c>
      <c r="AL54" s="10" t="s">
        <v>1082</v>
      </c>
      <c r="AM54" s="10" t="s">
        <v>1083</v>
      </c>
      <c r="AN54" s="10"/>
      <c r="AO54" s="10"/>
      <c r="AP54" s="10" t="s">
        <v>1084</v>
      </c>
      <c r="AQ54" s="10"/>
      <c r="AR54" s="10"/>
      <c r="AS54" s="10"/>
      <c r="AT54" s="10"/>
      <c r="AU54" s="10">
        <v>197</v>
      </c>
      <c r="AV54" s="10">
        <v>9</v>
      </c>
      <c r="AW54" s="10"/>
      <c r="AX54" s="10"/>
      <c r="AY54" s="10"/>
      <c r="AZ54" s="10" t="s">
        <v>194</v>
      </c>
      <c r="BA54" s="10"/>
      <c r="BB54" s="10"/>
      <c r="BC54" s="10"/>
      <c r="BD54" s="10"/>
      <c r="BE54" s="10"/>
      <c r="BF54" s="10"/>
      <c r="BG54" s="10" t="s">
        <v>1085</v>
      </c>
      <c r="BH54" s="10"/>
      <c r="BI54" s="10"/>
    </row>
    <row r="55" spans="1:61" x14ac:dyDescent="0.25">
      <c r="A55" s="10">
        <v>79</v>
      </c>
      <c r="B55" s="10" t="s">
        <v>1087</v>
      </c>
      <c r="C55" s="12" t="s">
        <v>8617</v>
      </c>
      <c r="D55" s="10" t="s">
        <v>1092</v>
      </c>
      <c r="E55" s="10" t="s">
        <v>58</v>
      </c>
      <c r="F55" s="10" t="s">
        <v>1086</v>
      </c>
      <c r="G55" s="10" t="s">
        <v>1088</v>
      </c>
      <c r="H55" s="10">
        <v>2009</v>
      </c>
      <c r="I55" s="10" t="s">
        <v>62</v>
      </c>
      <c r="J55" s="10" t="s">
        <v>1089</v>
      </c>
      <c r="K55" s="10" t="s">
        <v>1090</v>
      </c>
      <c r="L55" s="10" t="s">
        <v>1091</v>
      </c>
      <c r="M55" s="10"/>
      <c r="N55" s="10" t="s">
        <v>99</v>
      </c>
      <c r="O55" s="10" t="s">
        <v>67</v>
      </c>
      <c r="P55" s="10" t="s">
        <v>68</v>
      </c>
      <c r="Q55" s="10" t="s">
        <v>69</v>
      </c>
      <c r="R55" s="10" t="s">
        <v>1093</v>
      </c>
      <c r="S55" s="10" t="s">
        <v>1094</v>
      </c>
      <c r="T55" s="10" t="s">
        <v>73</v>
      </c>
      <c r="U55" s="10" t="s">
        <v>1095</v>
      </c>
      <c r="V55" s="10"/>
      <c r="W55" s="10" t="s">
        <v>8674</v>
      </c>
      <c r="X55" s="10" t="s">
        <v>1096</v>
      </c>
      <c r="Y55" s="10"/>
      <c r="Z55" s="12" t="s">
        <v>77</v>
      </c>
      <c r="AA55" s="12" t="s">
        <v>78</v>
      </c>
      <c r="AB55" s="10"/>
      <c r="AC55" s="10" t="s">
        <v>1097</v>
      </c>
      <c r="AD55" s="10" t="s">
        <v>496</v>
      </c>
      <c r="AE55" s="10" t="s">
        <v>1098</v>
      </c>
      <c r="AF55" s="10"/>
      <c r="AG55" s="10" t="s">
        <v>1099</v>
      </c>
      <c r="AH55" s="10" t="s">
        <v>1100</v>
      </c>
      <c r="AI55" s="10" t="s">
        <v>1101</v>
      </c>
      <c r="AJ55" s="10" t="s">
        <v>325</v>
      </c>
      <c r="AK55" s="10" t="s">
        <v>111</v>
      </c>
      <c r="AL55" s="10"/>
      <c r="AM55" s="10" t="s">
        <v>112</v>
      </c>
      <c r="AN55" s="10"/>
      <c r="AO55" s="10" t="s">
        <v>113</v>
      </c>
      <c r="AP55" s="10" t="s">
        <v>111</v>
      </c>
      <c r="AQ55" s="10">
        <v>12</v>
      </c>
      <c r="AR55" s="10"/>
      <c r="AS55" s="10"/>
      <c r="AT55" s="10" t="s">
        <v>1102</v>
      </c>
      <c r="AU55" s="10">
        <v>9</v>
      </c>
      <c r="AV55" s="10"/>
      <c r="AW55" s="10" t="s">
        <v>117</v>
      </c>
      <c r="AX55" s="10"/>
      <c r="AY55" s="10"/>
      <c r="AZ55" s="10" t="s">
        <v>558</v>
      </c>
      <c r="BA55" s="10">
        <v>19646284</v>
      </c>
      <c r="BB55" s="10"/>
      <c r="BC55" s="10"/>
      <c r="BD55" s="10"/>
      <c r="BE55" s="10"/>
      <c r="BF55" s="10"/>
      <c r="BG55" s="10"/>
      <c r="BH55" s="10"/>
      <c r="BI55" s="10"/>
    </row>
    <row r="56" spans="1:61" x14ac:dyDescent="0.25">
      <c r="A56" s="10">
        <v>80</v>
      </c>
      <c r="B56" s="10" t="s">
        <v>1104</v>
      </c>
      <c r="C56" s="12" t="s">
        <v>8618</v>
      </c>
      <c r="D56" s="10" t="s">
        <v>1109</v>
      </c>
      <c r="E56" s="10" t="s">
        <v>58</v>
      </c>
      <c r="F56" s="10" t="s">
        <v>1103</v>
      </c>
      <c r="G56" s="10" t="s">
        <v>1105</v>
      </c>
      <c r="H56" s="10">
        <v>2009</v>
      </c>
      <c r="I56" s="10" t="s">
        <v>62</v>
      </c>
      <c r="J56" s="10" t="s">
        <v>1106</v>
      </c>
      <c r="K56" s="10" t="s">
        <v>1107</v>
      </c>
      <c r="L56" s="10" t="s">
        <v>1108</v>
      </c>
      <c r="M56" s="10"/>
      <c r="N56" s="10" t="s">
        <v>99</v>
      </c>
      <c r="O56" s="10" t="s">
        <v>67</v>
      </c>
      <c r="P56" s="10" t="s">
        <v>68</v>
      </c>
      <c r="Q56" s="10" t="s">
        <v>69</v>
      </c>
      <c r="R56" s="10" t="s">
        <v>1110</v>
      </c>
      <c r="S56" s="10" t="s">
        <v>1111</v>
      </c>
      <c r="T56" s="10" t="s">
        <v>73</v>
      </c>
      <c r="U56" s="10" t="s">
        <v>103</v>
      </c>
      <c r="V56" s="10"/>
      <c r="W56" s="10" t="s">
        <v>8675</v>
      </c>
      <c r="X56" s="10" t="s">
        <v>1112</v>
      </c>
      <c r="Y56" s="10"/>
      <c r="Z56" s="12" t="s">
        <v>77</v>
      </c>
      <c r="AA56" s="12" t="s">
        <v>78</v>
      </c>
      <c r="AB56" s="10"/>
      <c r="AC56" s="10" t="s">
        <v>1015</v>
      </c>
      <c r="AD56" s="10" t="s">
        <v>496</v>
      </c>
      <c r="AE56" s="10" t="s">
        <v>1113</v>
      </c>
      <c r="AF56" s="10"/>
      <c r="AG56" s="10" t="s">
        <v>1114</v>
      </c>
      <c r="AH56" s="10" t="s">
        <v>987</v>
      </c>
      <c r="AI56" s="10" t="s">
        <v>1115</v>
      </c>
      <c r="AJ56" s="10" t="s">
        <v>419</v>
      </c>
      <c r="AK56" s="10" t="s">
        <v>773</v>
      </c>
      <c r="AL56" s="10"/>
      <c r="AM56" s="10" t="s">
        <v>774</v>
      </c>
      <c r="AN56" s="10"/>
      <c r="AO56" s="10" t="s">
        <v>113</v>
      </c>
      <c r="AP56" s="10" t="s">
        <v>775</v>
      </c>
      <c r="AQ56" s="10">
        <v>10</v>
      </c>
      <c r="AR56" s="10"/>
      <c r="AS56" s="10"/>
      <c r="AT56" s="10" t="s">
        <v>1116</v>
      </c>
      <c r="AU56" s="10">
        <v>3</v>
      </c>
      <c r="AV56" s="10"/>
      <c r="AW56" s="10" t="s">
        <v>117</v>
      </c>
      <c r="AX56" s="10"/>
      <c r="AY56" s="10"/>
      <c r="AZ56" s="10" t="s">
        <v>558</v>
      </c>
      <c r="BA56" s="10">
        <v>19735575</v>
      </c>
      <c r="BB56" s="10"/>
      <c r="BC56" s="10"/>
      <c r="BD56" s="10"/>
      <c r="BE56" s="10"/>
      <c r="BF56" s="10"/>
      <c r="BG56" s="10"/>
      <c r="BH56" s="10"/>
      <c r="BI56" s="10"/>
    </row>
    <row r="57" spans="1:61" x14ac:dyDescent="0.25">
      <c r="A57" s="10">
        <v>81</v>
      </c>
      <c r="B57" s="10" t="s">
        <v>1118</v>
      </c>
      <c r="C57" s="12" t="s">
        <v>8619</v>
      </c>
      <c r="D57" s="10" t="s">
        <v>1123</v>
      </c>
      <c r="E57" s="10" t="s">
        <v>58</v>
      </c>
      <c r="F57" s="10" t="s">
        <v>1117</v>
      </c>
      <c r="G57" s="10" t="s">
        <v>1119</v>
      </c>
      <c r="H57" s="10">
        <v>2009</v>
      </c>
      <c r="I57" s="10" t="s">
        <v>62</v>
      </c>
      <c r="J57" s="10" t="s">
        <v>1120</v>
      </c>
      <c r="K57" s="10" t="s">
        <v>1121</v>
      </c>
      <c r="L57" s="10" t="s">
        <v>1122</v>
      </c>
      <c r="M57" s="10"/>
      <c r="N57" s="10" t="s">
        <v>99</v>
      </c>
      <c r="O57" s="10" t="s">
        <v>67</v>
      </c>
      <c r="P57" s="10" t="s">
        <v>68</v>
      </c>
      <c r="Q57" s="10" t="s">
        <v>69</v>
      </c>
      <c r="R57" s="10" t="s">
        <v>1124</v>
      </c>
      <c r="S57" s="10" t="s">
        <v>1125</v>
      </c>
      <c r="T57" s="10" t="s">
        <v>73</v>
      </c>
      <c r="U57" s="10" t="s">
        <v>74</v>
      </c>
      <c r="V57" s="10"/>
      <c r="W57" s="10" t="s">
        <v>8676</v>
      </c>
      <c r="X57" s="10" t="s">
        <v>1126</v>
      </c>
      <c r="Y57" s="10"/>
      <c r="Z57" s="12" t="s">
        <v>77</v>
      </c>
      <c r="AA57" s="12" t="s">
        <v>78</v>
      </c>
      <c r="AB57" s="10"/>
      <c r="AC57" s="10" t="s">
        <v>1127</v>
      </c>
      <c r="AD57" s="10" t="s">
        <v>496</v>
      </c>
      <c r="AE57" s="10"/>
      <c r="AF57" s="10"/>
      <c r="AG57" s="10"/>
      <c r="AH57" s="10" t="s">
        <v>1128</v>
      </c>
      <c r="AI57" s="10" t="s">
        <v>1129</v>
      </c>
      <c r="AJ57" s="10" t="s">
        <v>260</v>
      </c>
      <c r="AK57" s="10" t="s">
        <v>773</v>
      </c>
      <c r="AL57" s="10"/>
      <c r="AM57" s="10" t="s">
        <v>774</v>
      </c>
      <c r="AN57" s="10"/>
      <c r="AO57" s="10" t="s">
        <v>160</v>
      </c>
      <c r="AP57" s="10" t="s">
        <v>775</v>
      </c>
      <c r="AQ57" s="10">
        <v>9</v>
      </c>
      <c r="AR57" s="10"/>
      <c r="AS57" s="10"/>
      <c r="AT57" s="10" t="s">
        <v>1130</v>
      </c>
      <c r="AU57" s="10">
        <v>3</v>
      </c>
      <c r="AV57" s="10"/>
      <c r="AW57" s="10" t="s">
        <v>117</v>
      </c>
      <c r="AX57" s="10"/>
      <c r="AY57" s="10"/>
      <c r="AZ57" s="10" t="s">
        <v>558</v>
      </c>
      <c r="BA57" s="10">
        <v>19490648</v>
      </c>
      <c r="BB57" s="10"/>
      <c r="BC57" s="10"/>
      <c r="BD57" s="10"/>
      <c r="BE57" s="10"/>
      <c r="BF57" s="10"/>
      <c r="BG57" s="10"/>
      <c r="BH57" s="10"/>
      <c r="BI57" s="10"/>
    </row>
    <row r="58" spans="1:61" x14ac:dyDescent="0.25">
      <c r="A58" s="10">
        <v>82</v>
      </c>
      <c r="B58" s="10" t="s">
        <v>1132</v>
      </c>
      <c r="C58" s="12" t="s">
        <v>6785</v>
      </c>
      <c r="D58" s="10" t="s">
        <v>1137</v>
      </c>
      <c r="E58" s="10" t="s">
        <v>58</v>
      </c>
      <c r="F58" s="10" t="s">
        <v>1131</v>
      </c>
      <c r="G58" s="10" t="s">
        <v>1133</v>
      </c>
      <c r="H58" s="10">
        <v>2009</v>
      </c>
      <c r="I58" s="10" t="s">
        <v>62</v>
      </c>
      <c r="J58" s="10" t="s">
        <v>1134</v>
      </c>
      <c r="K58" s="10" t="s">
        <v>1135</v>
      </c>
      <c r="L58" s="10" t="s">
        <v>1136</v>
      </c>
      <c r="M58" s="10"/>
      <c r="N58" s="10" t="s">
        <v>827</v>
      </c>
      <c r="O58" s="10" t="s">
        <v>959</v>
      </c>
      <c r="P58" s="10" t="s">
        <v>68</v>
      </c>
      <c r="Q58" s="10" t="s">
        <v>69</v>
      </c>
      <c r="R58" s="10" t="s">
        <v>1138</v>
      </c>
      <c r="S58" s="10" t="s">
        <v>1139</v>
      </c>
      <c r="T58" s="10" t="s">
        <v>73</v>
      </c>
      <c r="U58" s="10" t="s">
        <v>74</v>
      </c>
      <c r="V58" s="10"/>
      <c r="W58" s="10" t="s">
        <v>8677</v>
      </c>
      <c r="X58" s="10" t="s">
        <v>1140</v>
      </c>
      <c r="Y58" s="10" t="s">
        <v>1141</v>
      </c>
      <c r="Z58" s="12" t="s">
        <v>77</v>
      </c>
      <c r="AA58" s="12" t="s">
        <v>78</v>
      </c>
      <c r="AB58" s="10"/>
      <c r="AC58" s="10" t="s">
        <v>1142</v>
      </c>
      <c r="AD58" s="10" t="s">
        <v>1143</v>
      </c>
      <c r="AE58" s="10" t="s">
        <v>1144</v>
      </c>
      <c r="AF58" s="10"/>
      <c r="AG58" s="10"/>
      <c r="AH58" s="10"/>
      <c r="AI58" s="10" t="s">
        <v>1145</v>
      </c>
      <c r="AJ58" s="10" t="s">
        <v>309</v>
      </c>
      <c r="AK58" s="10" t="s">
        <v>1146</v>
      </c>
      <c r="AL58" s="10" t="s">
        <v>1147</v>
      </c>
      <c r="AM58" s="10" t="s">
        <v>1148</v>
      </c>
      <c r="AN58" s="10" t="s">
        <v>1149</v>
      </c>
      <c r="AO58" s="10"/>
      <c r="AP58" s="10" t="s">
        <v>1150</v>
      </c>
      <c r="AQ58" s="10"/>
      <c r="AR58" s="10"/>
      <c r="AS58" s="10"/>
      <c r="AT58" s="10" t="s">
        <v>1151</v>
      </c>
      <c r="AU58" s="10">
        <v>17</v>
      </c>
      <c r="AV58" s="10">
        <v>1</v>
      </c>
      <c r="AW58" s="10"/>
      <c r="AX58" s="10"/>
      <c r="AY58" s="10"/>
      <c r="AZ58" s="10" t="s">
        <v>1152</v>
      </c>
      <c r="BA58" s="10">
        <v>19137468</v>
      </c>
      <c r="BB58" s="10"/>
      <c r="BC58" s="10"/>
      <c r="BD58" s="10"/>
      <c r="BE58" s="10"/>
      <c r="BF58" s="10"/>
      <c r="BG58" s="10"/>
      <c r="BH58" s="10"/>
      <c r="BI58" s="10"/>
    </row>
    <row r="59" spans="1:61" x14ac:dyDescent="0.25">
      <c r="A59" s="10">
        <v>83</v>
      </c>
      <c r="B59" s="10" t="s">
        <v>1154</v>
      </c>
      <c r="C59" s="12" t="s">
        <v>6925</v>
      </c>
      <c r="D59" s="10" t="s">
        <v>1160</v>
      </c>
      <c r="E59" s="10" t="s">
        <v>58</v>
      </c>
      <c r="F59" s="10" t="s">
        <v>1153</v>
      </c>
      <c r="G59" s="10" t="s">
        <v>1155</v>
      </c>
      <c r="H59" s="10">
        <v>2009</v>
      </c>
      <c r="I59" s="10" t="s">
        <v>62</v>
      </c>
      <c r="J59" s="10" t="s">
        <v>1156</v>
      </c>
      <c r="K59" s="10" t="s">
        <v>1157</v>
      </c>
      <c r="L59" s="10" t="s">
        <v>1158</v>
      </c>
      <c r="M59" s="10"/>
      <c r="N59" s="10" t="s">
        <v>1159</v>
      </c>
      <c r="O59" s="10" t="s">
        <v>959</v>
      </c>
      <c r="P59" s="10" t="s">
        <v>68</v>
      </c>
      <c r="Q59" s="10" t="s">
        <v>69</v>
      </c>
      <c r="R59" s="10" t="s">
        <v>1161</v>
      </c>
      <c r="S59" s="10" t="s">
        <v>1162</v>
      </c>
      <c r="T59" s="10" t="s">
        <v>149</v>
      </c>
      <c r="U59" s="10" t="s">
        <v>74</v>
      </c>
      <c r="V59" s="10"/>
      <c r="W59" s="10" t="s">
        <v>8678</v>
      </c>
      <c r="X59" s="10" t="s">
        <v>1140</v>
      </c>
      <c r="Y59" s="10" t="s">
        <v>1163</v>
      </c>
      <c r="Z59" s="12" t="s">
        <v>77</v>
      </c>
      <c r="AA59" s="12" t="s">
        <v>78</v>
      </c>
      <c r="AB59" s="10"/>
      <c r="AC59" s="10" t="s">
        <v>1164</v>
      </c>
      <c r="AD59" s="10"/>
      <c r="AE59" s="10" t="s">
        <v>1165</v>
      </c>
      <c r="AF59" s="10"/>
      <c r="AG59" s="10"/>
      <c r="AH59" s="10"/>
      <c r="AI59" s="10" t="s">
        <v>1166</v>
      </c>
      <c r="AJ59" s="10" t="s">
        <v>110</v>
      </c>
      <c r="AK59" s="10" t="s">
        <v>1167</v>
      </c>
      <c r="AL59" s="10" t="s">
        <v>1168</v>
      </c>
      <c r="AM59" s="10" t="s">
        <v>1169</v>
      </c>
      <c r="AN59" s="10"/>
      <c r="AO59" s="10"/>
      <c r="AP59" s="10" t="s">
        <v>1170</v>
      </c>
      <c r="AQ59" s="10"/>
      <c r="AR59" s="10"/>
      <c r="AS59" s="10"/>
      <c r="AT59" s="10"/>
      <c r="AU59" s="10">
        <v>46</v>
      </c>
      <c r="AV59" s="10">
        <v>3</v>
      </c>
      <c r="AW59" s="10"/>
      <c r="AX59" s="10"/>
      <c r="AY59" s="10"/>
      <c r="AZ59" s="10"/>
      <c r="BA59" s="10"/>
      <c r="BB59" s="10"/>
      <c r="BC59" s="10"/>
      <c r="BD59" s="10"/>
      <c r="BE59" s="10"/>
      <c r="BF59" s="10"/>
      <c r="BG59" s="10"/>
      <c r="BH59" s="10" t="s">
        <v>1171</v>
      </c>
      <c r="BI59" s="10"/>
    </row>
    <row r="60" spans="1:61" x14ac:dyDescent="0.25">
      <c r="A60" s="10">
        <v>85</v>
      </c>
      <c r="B60" s="10" t="s">
        <v>1173</v>
      </c>
      <c r="C60" s="12" t="s">
        <v>8620</v>
      </c>
      <c r="D60" s="10" t="s">
        <v>1179</v>
      </c>
      <c r="E60" s="10" t="s">
        <v>58</v>
      </c>
      <c r="F60" s="10" t="s">
        <v>1172</v>
      </c>
      <c r="G60" s="10" t="s">
        <v>1174</v>
      </c>
      <c r="H60" s="10">
        <v>2008</v>
      </c>
      <c r="I60" s="10" t="s">
        <v>62</v>
      </c>
      <c r="J60" s="10" t="s">
        <v>1175</v>
      </c>
      <c r="K60" s="10" t="s">
        <v>1176</v>
      </c>
      <c r="L60" s="10" t="s">
        <v>1177</v>
      </c>
      <c r="M60" s="10"/>
      <c r="N60" s="10" t="s">
        <v>1178</v>
      </c>
      <c r="O60" s="10" t="s">
        <v>959</v>
      </c>
      <c r="P60" s="10" t="s">
        <v>68</v>
      </c>
      <c r="Q60" s="10" t="s">
        <v>69</v>
      </c>
      <c r="R60" s="10" t="s">
        <v>1180</v>
      </c>
      <c r="S60" s="10" t="s">
        <v>1181</v>
      </c>
      <c r="T60" s="10" t="s">
        <v>73</v>
      </c>
      <c r="U60" s="10" t="s">
        <v>74</v>
      </c>
      <c r="V60" s="10"/>
      <c r="W60" s="10" t="s">
        <v>1182</v>
      </c>
      <c r="X60" s="10" t="s">
        <v>1183</v>
      </c>
      <c r="Y60" s="10" t="s">
        <v>1184</v>
      </c>
      <c r="Z60" s="12" t="s">
        <v>77</v>
      </c>
      <c r="AA60" s="12" t="s">
        <v>78</v>
      </c>
      <c r="AB60" s="10"/>
      <c r="AC60" s="10" t="s">
        <v>1185</v>
      </c>
      <c r="AD60" s="10" t="s">
        <v>1186</v>
      </c>
      <c r="AE60" s="10"/>
      <c r="AF60" s="10"/>
      <c r="AG60" s="10"/>
      <c r="AH60" s="10"/>
      <c r="AI60" s="10" t="s">
        <v>1187</v>
      </c>
      <c r="AJ60" s="10" t="s">
        <v>405</v>
      </c>
      <c r="AK60" s="10" t="s">
        <v>794</v>
      </c>
      <c r="AL60" s="10" t="s">
        <v>795</v>
      </c>
      <c r="AM60" s="10"/>
      <c r="AN60" s="10" t="s">
        <v>1188</v>
      </c>
      <c r="AO60" s="10" t="s">
        <v>1189</v>
      </c>
      <c r="AP60" s="10" t="s">
        <v>799</v>
      </c>
      <c r="AQ60" s="10"/>
      <c r="AR60" s="10"/>
      <c r="AS60" s="10"/>
      <c r="AT60" s="10"/>
      <c r="AU60" s="10">
        <v>6</v>
      </c>
      <c r="AV60" s="10" t="s">
        <v>711</v>
      </c>
      <c r="AW60" s="10"/>
      <c r="AX60" s="10"/>
      <c r="AY60" s="10" t="s">
        <v>798</v>
      </c>
      <c r="AZ60" s="10" t="s">
        <v>1190</v>
      </c>
      <c r="BA60" s="10"/>
      <c r="BB60" s="10"/>
      <c r="BC60" s="10"/>
      <c r="BD60" s="10"/>
      <c r="BE60" s="10"/>
      <c r="BF60" s="10"/>
      <c r="BG60" s="10"/>
      <c r="BH60" s="10"/>
      <c r="BI60" s="10"/>
    </row>
    <row r="61" spans="1:61" x14ac:dyDescent="0.25">
      <c r="A61" s="10">
        <v>86</v>
      </c>
      <c r="B61" s="10" t="s">
        <v>1192</v>
      </c>
      <c r="C61" s="12" t="s">
        <v>6233</v>
      </c>
      <c r="D61" s="10" t="s">
        <v>1197</v>
      </c>
      <c r="E61" s="10" t="s">
        <v>58</v>
      </c>
      <c r="F61" s="10" t="s">
        <v>1191</v>
      </c>
      <c r="G61" s="10" t="s">
        <v>1193</v>
      </c>
      <c r="H61" s="10">
        <v>2008</v>
      </c>
      <c r="I61" s="10" t="s">
        <v>62</v>
      </c>
      <c r="J61" s="10" t="s">
        <v>1194</v>
      </c>
      <c r="K61" s="10" t="s">
        <v>1195</v>
      </c>
      <c r="L61" s="10" t="s">
        <v>1196</v>
      </c>
      <c r="M61" s="10"/>
      <c r="N61" s="10" t="s">
        <v>1159</v>
      </c>
      <c r="O61" s="10" t="s">
        <v>67</v>
      </c>
      <c r="P61" s="10" t="s">
        <v>68</v>
      </c>
      <c r="Q61" s="10" t="s">
        <v>69</v>
      </c>
      <c r="R61" s="10" t="s">
        <v>1198</v>
      </c>
      <c r="S61" s="10" t="s">
        <v>1199</v>
      </c>
      <c r="T61" s="10" t="s">
        <v>542</v>
      </c>
      <c r="U61" s="10" t="s">
        <v>74</v>
      </c>
      <c r="V61" s="10"/>
      <c r="W61" s="10" t="s">
        <v>8679</v>
      </c>
      <c r="X61" s="10" t="s">
        <v>1200</v>
      </c>
      <c r="Y61" s="10" t="s">
        <v>1201</v>
      </c>
      <c r="Z61" s="12" t="s">
        <v>77</v>
      </c>
      <c r="AA61" s="12" t="s">
        <v>78</v>
      </c>
      <c r="AB61" s="10"/>
      <c r="AC61" s="10" t="s">
        <v>1202</v>
      </c>
      <c r="AD61" s="10"/>
      <c r="AE61" s="10"/>
      <c r="AF61" s="10"/>
      <c r="AG61" s="10"/>
      <c r="AH61" s="10"/>
      <c r="AI61" s="10" t="s">
        <v>1203</v>
      </c>
      <c r="AJ61" s="10" t="s">
        <v>241</v>
      </c>
      <c r="AK61" s="10" t="s">
        <v>1204</v>
      </c>
      <c r="AL61" s="10" t="s">
        <v>1205</v>
      </c>
      <c r="AM61" s="10" t="s">
        <v>1206</v>
      </c>
      <c r="AN61" s="10"/>
      <c r="AO61" s="10"/>
      <c r="AP61" s="10" t="s">
        <v>1207</v>
      </c>
      <c r="AQ61" s="10"/>
      <c r="AR61" s="10"/>
      <c r="AS61" s="10"/>
      <c r="AT61" s="10"/>
      <c r="AU61" s="10">
        <v>21</v>
      </c>
      <c r="AV61" s="10">
        <v>6</v>
      </c>
      <c r="AW61" s="10"/>
      <c r="AX61" s="10"/>
      <c r="AY61" s="10"/>
      <c r="AZ61" s="10"/>
      <c r="BA61" s="10">
        <v>19107726</v>
      </c>
      <c r="BB61" s="10"/>
      <c r="BC61" s="10"/>
      <c r="BD61" s="10"/>
      <c r="BE61" s="10"/>
      <c r="BF61" s="10"/>
      <c r="BG61" s="10"/>
      <c r="BH61" s="10"/>
      <c r="BI61" s="10"/>
    </row>
    <row r="62" spans="1:61" x14ac:dyDescent="0.25">
      <c r="A62" s="10">
        <v>88</v>
      </c>
      <c r="B62" s="10" t="s">
        <v>1209</v>
      </c>
      <c r="C62" s="10"/>
      <c r="D62" s="10" t="s">
        <v>1215</v>
      </c>
      <c r="E62" s="10" t="s">
        <v>58</v>
      </c>
      <c r="F62" s="10" t="s">
        <v>1208</v>
      </c>
      <c r="G62" s="10" t="s">
        <v>1210</v>
      </c>
      <c r="H62" s="10">
        <v>2007</v>
      </c>
      <c r="I62" s="10" t="s">
        <v>62</v>
      </c>
      <c r="J62" s="10" t="s">
        <v>1211</v>
      </c>
      <c r="K62" s="10" t="s">
        <v>1212</v>
      </c>
      <c r="L62" s="10" t="s">
        <v>1213</v>
      </c>
      <c r="M62" s="10"/>
      <c r="N62" s="10" t="s">
        <v>1214</v>
      </c>
      <c r="O62" s="10" t="s">
        <v>959</v>
      </c>
      <c r="P62" s="10" t="s">
        <v>68</v>
      </c>
      <c r="Q62" s="10" t="s">
        <v>69</v>
      </c>
      <c r="R62" s="10" t="s">
        <v>1216</v>
      </c>
      <c r="S62" s="10" t="s">
        <v>1217</v>
      </c>
      <c r="T62" s="10" t="s">
        <v>475</v>
      </c>
      <c r="U62" s="10" t="s">
        <v>74</v>
      </c>
      <c r="V62" s="10"/>
      <c r="W62" s="10" t="s">
        <v>8680</v>
      </c>
      <c r="X62" s="10" t="s">
        <v>1218</v>
      </c>
      <c r="Y62" s="10" t="s">
        <v>1219</v>
      </c>
      <c r="Z62" s="12" t="s">
        <v>77</v>
      </c>
      <c r="AA62" s="12" t="s">
        <v>78</v>
      </c>
      <c r="AB62" s="10"/>
      <c r="AC62" s="10" t="s">
        <v>1220</v>
      </c>
      <c r="AD62" s="10"/>
      <c r="AE62" s="10"/>
      <c r="AF62" s="10"/>
      <c r="AG62" s="10"/>
      <c r="AH62" s="10"/>
      <c r="AI62" s="10" t="s">
        <v>1221</v>
      </c>
      <c r="AJ62" s="10" t="s">
        <v>181</v>
      </c>
      <c r="AK62" s="10" t="s">
        <v>1222</v>
      </c>
      <c r="AL62" s="10" t="s">
        <v>1223</v>
      </c>
      <c r="AM62" s="10" t="s">
        <v>1224</v>
      </c>
      <c r="AN62" s="10" t="s">
        <v>1225</v>
      </c>
      <c r="AO62" s="10"/>
      <c r="AP62" s="10" t="s">
        <v>1226</v>
      </c>
      <c r="AQ62" s="10"/>
      <c r="AR62" s="10"/>
      <c r="AS62" s="10"/>
      <c r="AT62" s="10"/>
      <c r="AU62" s="10">
        <v>7</v>
      </c>
      <c r="AV62" s="10">
        <v>1</v>
      </c>
      <c r="AW62" s="10"/>
      <c r="AX62" s="10"/>
      <c r="AY62" s="10"/>
      <c r="AZ62" s="10" t="s">
        <v>558</v>
      </c>
      <c r="BA62" s="10"/>
      <c r="BB62" s="10"/>
      <c r="BC62" s="10"/>
      <c r="BD62" s="10"/>
      <c r="BE62" s="10"/>
      <c r="BF62" s="10"/>
      <c r="BG62" s="10"/>
      <c r="BH62" s="10"/>
      <c r="BI62" s="10"/>
    </row>
    <row r="63" spans="1:61" x14ac:dyDescent="0.25">
      <c r="A63" s="10">
        <v>89</v>
      </c>
      <c r="B63" s="10" t="s">
        <v>1228</v>
      </c>
      <c r="C63" s="10"/>
      <c r="D63" s="10" t="s">
        <v>1233</v>
      </c>
      <c r="E63" s="10" t="s">
        <v>58</v>
      </c>
      <c r="F63" s="10" t="s">
        <v>1227</v>
      </c>
      <c r="G63" s="10" t="s">
        <v>1229</v>
      </c>
      <c r="H63" s="10">
        <v>2007</v>
      </c>
      <c r="I63" s="10" t="s">
        <v>62</v>
      </c>
      <c r="J63" s="10" t="s">
        <v>1230</v>
      </c>
      <c r="K63" s="10" t="s">
        <v>1231</v>
      </c>
      <c r="L63" s="10" t="s">
        <v>1232</v>
      </c>
      <c r="M63" s="10"/>
      <c r="N63" s="10" t="s">
        <v>958</v>
      </c>
      <c r="O63" s="10" t="s">
        <v>959</v>
      </c>
      <c r="P63" s="10" t="s">
        <v>68</v>
      </c>
      <c r="Q63" s="10" t="s">
        <v>69</v>
      </c>
      <c r="R63" s="10" t="s">
        <v>1234</v>
      </c>
      <c r="S63" s="10" t="s">
        <v>1235</v>
      </c>
      <c r="T63" s="10" t="s">
        <v>515</v>
      </c>
      <c r="U63" s="10" t="s">
        <v>213</v>
      </c>
      <c r="V63" s="10"/>
      <c r="W63" s="10" t="s">
        <v>8681</v>
      </c>
      <c r="X63" s="10" t="s">
        <v>1236</v>
      </c>
      <c r="Y63" s="10" t="s">
        <v>1237</v>
      </c>
      <c r="Z63" s="12" t="s">
        <v>77</v>
      </c>
      <c r="AA63" s="12" t="s">
        <v>78</v>
      </c>
      <c r="AB63" s="10"/>
      <c r="AC63" s="10" t="s">
        <v>1238</v>
      </c>
      <c r="AD63" s="10" t="s">
        <v>80</v>
      </c>
      <c r="AE63" s="10"/>
      <c r="AF63" s="10"/>
      <c r="AG63" s="10"/>
      <c r="AH63" s="10"/>
      <c r="AI63" s="10" t="s">
        <v>1239</v>
      </c>
      <c r="AJ63" s="10" t="s">
        <v>1240</v>
      </c>
      <c r="AK63" s="10" t="s">
        <v>968</v>
      </c>
      <c r="AL63" s="10" t="s">
        <v>969</v>
      </c>
      <c r="AM63" s="10"/>
      <c r="AN63" s="10" t="s">
        <v>970</v>
      </c>
      <c r="AO63" s="10" t="s">
        <v>113</v>
      </c>
      <c r="AP63" s="10" t="s">
        <v>971</v>
      </c>
      <c r="AQ63" s="10"/>
      <c r="AR63" s="10"/>
      <c r="AS63" s="10"/>
      <c r="AT63" s="10" t="s">
        <v>1241</v>
      </c>
      <c r="AU63" s="10">
        <v>9</v>
      </c>
      <c r="AV63" s="10">
        <v>3</v>
      </c>
      <c r="AW63" s="10"/>
      <c r="AX63" s="10"/>
      <c r="AY63" s="10" t="s">
        <v>972</v>
      </c>
      <c r="AZ63" s="10" t="s">
        <v>558</v>
      </c>
      <c r="BA63" s="10">
        <v>18372659</v>
      </c>
      <c r="BB63" s="10"/>
      <c r="BC63" s="10"/>
      <c r="BD63" s="10"/>
      <c r="BE63" s="10"/>
      <c r="BF63" s="10"/>
      <c r="BG63" s="10"/>
      <c r="BH63" s="10"/>
      <c r="BI63" s="10"/>
    </row>
    <row r="64" spans="1:61" x14ac:dyDescent="0.25">
      <c r="A64" s="10">
        <v>90</v>
      </c>
      <c r="B64" s="10" t="s">
        <v>1243</v>
      </c>
      <c r="C64" s="12" t="s">
        <v>7741</v>
      </c>
      <c r="D64" s="10" t="s">
        <v>1248</v>
      </c>
      <c r="E64" s="10" t="s">
        <v>58</v>
      </c>
      <c r="F64" s="10" t="s">
        <v>1242</v>
      </c>
      <c r="G64" s="10" t="s">
        <v>1244</v>
      </c>
      <c r="H64" s="10">
        <v>2006</v>
      </c>
      <c r="I64" s="10" t="s">
        <v>62</v>
      </c>
      <c r="J64" s="10" t="s">
        <v>1245</v>
      </c>
      <c r="K64" s="10" t="s">
        <v>1246</v>
      </c>
      <c r="L64" s="10" t="s">
        <v>1247</v>
      </c>
      <c r="M64" s="10"/>
      <c r="N64" s="10" t="s">
        <v>231</v>
      </c>
      <c r="O64" s="10" t="s">
        <v>67</v>
      </c>
      <c r="P64" s="10" t="s">
        <v>68</v>
      </c>
      <c r="Q64" s="10" t="s">
        <v>69</v>
      </c>
      <c r="R64" s="10" t="s">
        <v>1249</v>
      </c>
      <c r="S64" s="10" t="s">
        <v>1250</v>
      </c>
      <c r="T64" s="10" t="s">
        <v>1251</v>
      </c>
      <c r="U64" s="10" t="s">
        <v>74</v>
      </c>
      <c r="V64" s="10"/>
      <c r="W64" s="10" t="s">
        <v>8682</v>
      </c>
      <c r="X64" s="10" t="s">
        <v>1218</v>
      </c>
      <c r="Y64" s="10" t="s">
        <v>1252</v>
      </c>
      <c r="Z64" s="12" t="s">
        <v>77</v>
      </c>
      <c r="AA64" s="12" t="s">
        <v>78</v>
      </c>
      <c r="AB64" s="10"/>
      <c r="AC64" s="10" t="s">
        <v>1253</v>
      </c>
      <c r="AD64" s="10" t="s">
        <v>1046</v>
      </c>
      <c r="AE64" s="10"/>
      <c r="AF64" s="10"/>
      <c r="AG64" s="10"/>
      <c r="AH64" s="10"/>
      <c r="AI64" s="10" t="s">
        <v>1254</v>
      </c>
      <c r="AJ64" s="10" t="s">
        <v>241</v>
      </c>
      <c r="AK64" s="10" t="s">
        <v>815</v>
      </c>
      <c r="AL64" s="10" t="s">
        <v>816</v>
      </c>
      <c r="AM64" s="10" t="s">
        <v>817</v>
      </c>
      <c r="AN64" s="10" t="s">
        <v>818</v>
      </c>
      <c r="AO64" s="10"/>
      <c r="AP64" s="10" t="s">
        <v>819</v>
      </c>
      <c r="AQ64" s="10"/>
      <c r="AR64" s="10"/>
      <c r="AS64" s="10"/>
      <c r="AT64" s="10"/>
      <c r="AU64" s="10">
        <v>18</v>
      </c>
      <c r="AV64" s="10">
        <v>6</v>
      </c>
      <c r="AW64" s="10"/>
      <c r="AX64" s="10"/>
      <c r="AY64" s="10"/>
      <c r="AZ64" s="10" t="s">
        <v>1255</v>
      </c>
      <c r="BA64" s="10">
        <v>17162695</v>
      </c>
      <c r="BB64" s="10"/>
      <c r="BC64" s="10"/>
      <c r="BD64" s="10"/>
      <c r="BE64" s="10"/>
      <c r="BF64" s="10"/>
      <c r="BG64" s="10"/>
      <c r="BH64" s="10"/>
      <c r="BI64" s="10"/>
    </row>
    <row r="65" spans="1:61" x14ac:dyDescent="0.25">
      <c r="A65" s="10">
        <v>91</v>
      </c>
      <c r="B65" s="10" t="s">
        <v>1257</v>
      </c>
      <c r="C65" s="12" t="s">
        <v>7646</v>
      </c>
      <c r="D65" s="10" t="s">
        <v>1262</v>
      </c>
      <c r="E65" s="10" t="s">
        <v>58</v>
      </c>
      <c r="F65" s="10" t="s">
        <v>1256</v>
      </c>
      <c r="G65" s="10" t="s">
        <v>1258</v>
      </c>
      <c r="H65" s="10">
        <v>2006</v>
      </c>
      <c r="I65" s="10" t="s">
        <v>62</v>
      </c>
      <c r="J65" s="10" t="s">
        <v>1259</v>
      </c>
      <c r="K65" s="10" t="s">
        <v>1260</v>
      </c>
      <c r="L65" s="10" t="s">
        <v>1261</v>
      </c>
      <c r="M65" s="10"/>
      <c r="N65" s="10" t="s">
        <v>145</v>
      </c>
      <c r="O65" s="10" t="s">
        <v>67</v>
      </c>
      <c r="P65" s="10" t="s">
        <v>68</v>
      </c>
      <c r="Q65" s="10" t="s">
        <v>69</v>
      </c>
      <c r="R65" s="10" t="s">
        <v>1263</v>
      </c>
      <c r="S65" s="10" t="s">
        <v>1264</v>
      </c>
      <c r="T65" s="10" t="s">
        <v>73</v>
      </c>
      <c r="U65" s="10" t="s">
        <v>74</v>
      </c>
      <c r="V65" s="10"/>
      <c r="W65" s="10" t="s">
        <v>8683</v>
      </c>
      <c r="X65" s="10" t="s">
        <v>1265</v>
      </c>
      <c r="Y65" s="10" t="s">
        <v>1266</v>
      </c>
      <c r="Z65" s="12" t="s">
        <v>77</v>
      </c>
      <c r="AA65" s="12" t="s">
        <v>78</v>
      </c>
      <c r="AB65" s="10"/>
      <c r="AC65" s="10" t="s">
        <v>1267</v>
      </c>
      <c r="AD65" s="10"/>
      <c r="AE65" s="10" t="s">
        <v>1268</v>
      </c>
      <c r="AF65" s="10"/>
      <c r="AG65" s="10"/>
      <c r="AH65" s="10"/>
      <c r="AI65" s="10" t="s">
        <v>1269</v>
      </c>
      <c r="AJ65" s="10" t="s">
        <v>1270</v>
      </c>
      <c r="AK65" s="10" t="s">
        <v>1271</v>
      </c>
      <c r="AL65" s="10" t="s">
        <v>1272</v>
      </c>
      <c r="AM65" s="10" t="s">
        <v>1273</v>
      </c>
      <c r="AN65" s="10" t="s">
        <v>1274</v>
      </c>
      <c r="AO65" s="10"/>
      <c r="AP65" s="10" t="s">
        <v>1275</v>
      </c>
      <c r="AQ65" s="10"/>
      <c r="AR65" s="10"/>
      <c r="AS65" s="10"/>
      <c r="AT65" s="10"/>
      <c r="AU65" s="10">
        <v>24</v>
      </c>
      <c r="AV65" s="10">
        <v>3</v>
      </c>
      <c r="AW65" s="10"/>
      <c r="AX65" s="10"/>
      <c r="AY65" s="10" t="s">
        <v>1276</v>
      </c>
      <c r="AZ65" s="10" t="s">
        <v>1277</v>
      </c>
      <c r="BA65" s="10"/>
      <c r="BB65" s="10"/>
      <c r="BC65" s="10"/>
      <c r="BD65" s="10"/>
      <c r="BE65" s="10"/>
      <c r="BF65" s="10"/>
      <c r="BG65" s="10"/>
      <c r="BH65" s="10"/>
      <c r="BI65" s="10"/>
    </row>
  </sheetData>
  <autoFilter ref="P1:P65" xr:uid="{AFF5731F-44F3-D14E-8322-EAA93C6C6BC9}"/>
  <hyperlinks>
    <hyperlink ref="Z2" r:id="rId1" display="https://ovidsp.ovid.com/ovidweb.cgi?T=JS&amp;CSC=Y&amp;NEWS=N&amp;PAGE=fulltext&amp;D=psyc21&amp;AN=2023-67176-001" xr:uid="{642C89B0-207A-B741-B97E-CB288397B73A}"/>
    <hyperlink ref="AA2" r:id="rId2" display="http://bb2sz3ek3z.search.serialssolutions.com/?url_ver=Z39.88-2004&amp;rft_val_fmt=info:ofi/fmt:kev:mtx:journal&amp;rfr_id=info:sid/Ovid:psyc21&amp;rft.genre=article&amp;rft_id=info:doi/10.1027%2F2157-3891%2Fa000074&amp;rft_id=info:pmid/&amp;rft.issn=2157-3883&amp;rft.volume=&amp;rft.issue=&amp;rft.spage=No&amp;rft.pages=No+Pagination+Specified&amp;rft.date=2023&amp;rft.jtitle=International+Perspectives+in+Psychology%3A+Research%2C+Practice%2C+Consultation&amp;rft.atitle=Psychological+first+aid-informed+guidelines+for+mental+health+professionals+working+with+central+American+unaccompanied+minors+in+transitional+settings.&amp;rft.aulast=Mendez" xr:uid="{124BD6A6-262E-0949-9EE5-97F59B1AAFD1}"/>
    <hyperlink ref="C2" r:id="rId3" display="https://dx.doi.org/10.1027/2157-3891/a000074" xr:uid="{D4A89A9F-446A-0641-BC7F-0A93F209BDB5}"/>
    <hyperlink ref="Z3" r:id="rId4" display="https://ovidsp.ovid.com/ovidweb.cgi?T=JS&amp;CSC=Y&amp;NEWS=N&amp;PAGE=fulltext&amp;D=psyc21&amp;AN=2023-56214-001" xr:uid="{39EFB27A-D3EF-D44C-8F4B-EBB4E422A029}"/>
    <hyperlink ref="AA3" r:id="rId5" display="http://bb2sz3ek3z.search.serialssolutions.com/?url_ver=Z39.88-2004&amp;rft_val_fmt=info:ofi/fmt:kev:mtx:journal&amp;rfr_id=info:sid/Ovid:psyc21&amp;rft.genre=article&amp;rft_id=info:doi/10.1186%2Fs12888-023-04661-8&amp;rft_id=info:pmid/&amp;rft.issn=1471-244X&amp;rft.volume=23&amp;rft.issue=1&amp;rft.spage=161&amp;rft.pages=&amp;rft.date=2023&amp;rft.jtitle=BMC+Psychiatry&amp;rft.atitle=Development+of+mental+health+first-aid+guidelines+for+depression%3A+A+Delphi+expert+consensus+study+in+Argentina+and+Chile.&amp;rft.aulast=Encina-Zuniga" xr:uid="{7B26E664-30B1-2745-B9F3-D27BF98453D0}"/>
    <hyperlink ref="C3" r:id="rId6" display="https://dx.doi.org/10.1186/s12888-023-04661-8" xr:uid="{8677B491-9737-2944-AE89-8195AB9256B6}"/>
    <hyperlink ref="Z4" r:id="rId7" display="https://ovidsp.ovid.com/ovidweb.cgi?T=JS&amp;CSC=Y&amp;NEWS=N&amp;PAGE=fulltext&amp;D=psyc21&amp;AN=2023-65958-001" xr:uid="{58158E1F-81BC-FE47-A0DA-947E01DA88D5}"/>
    <hyperlink ref="AA4" r:id="rId8" display="http://bb2sz3ek3z.search.serialssolutions.com/?url_ver=Z39.88-2004&amp;rft_val_fmt=info:ofi/fmt:kev:mtx:journal&amp;rfr_id=info:sid/Ovid:psyc21&amp;rft.genre=article&amp;rft_id=info:doi/10.1007%2Fs12310-023-09576-z&amp;rft_id=info:pmid/&amp;rft.issn=1866-2625&amp;rft.volume=&amp;rft.issue=&amp;rft.spage=No&amp;rft.pages=No+Pagination+Specified&amp;rft.date=2023&amp;rft.jtitle=School+Mental+Health%3A+A+Multidisciplinary+Research+and+Practice+Journal&amp;rft.atitle=Cultural+adaptation+of+the+teen+mental+health+first+aid+%28tmhfa%29+program+from+australia+to+the+usa.&amp;rft.aulast=Rosenbaum" xr:uid="{24D0E37E-CA67-3C42-84A9-A0FA32CF3687}"/>
    <hyperlink ref="C4" r:id="rId9" display="https://dx.doi.org/10.1007/s12310-023-09576-z" xr:uid="{E890A9FB-63E8-F840-A84B-C33268D8A6DD}"/>
    <hyperlink ref="Z5" r:id="rId10" display="https://ovidsp.ovid.com/ovidweb.cgi?T=JS&amp;CSC=Y&amp;NEWS=N&amp;PAGE=fulltext&amp;D=psyc21&amp;AN=2023-62619-001" xr:uid="{876EEB73-0F93-1C48-942C-5FBABA505CC2}"/>
    <hyperlink ref="AA5" r:id="rId11" display="http://bb2sz3ek3z.search.serialssolutions.com/?url_ver=Z39.88-2004&amp;rft_val_fmt=info:ofi/fmt:kev:mtx:journal&amp;rfr_id=info:sid/Ovid:psyc21&amp;rft.genre=article&amp;rft_id=info:doi/10.1037%2Fser0000767&amp;rft_id=info:pmid/&amp;rft.issn=1541-1559&amp;rft.volume=&amp;rft.issue=&amp;rft.spage=No&amp;rft.pages=No+Pagination+Specified&amp;rft.date=2023&amp;rft.jtitle=Psychological+Services&amp;rft.atitle=Youth+mental+health+first+aid+training+with+diverse+educators.&amp;rft.aulast=Ross" xr:uid="{05A5C240-09C9-5A4F-916A-AC507B3345ED}"/>
    <hyperlink ref="C5" r:id="rId12" display="https://dx.doi.org/10.1037/ser0000767" xr:uid="{8A8A32D5-A94E-0046-A5C8-6F03D1737CF2}"/>
    <hyperlink ref="Z6" r:id="rId13" display="https://ovidsp.ovid.com/ovidweb.cgi?T=JS&amp;CSC=Y&amp;NEWS=N&amp;PAGE=fulltext&amp;D=psyc21&amp;AN=2023-43249-001" xr:uid="{900EB633-F919-B640-9DC8-9843FC249F9A}"/>
    <hyperlink ref="AA6" r:id="rId14" display="http://bb2sz3ek3z.search.serialssolutions.com/?url_ver=Z39.88-2004&amp;rft_val_fmt=info:ofi/fmt:kev:mtx:journal&amp;rfr_id=info:sid/Ovid:psyc21&amp;rft.genre=article&amp;rft_id=info:doi/10.1186%2Fs12888-023-04566-6&amp;rft_id=info:pmid/&amp;rft.issn=1471-244X&amp;rft.volume=23&amp;rft.issue=1&amp;rft.spage=76&amp;rft.pages=&amp;rft.date=2023&amp;rft.jtitle=BMC+Psychiatry&amp;rft.atitle=Cultural+adaptation+of+the+mental+health+first+aid+guidelines+for+depression+in+Brazil%3A+A+Delphi+expert+consensus+study.&amp;rft.aulast=Scotti+Requena" xr:uid="{DB83A5D8-A69D-D647-8C0F-0014352E7046}"/>
    <hyperlink ref="C6" r:id="rId15" display="https://dx.doi.org/10.1186/s12888-023-04566-6" xr:uid="{E9E198E9-F22B-0642-A994-6DD0A250FCCB}"/>
    <hyperlink ref="Z7" r:id="rId16" display="https://ovidsp.ovid.com/ovidweb.cgi?T=JS&amp;CSC=Y&amp;NEWS=N&amp;PAGE=fulltext&amp;D=psyc21&amp;AN=2023-14839-001" xr:uid="{2FB413AB-F025-8840-A776-9E4FEBC6676F}"/>
    <hyperlink ref="AA7" r:id="rId17" display="http://bb2sz3ek3z.search.serialssolutions.com/?url_ver=Z39.88-2004&amp;rft_val_fmt=info:ofi/fmt:kev:mtx:journal&amp;rfr_id=info:sid/Ovid:psyc21&amp;rft.genre=article&amp;rft_id=info:doi/10.1186%2Fs12888-022-04269-4&amp;rft_id=info:pmid/&amp;rft.issn=1471-244X&amp;rft.volume=22&amp;rft.issue=1&amp;rft.spage=661&amp;rft.pages=&amp;rft.date=2022&amp;rft.jtitle=BMC+Psychiatry&amp;rft.atitle=Cultural+adaptation+of+the+guidelines+for+offering+mental+health+first+aid+to+a+person+after+a+potentially+traumatic+event%3A+A+delphi+expert+consensus+study+in+Brazil.&amp;rft.aulast=Mendes" xr:uid="{97279C8C-2B80-2449-B88A-967AE598E64E}"/>
    <hyperlink ref="C7" r:id="rId18" display="https://dx.doi.org/10.1186/s12888-022-04269-4" xr:uid="{58EE6FF6-6F5F-484A-BC5C-9FBE5168BAE5}"/>
    <hyperlink ref="Z8" r:id="rId19" display="https://ovidsp.ovid.com/ovidweb.cgi?T=JS&amp;CSC=Y&amp;NEWS=N&amp;PAGE=fulltext&amp;D=psyc21&amp;AN=2022-32758-001" xr:uid="{D3AB8F93-CC5B-1C4B-ADC8-1F0742768CA5}"/>
    <hyperlink ref="AA8" r:id="rId20" display="http://bb2sz3ek3z.search.serialssolutions.com/?url_ver=Z39.88-2004&amp;rft_val_fmt=info:ofi/fmt:kev:mtx:journal&amp;rfr_id=info:sid/Ovid:psyc21&amp;rft.genre=article&amp;rft_id=info:doi/10.3389%2Ffpsyt.2021.809679&amp;rft_id=info:pmid/&amp;rft.issn=1664-0640&amp;rft.volume=12&amp;rft.issue=&amp;rft.spage=809679&amp;rft.pages=&amp;rft.date=2022&amp;rft.jtitle=Frontiers+in+Psychiatry&amp;rft.atitle=Evaluating+a+Psychological+First+Aid+training+intervention+%28preparing+me%29+to+support+the+mental+health+and+wellbeing+of+Chinese+healthcare+workers+during+healthcare+emergencies%3A+Protocol+for+a+randomized+controlled+feasibility+trial.&amp;rft.aulast=Wang" xr:uid="{D73AE292-4F9A-644C-8C18-FC7792F0B030}"/>
    <hyperlink ref="C8" r:id="rId21" display="https://dx.doi.org/10.3389/fpsyt.2021.809679" xr:uid="{9A240CD1-C7EC-DC4F-9E64-53BFC6664164}"/>
    <hyperlink ref="Z9" r:id="rId22" display="https://ovidsp.ovid.com/ovidweb.cgi?T=JS&amp;CSC=Y&amp;NEWS=N&amp;PAGE=fulltext&amp;D=psyc21&amp;AN=2022-62619-001" xr:uid="{F7EEEF7F-29EF-4249-A8A0-1FBB6586CAD4}"/>
    <hyperlink ref="AA9" r:id="rId23" display="http://bb2sz3ek3z.search.serialssolutions.com/?url_ver=Z39.88-2004&amp;rft_val_fmt=info:ofi/fmt:kev:mtx:journal&amp;rfr_id=info:sid/Ovid:psyc21&amp;rft.genre=article&amp;rft_id=info:doi/10.1080%2F20008198.2022.2065430&amp;rft_id=info:pmid/&amp;rft.issn=2000-8066&amp;rft.volume=13&amp;rft.issue=1&amp;rft.spage=2065430&amp;rft.pages=&amp;rft.date=2022&amp;rft.jtitle=European+Journal+of+Psychotraumatology&amp;rft.atitle=Breaking+down+barriers+to+help-seeking%3A+Preparing+first+responders%27+families+for+psychological+first+aid.&amp;rft.aulast=O%27Toole" xr:uid="{E3BC1E06-782C-8D48-8DE0-8F61F653D475}"/>
    <hyperlink ref="C9" r:id="rId24" display="https://dx.doi.org/10.1080/20008198.2022.2065430" xr:uid="{5864AEBF-B5D2-5F47-900D-597CBF61BC4A}"/>
    <hyperlink ref="Z10" r:id="rId25" display="https://ovidsp.ovid.com/ovidweb.cgi?T=JS&amp;CSC=Y&amp;NEWS=N&amp;PAGE=fulltext&amp;D=psyc21&amp;AN=2022-72857-001" xr:uid="{31557F32-37E7-6C4F-BFBD-13E175C26AD1}"/>
    <hyperlink ref="AA10" r:id="rId26" display="http://bb2sz3ek3z.search.serialssolutions.com/?url_ver=Z39.88-2004&amp;rft_val_fmt=info:ofi/fmt:kev:mtx:journal&amp;rfr_id=info:sid/Ovid:psyc21&amp;rft.genre=article&amp;rft_id=info:doi/10.1186%2Fs12888-022-04042-7&amp;rft_id=info:pmid/&amp;rft.issn=1471-244X&amp;rft.volume=22&amp;rft.issue=1&amp;rft.spage=397&amp;rft.pages=&amp;rft.date=2022&amp;rft.jtitle=BMC+Psychiatry&amp;rft.atitle=Cultural+adaptation+of+the+mental+health+first+aid+guidelines+for+assisting+a+person+at+risk+of+suicide+in+Brazil%3A+A+Delphi+expert+consensus+study.&amp;rft.aulast=Requena" xr:uid="{C6E620C7-2D53-AD4D-96BD-F0A48C058F2A}"/>
    <hyperlink ref="C10" r:id="rId27" display="https://dx.doi.org/10.1186/s12888-022-04042-7" xr:uid="{D583A040-D395-9249-A61A-15B1D3DB278D}"/>
    <hyperlink ref="Z11" r:id="rId28" display="https://ovidsp.ovid.com/ovidweb.cgi?T=JS&amp;CSC=Y&amp;NEWS=N&amp;PAGE=fulltext&amp;D=psyc21&amp;AN=2022-83540-001" xr:uid="{0605665C-7015-2846-9B59-AC1A25FE0CC3}"/>
    <hyperlink ref="AA11" r:id="rId29" display="http://bb2sz3ek3z.search.serialssolutions.com/?url_ver=Z39.88-2004&amp;rft_val_fmt=info:ofi/fmt:kev:mtx:journal&amp;rfr_id=info:sid/Ovid:psyc21&amp;rft.genre=article&amp;rft_id=info:doi/10.1007%2Fs10935-022-00695-y&amp;rft_id=info:pmid/&amp;rft.issn=2731-5533&amp;rft.volume=&amp;rft.issue=&amp;rft.spage=No&amp;rft.pages=No+Pagination+Specified&amp;rft.date=2022&amp;rft.jtitle=Journal+of+Prevention&amp;rft.atitle=Development+and+cultural+adaptation+of+psychological+first+aid+for+covid-19+frontline+workers+in+american+indian%2Falaska+native+communities.&amp;rft.aulast=Grubin" xr:uid="{2F342F47-A1C2-AF4F-B163-5B84F4AEAF02}"/>
    <hyperlink ref="C11" r:id="rId30" display="https://dx.doi.org/10.1007/s10935-022-00695-y" xr:uid="{B67967E9-8912-9F40-9101-AFCD5E42A4C4}"/>
    <hyperlink ref="Z12" r:id="rId31" display="https://ovidsp.ovid.com/ovidweb.cgi?T=JS&amp;CSC=Y&amp;NEWS=N&amp;PAGE=fulltext&amp;D=psyc21&amp;AN=2022-43072-001" xr:uid="{9D96B9B3-F0AE-C348-9789-78C07C8B93F2}"/>
    <hyperlink ref="AA12" r:id="rId32" display="http://bb2sz3ek3z.search.serialssolutions.com/?url_ver=Z39.88-2004&amp;rft_val_fmt=info:ofi/fmt:kev:mtx:journal&amp;rfr_id=info:sid/Ovid:psyc21&amp;rft.genre=article&amp;rft_id=info:doi/10.1186%2Fs12888-022-03709-5&amp;rft_id=info:pmid/&amp;rft.issn=1471-244X&amp;rft.volume=22&amp;rft.issue=1&amp;rft.spage=168&amp;rft.pages=&amp;rft.date=2022&amp;rft.jtitle=BMC+Psychiatry&amp;rft.atitle=Cultural+adaptation+of+the+mental+health+first+aid+guidelines+for+Brazilians+with+problem+drinking%3A+A+Delphi+expert+consensus+study.&amp;rft.aulast=Ayoub" xr:uid="{2FDC3D68-63E5-D44F-9247-0DCF556947CA}"/>
    <hyperlink ref="C12" r:id="rId33" display="https://dx.doi.org/10.1186/s12888-022-03709-5" xr:uid="{6D8E8BFD-22CE-804C-B24D-637CC48F6DCB}"/>
    <hyperlink ref="Z13" r:id="rId34" display="https://ovidsp.ovid.com/ovidweb.cgi?T=JS&amp;CSC=Y&amp;NEWS=N&amp;PAGE=fulltext&amp;D=psyc21&amp;AN=2022-33538-001" xr:uid="{44F3AB8B-B769-E849-9FB5-FBCC1A0057C4}"/>
    <hyperlink ref="AA13" r:id="rId35" display="http://bb2sz3ek3z.search.serialssolutions.com/?url_ver=Z39.88-2004&amp;rft_val_fmt=info:ofi/fmt:kev:mtx:journal&amp;rfr_id=info:sid/Ovid:psyc21&amp;rft.genre=article&amp;rft_id=info:doi/10.1186%2Fs12888-022-03749-x&amp;rft_id=info:pmid/&amp;rft.issn=1471-244X&amp;rft.volume=22&amp;rft.issue=1&amp;rft.spage=113&amp;rft.pages=&amp;rft.date=2022&amp;rft.jtitle=BMC+Psychiatry&amp;rft.atitle=Development+of+mental+health+first+aid+guidelines+for+problem+drinking%3A+A+Delphi+expert+consensus+study+in+Argentina+and+Chile.&amp;rft.aulast=Agrest" xr:uid="{143E7242-B884-4A4A-AD39-E6608156E524}"/>
    <hyperlink ref="C13" r:id="rId36" display="https://dx.doi.org/10.1186/s12888-022-03749-x" xr:uid="{39E3ECD7-CDD8-564C-9915-ED33277A86CC}"/>
    <hyperlink ref="Z14" r:id="rId37" display="https://ovidsp.ovid.com/ovidweb.cgi?T=JS&amp;CSC=Y&amp;NEWS=N&amp;PAGE=fulltext&amp;D=psyc20&amp;AN=2021-64753-001" xr:uid="{CB430EF3-25C3-E54F-A068-7D2F07AE1D03}"/>
    <hyperlink ref="AA14" r:id="rId38" display="http://bb2sz3ek3z.search.serialssolutions.com/?url_ver=Z39.88-2004&amp;rft_val_fmt=info:ofi/fmt:kev:mtx:journal&amp;rfr_id=info:sid/Ovid:psyc20&amp;rft.genre=article&amp;rft_id=info:doi/10.1037%2Fser0000574&amp;rft_id=info:pmid/&amp;rft.issn=1541-1559&amp;rft.volume=19&amp;rft.issue=3&amp;rft.spage=551&amp;rft.pages=551-561&amp;rft.date=2022&amp;rft.jtitle=Psychological+Services&amp;rft.atitle=Culturally+adapting+youth+mental+health+first+aid+training+for+Asian+Americans.&amp;rft.aulast=Wang" xr:uid="{4F66700E-0EFC-9A4F-AA4E-AD95CDD5ADE7}"/>
    <hyperlink ref="C14" r:id="rId39" display="https://dx.doi.org/10.1037/ser0000574" xr:uid="{58D04982-4344-6948-971B-CCFD495CBA7B}"/>
    <hyperlink ref="Z15" r:id="rId40" display="https://ovidsp.ovid.com/ovidweb.cgi?T=JS&amp;CSC=Y&amp;NEWS=N&amp;PAGE=fulltext&amp;D=psyc20&amp;AN=2021-67809-022" xr:uid="{21DBD0B7-0C0F-8D48-A349-A0645D6AE5C0}"/>
    <hyperlink ref="AA15" r:id="rId41" display="http://bb2sz3ek3z.search.serialssolutions.com/?url_ver=Z39.88-2004&amp;rft_val_fmt=info:ofi/fmt:kev:mtx:journal&amp;rfr_id=info:sid/Ovid:psyc20&amp;rft.genre=article&amp;rft_id=info:doi/10.1177%2F0020764020944200&amp;rft_id=info:pmid/&amp;rft.issn=0020-7640&amp;rft.volume=67&amp;rft.issue=5&amp;rft.spage=576&amp;rft.pages=576-586&amp;rft.date=2021&amp;rft.jtitle=International+Journal+of+Social+Psychiatry&amp;rft.atitle=Mental+health+in+biological+disasters%3A+From+SARS+to+COVID-19.&amp;rft.aulast=Hsieh" xr:uid="{E570850A-9323-6B48-BD61-3F7E061B18BC}"/>
    <hyperlink ref="C15" r:id="rId42" display="https://dx.doi.org/10.1177/0020764020944200" xr:uid="{9B7F230E-F732-AD41-B51E-BE4C2E1C691D}"/>
    <hyperlink ref="Z16" r:id="rId43" display="https://ovidsp.ovid.com/ovidweb.cgi?T=JS&amp;CSC=Y&amp;NEWS=N&amp;PAGE=fulltext&amp;D=psyc20&amp;AN=2021-23774-007" xr:uid="{6173C46E-E10F-7E4F-8062-E52C48A4FDF7}"/>
    <hyperlink ref="AA16" r:id="rId44" display="http://bb2sz3ek3z.search.serialssolutions.com/?url_ver=Z39.88-2004&amp;rft_val_fmt=info:ofi/fmt:kev:mtx:journal&amp;rfr_id=info:sid/Ovid:psyc20&amp;rft.genre=article&amp;rft_id=info:doi/10.1111%2Fjnu.12613&amp;rft_id=info:pmid/&amp;rft.issn=1527-6546&amp;rft.volume=53&amp;rft.issue=2&amp;rft.spage=189&amp;rft.pages=189-197&amp;rft.date=2021&amp;rft.jtitle=Journal+of+Nursing+Scholarship&amp;rft.atitle=Contextualization+of+psychological+first+aid%3A+An+integrative+literature+review.&amp;rft.aulast=Sim" xr:uid="{E448DC03-CD20-C74B-A639-FE0D5FDE0F26}"/>
    <hyperlink ref="C16" r:id="rId45" display="https://dx.doi.org/10.1111/jnu.12613" xr:uid="{B18BB4D5-BAD0-4441-84EE-EAA703B12F8B}"/>
    <hyperlink ref="Z17" r:id="rId46" display="https://ovidsp.ovid.com/ovidweb.cgi?T=JS&amp;CSC=Y&amp;NEWS=N&amp;PAGE=fulltext&amp;D=psyc20&amp;AN=2022-11295-001" xr:uid="{1AD26CCA-B1DD-C944-97F2-61CC494EED96}"/>
    <hyperlink ref="AA17" r:id="rId47" display="http://bb2sz3ek3z.search.serialssolutions.com/?url_ver=Z39.88-2004&amp;rft_val_fmt=info:ofi/fmt:kev:mtx:journal&amp;rfr_id=info:sid/Ovid:psyc20&amp;rft.genre=article&amp;rft_id=info:doi/10.1186%2Fs12888-021-03606-3&amp;rft_id=info:pmid/&amp;rft.issn=1471-244X&amp;rft.volume=21&amp;rft.issue=1&amp;rft.spage=600&amp;rft.pages=&amp;rft.date=2021&amp;rft.jtitle=BMC+Psychiatry&amp;rft.atitle=Development+of+Chinese+mental+health+first+aid+guidelines+for+assisting+a+person+affected+by+a+traumatic+event%3A+A+Delphi+expert+consensus+study.&amp;rft.aulast=Wang" xr:uid="{9CC5B5BA-D2F9-054B-AB95-ABA55DE8D3D0}"/>
    <hyperlink ref="C17" r:id="rId48" display="https://dx.doi.org/10.1186/s12888-021-03606-3" xr:uid="{E05F10CD-964F-AD40-A592-4CB06F16791A}"/>
    <hyperlink ref="Z18" r:id="rId49" display="https://ovidsp.ovid.com/ovidweb.cgi?T=JS&amp;CSC=Y&amp;NEWS=N&amp;PAGE=fulltext&amp;D=psyc20&amp;AN=2022-08066-001" xr:uid="{C84AD23F-7F8D-A142-A5D1-A7B5A5E9DDD1}"/>
    <hyperlink ref="AA18" r:id="rId50" display="http://bb2sz3ek3z.search.serialssolutions.com/?url_ver=Z39.88-2004&amp;rft_val_fmt=info:ofi/fmt:kev:mtx:journal&amp;rfr_id=info:sid/Ovid:psyc20&amp;rft.genre=article&amp;rft_id=info:doi/10.1186%2Fs12888-021-03598-0&amp;rft_id=info:pmid/&amp;rft.issn=1471-244X&amp;rft.volume=21&amp;rft.issue=&amp;rft.spage=585&amp;rft.pages=&amp;rft.date=2021&amp;rft.jtitle=BMC+Psychiatry&amp;rft.atitle=Cultural+adaptation+of+mental+health+first+aid+guidelines+for+depression+for+Sri+Lanka%3A+A+Delphi+expert+consensus+study.&amp;rft.aulast=Fernando" xr:uid="{E4A2447F-1A82-0041-907B-12ACF9C9E4C9}"/>
    <hyperlink ref="C18" r:id="rId51" display="https://dx.doi.org/10.1186/s12888-021-03598-0" xr:uid="{42BF8395-426B-6B43-B236-6635B62AC364}"/>
    <hyperlink ref="Z19" r:id="rId52" display="https://ovidsp.ovid.com/ovidweb.cgi?T=JS&amp;CSC=Y&amp;NEWS=N&amp;PAGE=fulltext&amp;D=psyc20&amp;AN=2021-89712-001" xr:uid="{640DFF23-5E67-B447-9519-7D80399970BD}"/>
    <hyperlink ref="AA19" r:id="rId53" display="http://bb2sz3ek3z.search.serialssolutions.com/?url_ver=Z39.88-2004&amp;rft_val_fmt=info:ofi/fmt:kev:mtx:journal&amp;rfr_id=info:sid/Ovid:psyc20&amp;rft.genre=article&amp;rft_id=info:doi/10.1186%2Fs12888-021-03486-7&amp;rft_id=info:pmid/&amp;rft.issn=1471-244X&amp;rft.volume=21&amp;rft.issue=1&amp;rft.spage=466&amp;rft.pages=&amp;rft.date=2021&amp;rft.jtitle=BMC+Psychiatry&amp;rft.atitle=Cultural+adaptation+of+the+mental+health+first+aid+guidelines+for+assisting+a+person+at+risk+of+suicide+for+Sri+Lanka%3A+A+Delphi+expert+consensus+study.&amp;rft.aulast=Chandrasiri" xr:uid="{4180F4B4-4907-BC46-ADAE-D39C976250EE}"/>
    <hyperlink ref="C19" r:id="rId54" display="https://dx.doi.org/10.1186/s12888-021-03486-7" xr:uid="{C2C6BA6B-09CA-5F4E-9395-D54B04951864}"/>
    <hyperlink ref="Z20" r:id="rId55" display="https://ovidsp.ovid.com/ovidweb.cgi?T=JS&amp;CSC=Y&amp;NEWS=N&amp;PAGE=fulltext&amp;D=psyc19&amp;AN=2020-16530-001" xr:uid="{DF1C4146-5532-324C-8263-0F63AB809CBC}"/>
    <hyperlink ref="AA20" r:id="rId56" display="http://bb2sz3ek3z.search.serialssolutions.com/?url_ver=Z39.88-2004&amp;rft_val_fmt=info:ofi/fmt:kev:mtx:journal&amp;rfr_id=info:sid/Ovid:psyc19&amp;rft.genre=article&amp;rft_id=info:doi/10.1016%2Fj.jpsychores.2020.109966&amp;rft_id=info:pmid/&amp;rft.issn=0022-3999&amp;rft.volume=131&amp;rft.issue=&amp;rft.spage=109966&amp;rft.pages=&amp;rft.date=2020&amp;rft.jtitle=Journal+of+Psychosomatic+Research&amp;rft.atitle=A+systematic+review+of+mental+health+programs+among+populations+affected+by+the+Ebola+virus+disease.&amp;rft.aulast=Cenat" xr:uid="{CDB4CD66-71C1-9C49-9A7B-A47D0A9110CB}"/>
    <hyperlink ref="C20" r:id="rId57" display="https://dx.doi.org/10.1016/j.jpsychores.2020.109966" xr:uid="{EA177AAA-53CA-EF4B-A062-47E239047D0D}"/>
    <hyperlink ref="Z21" r:id="rId58" display="https://ovidsp.ovid.com/ovidweb.cgi?T=JS&amp;CSC=Y&amp;NEWS=N&amp;PAGE=fulltext&amp;D=psyc19&amp;AN=2020-83895-001" xr:uid="{B0B41C1B-94BF-554B-9B19-9828609F1125}"/>
    <hyperlink ref="AA21" r:id="rId59" display="http://bb2sz3ek3z.search.serialssolutions.com/?url_ver=Z39.88-2004&amp;rft_val_fmt=info:ofi/fmt:kev:mtx:journal&amp;rfr_id=info:sid/Ovid:psyc19&amp;rft.genre=article&amp;rft_id=info:doi/10.1017%2FS0033291720003888&amp;rft_id=info:pmid/&amp;rft.issn=0033-2917&amp;rft.volume=50&amp;rft.issue=15&amp;rft.spage=2498&amp;rft.pages=2498-2513&amp;rft.date=2020&amp;rft.jtitle=Psychological+Medicine&amp;rft.atitle=Mental+health+services+for+infectious+disease+outbreaks+including+COVID-19%3A+A+rapid+systematic+review.&amp;rft.aulast=Yue" xr:uid="{CC22B12A-3C33-3740-8090-714FB421F265}"/>
    <hyperlink ref="C21" r:id="rId60" display="https://dx.doi.org/10.1017/S0033291720003888" xr:uid="{B4B78679-EA68-F947-ADAC-B0372815FE7B}"/>
    <hyperlink ref="Z22" r:id="rId61" display="https://ovidsp.ovid.com/ovidweb.cgi?T=JS&amp;CSC=Y&amp;NEWS=N&amp;PAGE=fulltext&amp;D=psyc19&amp;AN=2020-70700-001" xr:uid="{7A702D53-450D-CA49-A8FD-21DB14FFA530}"/>
    <hyperlink ref="AA22" r:id="rId62" display="http://bb2sz3ek3z.search.serialssolutions.com/?url_ver=Z39.88-2004&amp;rft_val_fmt=info:ofi/fmt:kev:mtx:journal&amp;rfr_id=info:sid/Ovid:psyc19&amp;rft.genre=article&amp;rft_id=info:doi/10.1186%2Fs12888-020-02858-9&amp;rft_id=info:pmid/&amp;rft.issn=1471-244X&amp;rft.volume=20&amp;rft.issue=1&amp;rft.spage=454&amp;rft.pages=&amp;rft.date=2020&amp;rft.jtitle=BMC+Psychiatry&amp;rft.atitle=Cultural+adaptation+of+the+mental+health+first+aid+guidelines+for+assisting+a+person+at+risk+of+suicide+to+China%3A+A+Delphi+expert+consensus+study.&amp;rft.aulast=Lu" xr:uid="{7598CAAE-6316-6C4B-B30B-DA4F1D15917F}"/>
    <hyperlink ref="C22" r:id="rId63" display="https://dx.doi.org/10.1186/s12888-020-02858-9" xr:uid="{1BE5EA51-18EF-7C4F-8A94-9F2A371A7166}"/>
    <hyperlink ref="Z23" r:id="rId64" display="https://ovidsp.ovid.com/ovidweb.cgi?T=JS&amp;CSC=Y&amp;NEWS=N&amp;PAGE=fulltext&amp;D=psyc19&amp;AN=2020-10350-003" xr:uid="{C26B3B3E-9749-834F-8176-375175FF96C9}"/>
    <hyperlink ref="AA23" r:id="rId65" display="http://bb2sz3ek3z.search.serialssolutions.com/?url_ver=Z39.88-2004&amp;rft_val_fmt=info:ofi/fmt:kev:mtx:journal&amp;rfr_id=info:sid/Ovid:psyc19&amp;rft.genre=article&amp;rft_id=info:doi/10.1177%2F1049731519890398&amp;rft_id=info:pmid/&amp;rft.issn=1049-7315&amp;rft.volume=30&amp;rft.issue=3&amp;rft.spage=275&amp;rft.pages=275-287&amp;rft.date=2020&amp;rft.jtitle=Research+on+Social+Work+Practice&amp;rft.atitle=Effectiveness+of+Mental+Health+First+Aid+for+Chinese-speaking+international+students+in+Melbourne.&amp;rft.aulast=Zhuang" xr:uid="{8B7FFB1D-7CD5-3D48-82CC-6B1BC7EEAC39}"/>
    <hyperlink ref="C23" r:id="rId66" display="https://dx.doi.org/10.1177/1049731519890398" xr:uid="{EA0E46E0-B97E-D84A-9120-5D22A2CA0C74}"/>
    <hyperlink ref="Z24" r:id="rId67" display="https://ovidsp.ovid.com/ovidweb.cgi?T=JS&amp;CSC=Y&amp;NEWS=N&amp;PAGE=fulltext&amp;D=psyc19&amp;AN=2020-27266-001" xr:uid="{F16D6A2C-5FFE-E146-AEFD-5A97C46031A9}"/>
    <hyperlink ref="AA24" r:id="rId68" display="http://bb2sz3ek3z.search.serialssolutions.com/?url_ver=Z39.88-2004&amp;rft_val_fmt=info:ofi/fmt:kev:mtx:journal&amp;rfr_id=info:sid/Ovid:psyc19&amp;rft.genre=article&amp;rft_id=info:doi/10.1111%2Fjpm.12633&amp;rft_id=info:pmid/&amp;rft.issn=1351-0126&amp;rft.volume=27&amp;rft.issue=6&amp;rft.spage=742&amp;rft.pages=742-751&amp;rft.date=2020&amp;rft.jtitle=Journal+of+Psychiatric+and+Mental+Health+Nursing&amp;rft.atitle=Training+healthcare+assistants+working+in+adult+acute+inpatient+wards+in+Psychological+First+Aid%3A+An+implementation+and+evaluation+study.&amp;rft.aulast=Kantaris" xr:uid="{96F0B7AA-9DAF-8543-BFF7-5CE3680D313B}"/>
    <hyperlink ref="C24" r:id="rId69" display="https://dx.doi.org/10.1111/jpm.12633" xr:uid="{A9CC7EDF-4623-7345-9FDC-E5928098576E}"/>
    <hyperlink ref="Z25" r:id="rId70" display="https://ovidsp.ovid.com/ovidweb.cgi?T=JS&amp;CSC=Y&amp;NEWS=N&amp;PAGE=fulltext&amp;D=psyc19&amp;AN=2020-80767-001" xr:uid="{983B9C94-9BEF-524B-ABB3-ACBB3E43D544}"/>
    <hyperlink ref="AA25" r:id="rId71" display="http://bb2sz3ek3z.search.serialssolutions.com/?url_ver=Z39.88-2004&amp;rft_val_fmt=info:ofi/fmt:kev:mtx:journal&amp;rfr_id=info:sid/Ovid:psyc19&amp;rft.genre=article&amp;rft_id=info:doi/10.1155%2F2020%2F8887727&amp;rft_id=info:pmid/&amp;rft.issn=2090-1321&amp;rft.volume=2020&amp;rft.issue=&amp;rft.spage=8887727&amp;rft.pages=&amp;rft.date=2020&amp;rft.jtitle=Depression+Research+and+Treatment&amp;rft.atitle=Prevalence+and+predictors+of+depression%2C+anxiety%2C+and+stress+among+youth+at+the+time+of+COVID-19%3A+An+online+cross-sectional+multicountry+study.&amp;rft.aulast=Al+Omari" xr:uid="{593BC2A0-F510-C544-B202-217A427F2830}"/>
    <hyperlink ref="C25" r:id="rId72" display="https://dx.doi.org/10.1155/2020/8887727" xr:uid="{881116C7-28B2-054D-ADCD-A1990A334EEA}"/>
    <hyperlink ref="Z26" r:id="rId73" display="https://ovidsp.ovid.com/ovidweb.cgi?T=JS&amp;CSC=Y&amp;NEWS=N&amp;PAGE=fulltext&amp;D=psyc19&amp;AN=2020-20276-013" xr:uid="{9BF44B57-B3CC-0146-ADFF-E85F245425B3}"/>
    <hyperlink ref="AA26" r:id="rId74" display="http://bb2sz3ek3z.search.serialssolutions.com/?url_ver=Z39.88-2004&amp;rft_val_fmt=info:ofi/fmt:kev:mtx:journal&amp;rfr_id=info:sid/Ovid:psyc19&amp;rft.genre=article&amp;rft_id=info:doi/10.1007%2Fs10389-019-01057-5&amp;rft_id=info:pmid/&amp;rft.issn=0943-1853&amp;rft.volume=28&amp;rft.issue=2&amp;rft.spage=219&amp;rft.pages=219-221&amp;rft.date=2020&amp;rft.jtitle=Journal+of+Public+Health&amp;rft.atitle=Mental+health+first+aid+and+exciting+opportunities+for+peer-support+networks+within+universities+with+prospects+of+influencing+public+health+and+treatment.&amp;rft.aulast=Mantzios" xr:uid="{31618E03-B10D-354A-AEC7-9A0BC1D6902A}"/>
    <hyperlink ref="C26" r:id="rId75" display="https://dx.doi.org/10.1007/s10389-019-01057-5" xr:uid="{CDC74781-217C-5E4B-BAB1-5D90EEF2E8C7}"/>
    <hyperlink ref="Z27" r:id="rId76" display="https://ovidsp.ovid.com/ovidweb.cgi?T=JS&amp;CSC=Y&amp;NEWS=N&amp;PAGE=fulltext&amp;D=psyc19&amp;AN=2020-46723-001" xr:uid="{7D97F4C3-3432-3C41-9AE5-E27AD01A1498}"/>
    <hyperlink ref="AA27" r:id="rId77" display="http://bb2sz3ek3z.search.serialssolutions.com/?url_ver=Z39.88-2004&amp;rft_val_fmt=info:ofi/fmt:kev:mtx:journal&amp;rfr_id=info:sid/Ovid:psyc19&amp;rft.genre=article&amp;rft_id=info:doi/10.1186%2Fs12888-020-02736-4&amp;rft_id=info:pmid/&amp;rft.issn=1471-244X&amp;rft.volume=20&amp;rft.issue=1&amp;rft.spage=336&amp;rft.pages=&amp;rft.date=2020&amp;rft.jtitle=BMC+Psychiatry&amp;rft.atitle=Cultural+adaptation+of+the+mental+health+first+aid+guidelines+for+depression+used+in+English-speaking+countries+for+China%3A+A+Delphi+expert+consensus+study.&amp;rft.aulast=Lu" xr:uid="{C37ED2D4-6E4A-8146-B7FE-3BA7C99FEF1F}"/>
    <hyperlink ref="C27" r:id="rId78" display="https://dx.doi.org/10.1186/s12888-020-02736-4" xr:uid="{D9744D8F-9BB9-B34B-B3C4-0266FC73858B}"/>
    <hyperlink ref="Z28" r:id="rId79" display="https://ovidsp.ovid.com/ovidweb.cgi?T=JS&amp;CSC=Y&amp;NEWS=N&amp;PAGE=fulltext&amp;D=psyc19&amp;AN=2020-68912-001" xr:uid="{93D23C18-01AB-014D-B808-F7EDDDA2D2CB}"/>
    <hyperlink ref="AA28" r:id="rId80" display="http://bb2sz3ek3z.search.serialssolutions.com/?url_ver=Z39.88-2004&amp;rft_val_fmt=info:ofi/fmt:kev:mtx:journal&amp;rfr_id=info:sid/Ovid:psyc19&amp;rft.genre=article&amp;rft_id=info:doi/10.1186%2Fs12888-020-02840-5&amp;rft_id=info:pmid/&amp;rft.issn=1471-244X&amp;rft.volume=20&amp;rft.issue=1&amp;rft.spage=443&amp;rft.pages=&amp;rft.date=2020&amp;rft.jtitle=BMC+Psychiatry&amp;rft.atitle=Development+of+Chinese+mental+health+first+aid+guidelines+for+psychosis%3A+A+Delphi+expert+consensus+study.&amp;rft.aulast=Li" xr:uid="{CF242CEE-0651-C445-B2E8-A5295A3FD9B7}"/>
    <hyperlink ref="C28" r:id="rId81" display="https://dx.doi.org/10.1186/s12888-020-02840-5" xr:uid="{515B0194-2130-0F4E-BEF0-933349A20798}"/>
    <hyperlink ref="Z29" r:id="rId82" display="https://ovidsp.ovid.com/ovidweb.cgi?T=JS&amp;CSC=Y&amp;NEWS=N&amp;PAGE=fulltext&amp;D=psyc19&amp;AN=2020-90273-001" xr:uid="{E4D98F15-83FB-BE47-ACB6-61C7FDC615AE}"/>
    <hyperlink ref="AA29" r:id="rId83" display="http://bb2sz3ek3z.search.serialssolutions.com/?url_ver=Z39.88-2004&amp;rft_val_fmt=info:ofi/fmt:kev:mtx:journal&amp;rfr_id=info:sid/Ovid:psyc19&amp;rft.genre=article&amp;rft_id=info:doi/10.1016%2Fj.psychres.2020.113094&amp;rft_id=info:pmid/&amp;rft.issn=0165-1781&amp;rft.volume=289&amp;rft.issue=&amp;rft.spage=113094&amp;rft.pages=&amp;rft.date=2020&amp;rft.jtitle=Psychiatry+Research&amp;rft.atitle=The+mental+health+of+those+whose+rights+have+been+taken+away%3A+An+essay+on+the+mental+health+of+indigenous+peoples+in+the+face+of+the+2019+Coronavirus+%282019-nCoV%29+outbreak.&amp;rft.aulast=Junior" xr:uid="{4FF1B36E-C8CB-9B4E-82E3-9E9B65421B74}"/>
    <hyperlink ref="C29" r:id="rId84" display="https://dx.doi.org/10.1016/j.psychres.2020.113094" xr:uid="{ED1B6FB2-4FBD-DA44-8E79-0360F19A5718}"/>
    <hyperlink ref="Z30" r:id="rId85" display="https://ovidsp.ovid.com/ovidweb.cgi?T=JS&amp;CSC=Y&amp;NEWS=N&amp;PAGE=fulltext&amp;D=psyc19&amp;AN=2021-09758-001" xr:uid="{DA3479FB-BF98-7042-929F-50BDB6BF5C12}"/>
    <hyperlink ref="AA30" r:id="rId86" display="http://bb2sz3ek3z.search.serialssolutions.com/?url_ver=Z39.88-2004&amp;rft_val_fmt=info:ofi/fmt:kev:mtx:journal&amp;rfr_id=info:sid/Ovid:psyc19&amp;rft.genre=article&amp;rft_id=info:doi/10.1371%2Fjournal.pone.0244091&amp;rft_id=info:pmid/&amp;rft.issn=1932-6203&amp;rft.volume=15&amp;rft.issue=12&amp;rft.spage=e0244091&amp;rft.pages=&amp;rft.date=2020&amp;rft.jtitle=PLoS+ONE&amp;rft.atitle=Talking+about+suicide%3A+An+uncontrolled+trial+of+the+effects+of+an+Aboriginal+and+Torres+Strait+Islander+mental+health+first+aid+program+on+knowledge%2C+attitudes+and+intended+and+actual+assisting+actions.&amp;rft.aulast=Armstrong" xr:uid="{E78EE0B6-5E2B-264C-90C6-D85AE8874BAA}"/>
    <hyperlink ref="C30" r:id="rId87" display="https://dx.doi.org/10.1371/journal.pone.0244091" xr:uid="{3FE14252-021C-7E46-A6EA-0BA93F281248}"/>
    <hyperlink ref="Z31" r:id="rId88" display="https://ovidsp.ovid.com/ovidweb.cgi?T=JS&amp;CSC=Y&amp;NEWS=N&amp;PAGE=fulltext&amp;D=psyc18&amp;AN=2018-61336-022" xr:uid="{289871BD-5535-B242-B7FF-E09EB51426C9}"/>
    <hyperlink ref="AA31" r:id="rId89" display="http://bb2sz3ek3z.search.serialssolutions.com/?url_ver=Z39.88-2004&amp;rft_val_fmt=info:ofi/fmt:kev:mtx:journal&amp;rfr_id=info:sid/Ovid:psyc18&amp;rft.genre=article&amp;rft_id=info:doi/10.1016%2Fj.evalprogplan.2018.10.016&amp;rft_id=info:pmid/&amp;rft.issn=0149-7189&amp;rft.volume=72&amp;rft.issue=&amp;rft.spage=188&amp;rft.pages=188-196&amp;rft.date=2019&amp;rft.jtitle=Evaluation+and+Program+Planning&amp;rft.atitle=The+essential+role+of+cultural+safety+in+developing+culturally-relevant+prevention+programming+in+First+Nations+communities%3A+Lessons+learned+from+a+national+evaluation+of+Mental+Health+First+Aid+First+Nations.&amp;rft.aulast=Auger" xr:uid="{2590E5AA-430B-0D4C-A8CB-9BB1CA4DEBA5}"/>
    <hyperlink ref="C31" r:id="rId90" display="https://dx.doi.org/10.1016/j.evalprogplan.2018.10.016" xr:uid="{55C2C719-AC65-A841-9784-90583C84F85A}"/>
    <hyperlink ref="Z32" r:id="rId91" display="https://ovidsp.ovid.com/ovidweb.cgi?T=JS&amp;CSC=Y&amp;NEWS=N&amp;PAGE=fulltext&amp;D=psyc18&amp;AN=2020-08770-007" xr:uid="{A209B21B-3445-874C-BFC7-6764C06962AC}"/>
    <hyperlink ref="AA32" r:id="rId92" display="http://bb2sz3ek3z.search.serialssolutions.com/?url_ver=Z39.88-2004&amp;rft_val_fmt=info:ofi/fmt:kev:mtx:journal&amp;rfr_id=info:sid/Ovid:psyc18&amp;rft.genre=article&amp;rft_id=info:doi/10.18863%2Fpgy.456301&amp;rft_id=info:pmid/&amp;rft.issn=1309-0658&amp;rft.volume=11&amp;rft.issue=3&amp;rft.spage=351&amp;rft.pages=351-362&amp;rft.date=2019&amp;rft.jtitle=Psikiyatride+Guncel+Yaklasimlar&amp;rft.atitle=Psychological+first+aid%3A+Objectives%2C+practicing%2C+vulnerable+groups+and+ethical+rules+to+follow.&amp;rft.aulast=Demircioglu" xr:uid="{F7A56276-9854-CF47-B0F6-74F69187B4A7}"/>
    <hyperlink ref="C32" r:id="rId93" display="https://dx.doi.org/10.18863/pgy.456301" xr:uid="{7496D2C9-E912-4047-B570-25FCEFB7794A}"/>
    <hyperlink ref="Z33" r:id="rId94" display="https://ovidsp.ovid.com/ovidweb.cgi?T=JS&amp;CSC=Y&amp;NEWS=N&amp;PAGE=fulltext&amp;D=psyc17&amp;AN=2018-12868-001" xr:uid="{46DD22EF-08F2-4643-A044-E52B7A192766}"/>
    <hyperlink ref="AA33" r:id="rId95" display="http://bb2sz3ek3z.search.serialssolutions.com/?url_ver=Z39.88-2004&amp;rft_val_fmt=info:ofi/fmt:kev:mtx:journal&amp;rfr_id=info:sid/Ovid:psyc17&amp;rft.genre=article&amp;rft_id=info:doi/10.1002%2Fajcp.12241&amp;rft_id=info:pmid/&amp;rft.issn=0091-0562&amp;rft.volume=61&amp;rft.issue=3-4&amp;rft.spage=459&amp;rft.pages=459-471&amp;rft.date=2018&amp;rft.jtitle=American+Journal+of+Community+Psychology&amp;rft.atitle=A+feasibility+trial+of+Mental+Health+First+Aid+First+Nations%3A+Acceptability%2C+cultural+adaptation%2C+and+preliminary+outcomes.&amp;rft.aulast=Crooks" xr:uid="{4A248EAD-DA09-7D4D-9FE7-B54B35FEEDDD}"/>
    <hyperlink ref="C33" r:id="rId96" display="https://dx.doi.org/10.1002/ajcp.12241" xr:uid="{924B0C84-B8E8-524F-95C0-8A23A6F1BBD4}"/>
    <hyperlink ref="Z34" r:id="rId97" display="https://ovidsp.ovid.com/ovidweb.cgi?T=JS&amp;CSC=Y&amp;NEWS=N&amp;PAGE=fulltext&amp;D=psyc17&amp;AN=2018-35295-001" xr:uid="{79312BB9-06C9-1A42-A522-297A1828FBD6}"/>
    <hyperlink ref="AA34" r:id="rId98" display="http://bb2sz3ek3z.search.serialssolutions.com/?url_ver=Z39.88-2004&amp;rft_val_fmt=info:ofi/fmt:kev:mtx:journal&amp;rfr_id=info:sid/Ovid:psyc17&amp;rft.genre=article&amp;rft_id=info:doi/10.1186%2Fs12888-018-1809-5&amp;rft_id=info:pmid/&amp;rft.issn=1471-244X&amp;rft.volume=18&amp;rft.issue=1&amp;rft.spage=228&amp;rft.pages=&amp;rft.date=2018&amp;rft.jtitle=BMC+Psychiatry&amp;rft.atitle=Re-development+of+mental+health+first+aid+guidelines+for+supporting+Aboriginal+and+Torres+Strait+islanders+who+are+experiencing+suicidal+thoughts+and+behaviour.&amp;rft.aulast=Armstrong" xr:uid="{AF218E5E-3E37-3748-BBF9-CC8D8F15CA44}"/>
    <hyperlink ref="C34" r:id="rId99" display="https://dx.doi.org/10.1186/s12888-018-1809-5" xr:uid="{7C89D1AC-F3BB-2A4E-8CD7-A21A18D53EFC}"/>
    <hyperlink ref="Z35" r:id="rId100" display="https://ovidsp.ovid.com/ovidweb.cgi?T=JS&amp;CSC=Y&amp;NEWS=N&amp;PAGE=fulltext&amp;D=psyc16&amp;AN=2017-36546-001" xr:uid="{8AFDB07C-74D5-0E4D-A329-34C0E31EF337}"/>
    <hyperlink ref="AA35" r:id="rId101" display="http://bb2sz3ek3z.search.serialssolutions.com/?url_ver=Z39.88-2004&amp;rft_val_fmt=info:ofi/fmt:kev:mtx:journal&amp;rfr_id=info:sid/Ovid:psyc16&amp;rft.genre=article&amp;rft_id=info:doi/10.1186%2Fs12888-017-1465-1&amp;rft_id=info:pmid/&amp;rft.issn=1471-244X&amp;rft.volume=17&amp;rft.issue=1&amp;rft.spage=300&amp;rft.pages=&amp;rft.date=2017&amp;rft.jtitle=BMC+Psychiatry&amp;rft.atitle=Re-development+of+mental+health+first+aid+guidelines+for+supporting+Aboriginal+and+Torres+Strait+Islanders+who+are+engaging+in+non-suicidal+self-injury.&amp;rft.aulast=Armstrong" xr:uid="{D7CA5902-5161-5F4B-BEEC-F07D473904D1}"/>
    <hyperlink ref="C35" r:id="rId102" display="https://dx.doi.org/10.1186/s12888-017-1465-1" xr:uid="{B432129A-E31F-FE41-BEF0-12A9C8263260}"/>
    <hyperlink ref="Z36" r:id="rId103" display="https://ovidsp.ovid.com/ovidweb.cgi?T=JS&amp;CSC=Y&amp;NEWS=N&amp;PAGE=fulltext&amp;D=psyc16&amp;AN=2016-61030-006" xr:uid="{0F4C9E2D-44AF-CC40-BA81-0226E11FB666}"/>
    <hyperlink ref="AA36" r:id="rId104" display="http://bb2sz3ek3z.search.serialssolutions.com/?url_ver=Z39.88-2004&amp;rft_val_fmt=info:ofi/fmt:kev:mtx:journal&amp;rfr_id=info:sid/Ovid:psyc16&amp;rft.genre=article&amp;rft_id=info:doi/10.1177%2F1049731515585149&amp;rft_id=info:pmid/&amp;rft.issn=1049-7315&amp;rft.volume=27&amp;rft.issue=1&amp;rft.spage=59&amp;rft.pages=59-67&amp;rft.date=2017&amp;rft.jtitle=Research+on+Social+Work+Practice&amp;rft.atitle=Evaluating+the+effectiveness+of+Mental+Health+First+Aid+program+for+Chinese+People+in+Hong+Kong.&amp;rft.aulast=Wong" xr:uid="{0F2E814D-9381-274D-B428-8B4BDC076E98}"/>
    <hyperlink ref="C36" r:id="rId105" display="https://dx.doi.org/10.1177/1049731515585149" xr:uid="{5F5E90E1-3E05-CD45-81A8-E7E02C2EC878}"/>
    <hyperlink ref="Z37" r:id="rId106" display="https://ovidsp.ovid.com/ovidweb.cgi?T=JS&amp;CSC=Y&amp;NEWS=N&amp;PAGE=fulltext&amp;D=psyc15&amp;AN=2016-43015-001" xr:uid="{8CAD7B94-A710-7A41-8DDF-C69E3931C1A1}"/>
    <hyperlink ref="AA37" r:id="rId107" display="http://bb2sz3ek3z.search.serialssolutions.com/?url_ver=Z39.88-2004&amp;rft_val_fmt=info:ofi/fmt:kev:mtx:journal&amp;rfr_id=info:sid/Ovid:psyc15&amp;rft.genre=article&amp;rft_id=info:doi/10.1186%2Fs13033-016-0087-1&amp;rft_id=info:pmid/&amp;rft.issn=1752-4458&amp;rft.volume=10&amp;rft.issue=&amp;rft.spage=54&amp;rft.pages=&amp;rft.date=2016&amp;rft.jtitle=International+Journal+of+Mental+Health+Systems&amp;rft.atitle=Important+considerations+when+providing+mental+health+first+aid+to+Iraqi+refugees+in+Australia%3A+A+Delphi+study.&amp;rft.aulast=Uribe+Guajardo" xr:uid="{2C7C945D-2F12-E44D-8390-103E9347CFDB}"/>
    <hyperlink ref="C37" r:id="rId108" display="https://dx.doi.org/10.1186/s13033-016-0087-1" xr:uid="{C81107D0-7985-FB47-9EAA-31DD8FB851D8}"/>
    <hyperlink ref="Z38" r:id="rId109" display="https://ovidsp.ovid.com/ovidweb.cgi?T=JS&amp;CSC=Y&amp;NEWS=N&amp;PAGE=fulltext&amp;D=psyc15&amp;AN=2017-03275-008" xr:uid="{6D6E491A-6AD7-2741-A187-D9D040DCCEA9}"/>
    <hyperlink ref="AA38" r:id="rId110" display="http://bb2sz3ek3z.search.serialssolutions.com/?url_ver=Z39.88-2004&amp;rft_val_fmt=info:ofi/fmt:kev:mtx:journal&amp;rfr_id=info:sid/Ovid:psyc15&amp;rft.genre=article&amp;rft_id=info:doi/10.1097%2FWTF.0000000000000104&amp;rft_id=info:pmid/&amp;rft.issn=1571-8883&amp;rft.volume=14&amp;rft.issue=1&amp;rft.spage=73&amp;rft.pages=73-79&amp;rft.date=2016&amp;rft.jtitle=Intervention%3A+Journal+of+Mental+Health+and+Psychosocial+Support+in+Conflict+Affected+Areas&amp;rft.atitle=The+refugee+crisis+in+Greece%3A+Training+border+security%2C+police%2C+volunteers+and+aid+workers+in+psychological+first+aid.&amp;rft.aulast=Gkionakis" xr:uid="{105D511D-5FB3-AD4C-AC95-F76878EF1940}"/>
    <hyperlink ref="C38" r:id="rId111" display="https://dx.doi.org/10.1097/WTF.0000000000000104" xr:uid="{ED44FF75-A3D3-FB44-AA32-1B5D2FB5E106}"/>
    <hyperlink ref="Z39" r:id="rId112" display="https://ovidsp.ovid.com/ovidweb.cgi?T=JS&amp;CSC=Y&amp;NEWS=N&amp;PAGE=fulltext&amp;D=psyc15&amp;AN=2016-40371-003" xr:uid="{93405CD9-3EE5-7F41-8806-881BE846B8C6}"/>
    <hyperlink ref="AA39" r:id="rId113" display="http://bb2sz3ek3z.search.serialssolutions.com/?url_ver=Z39.88-2004&amp;rft_val_fmt=info:ofi/fmt:kev:mtx:journal&amp;rfr_id=info:sid/Ovid:psyc15&amp;rft.genre=article&amp;rft_id=info:doi/10.1080%2F09540261.2016.1211095&amp;rft_id=info:pmid/&amp;rft.issn=0954-0261&amp;rft.volume=28&amp;rft.issue=4&amp;rft.spage=342&amp;rft.pages=342-374&amp;rft.date=2016&amp;rft.jtitle=International+Review+of+Psychiatry&amp;rft.atitle=Mental+health+for+nations.&amp;rft.aulast=Bhugra" xr:uid="{5ADFEA49-F09D-8246-8481-39B9005E9091}"/>
    <hyperlink ref="C39" r:id="rId114" display="https://dx.doi.org/10.1080/09540261.2016.1211095" xr:uid="{8E3D31C6-927C-C94C-A9F2-3D202653BC06}"/>
    <hyperlink ref="Z40" r:id="rId115" display="https://ovidsp.ovid.com/ovidweb.cgi?T=JS&amp;CSC=Y&amp;NEWS=N&amp;PAGE=fulltext&amp;D=psyc13&amp;AN=2014-41264-004" xr:uid="{77EB4927-20E2-1A47-9985-A56D77843CDE}"/>
    <hyperlink ref="AA40" r:id="rId116" display="http://bb2sz3ek3z.search.serialssolutions.com/?url_ver=Z39.88-2004&amp;rft_val_fmt=info:ofi/fmt:kev:mtx:journal&amp;rfr_id=info:sid/Ovid:psyc13&amp;rft.genre=article&amp;rft_id=info:doi/10.3109%2F01612840.2014.901452&amp;rft_id=info:pmid/&amp;rft.issn=0161-2840&amp;rft.volume=35&amp;rft.issue=10&amp;rft.spage=739&amp;rft.pages=739-744&amp;rft.date=2014&amp;rft.jtitle=Issues+in+Mental+Health+Nursing&amp;rft.atitle=Adapting+evidence-based+interventions+to+accommodate+cultural+differences%3A+Where+does+this+leave+effectiveness%3F&amp;rft.aulast=Doyle" xr:uid="{19FADAEC-729D-7343-9B5D-81BB7F0C4C8E}"/>
    <hyperlink ref="C40" r:id="rId117" display="https://dx.doi.org/10.3109/01612840.2014.901452" xr:uid="{A3F6EC26-FAAE-AB4F-8277-229DF1DFE075}"/>
    <hyperlink ref="Z41" r:id="rId118" display="https://ovidsp.ovid.com/ovidweb.cgi?T=JS&amp;CSC=Y&amp;NEWS=N&amp;PAGE=fulltext&amp;D=psyc13&amp;AN=2014-16246-001" xr:uid="{9D2F06B5-DADD-514A-ADDF-3353885F6714}"/>
    <hyperlink ref="AA41" r:id="rId119" display="http://bb2sz3ek3z.search.serialssolutions.com/?url_ver=Z39.88-2004&amp;rft_val_fmt=info:ofi/fmt:kev:mtx:journal&amp;rfr_id=info:sid/Ovid:psyc13&amp;rft.genre=article&amp;rft_id=info:doi/10.1186%2F1752-4458-8-6&amp;rft_id=info:pmid/&amp;rft.issn=1752-4458&amp;rft.volume=8&amp;rft.issue=&amp;rft.spage=6&amp;rft.pages=&amp;rft.date=2014&amp;rft.jtitle=International+Journal+of+Mental+Health+Systems&amp;rft.atitle=Providing+culturally+appropriate+mental+health+first+aid+to+an+Aboriginal+or+Torres+Strait+Islander+adolescent%3A+Development+of+expert+consensus+guidelines.&amp;rft.aulast=Chalmers" xr:uid="{DE453078-407A-6649-AA9D-E2E8806096C1}"/>
    <hyperlink ref="C41" r:id="rId120" display="https://dx.doi.org/10.1186/1752-4458-8-6" xr:uid="{A316C4B0-52A3-A644-9FC8-E82BEFAAC844}"/>
    <hyperlink ref="Z42" r:id="rId121" display="https://ovidsp.ovid.com/ovidweb.cgi?T=JS&amp;CSC=Y&amp;NEWS=N&amp;PAGE=fulltext&amp;D=psyc12&amp;AN=2013-01893-011" xr:uid="{7A82063B-042C-D34A-B615-01F8519AC70C}"/>
    <hyperlink ref="AA42" r:id="rId122" display="http://bb2sz3ek3z.search.serialssolutions.com/?url_ver=Z39.88-2004&amp;rft_val_fmt=info:ofi/fmt:kev:mtx:journal&amp;rfr_id=info:sid/Ovid:psyc12&amp;rft.genre=article&amp;rft_id=info:doi/10.1111%2Fj.1447-0349.2012.00844.x&amp;rft_id=info:pmid/&amp;rft.issn=1445-8330&amp;rft.volume=22&amp;rft.issue=1&amp;rft.spage=85&amp;rft.pages=85-92&amp;rft.date=2013&amp;rft.jtitle=International+Journal+of+Mental+Health+Nursing&amp;rft.atitle=Evaluation+of+mental+health+first+aid+training+in+a+diverse+community+setting.&amp;rft.aulast=Morawska" xr:uid="{A85B276B-EA5D-A14E-8BE0-035D925DED31}"/>
    <hyperlink ref="C42" r:id="rId123" display="https://dx.doi.org/10.1111/j.1447-0349.2012.00844.x" xr:uid="{9F14B576-E7CA-0543-BFF4-07B1293BD169}"/>
    <hyperlink ref="Z43" r:id="rId124" display="https://ovidsp.ovid.com/ovidweb.cgi?T=JS&amp;CSC=Y&amp;NEWS=N&amp;PAGE=fulltext&amp;D=psyc12&amp;AN=2013-37133-013" xr:uid="{2034A276-A420-1D44-8723-12E13B2584FC}"/>
    <hyperlink ref="AA43" r:id="rId125" display="http://bb2sz3ek3z.search.serialssolutions.com/?url_ver=Z39.88-2004&amp;rft_val_fmt=info:ofi/fmt:kev:mtx:journal&amp;rfr_id=info:sid/Ovid:psyc12&amp;rft.genre=article&amp;rft_id=info:doi/10.1080%2F21507686.2013.826037&amp;rft_id=info:pmid/&amp;rft.issn=2150-7686&amp;rft.volume=4&amp;rft.issue=2&amp;rft.spage=214&amp;rft.pages=214&amp;rft.date=2013&amp;rft.jtitle=Asia+Pacific+Journal+of+Counselling+and+Psychotherapy&amp;rft.atitle=%22Editorial%22%3A+Erratum.&amp;rft.aulast=Moir-Bussy" xr:uid="{99B04C17-67E5-194E-ADD8-638116FD742A}"/>
    <hyperlink ref="C43" r:id="rId126" display="https://dx.doi.org/10.1080/21507686.2013.826037" xr:uid="{B28F8768-90C2-614E-B0FF-AB245C8CF464}"/>
    <hyperlink ref="Z44" r:id="rId127" display="https://ovidsp.ovid.com/ovidweb.cgi?T=JS&amp;CSC=Y&amp;NEWS=N&amp;PAGE=fulltext&amp;D=psyc12&amp;AN=2013-29963-008" xr:uid="{C244CFE6-AF8B-7546-952D-C42090198AD7}"/>
    <hyperlink ref="AA44" r:id="rId128" display="http://bb2sz3ek3z.search.serialssolutions.com/?url_ver=Z39.88-2004&amp;rft_val_fmt=info:ofi/fmt:kev:mtx:journal&amp;rfr_id=info:sid/Ovid:psyc12&amp;rft.genre=article&amp;rft_id=info:doi/10.1016%2Fj.psc.2013.05.004&amp;rft_id=info:pmid/&amp;rft.issn=0193-953X&amp;rft.volume=36&amp;rft.issue=3&amp;rft.spage=351&amp;rft.pages=351-370&amp;rft.date=2013&amp;rft.jtitle=Psychiatric+Clinics+of+North+America&amp;rft.atitle=The+Great+East+Japan+Earthquake%2C+Tsunami%2C+and+Fukushima+Daiichi+Nuclear+Power+Plant+accident%3A+A+triple+disaster+affecting+the+mental+health+of+the+country.&amp;rft.aulast=Yamashita" xr:uid="{AC12ADD9-FF0C-6449-AD9F-909546EB5192}"/>
    <hyperlink ref="C44" r:id="rId129" display="https://dx.doi.org/10.1016/j.psc.2013.05.004" xr:uid="{9C7C6A3A-53A2-024F-B402-147A34C91A45}"/>
    <hyperlink ref="Z45" r:id="rId130" display="https://ovidsp.ovid.com/ovidweb.cgi?T=JS&amp;CSC=Y&amp;NEWS=N&amp;PAGE=fulltext&amp;D=psyc12&amp;AN=2013-12998-001" xr:uid="{61BADFBE-D587-DC48-A2A4-D7D14AE156F7}"/>
    <hyperlink ref="AA45" r:id="rId131" display="http://bb2sz3ek3z.search.serialssolutions.com/?url_ver=Z39.88-2004&amp;rft_val_fmt=info:ofi/fmt:kev:mtx:journal&amp;rfr_id=info:sid/Ovid:psyc12&amp;rft.genre=article&amp;rft_id=info:doi/10.1080%2F21507686.2013.784440&amp;rft_id=info:pmid/&amp;rft.issn=2150-7686&amp;rft.volume=4&amp;rft.issue=1&amp;rft.spage=1&amp;rft.pages=1-2&amp;rft.date=2013&amp;rft.jtitle=Asia+Pacific+Journal+of+Counselling+and+Psychotherapy&amp;rft.atitle=Editorial.&amp;rft.aulast=Moir-Bussy" xr:uid="{FE45DC5A-75B6-AB4E-8A37-5A5F28B5D49F}"/>
    <hyperlink ref="C45" r:id="rId132" display="https://dx.doi.org/10.1080/21507686.2013.784440" xr:uid="{2FBA9243-D01C-C94A-B5C1-0819BA851CC8}"/>
    <hyperlink ref="Z46" r:id="rId133" display="https://ovidsp.ovid.com/ovidweb.cgi?T=JS&amp;CSC=Y&amp;NEWS=N&amp;PAGE=fulltext&amp;D=psyc11&amp;AN=2012-05639-001" xr:uid="{DB321BEB-CF10-3C49-8E54-6ABD329EE7B4}"/>
    <hyperlink ref="AA46" r:id="rId134" display="http://bb2sz3ek3z.search.serialssolutions.com/?url_ver=Z39.88-2004&amp;rft_val_fmt=info:ofi/fmt:kev:mtx:journal&amp;rfr_id=info:sid/Ovid:psyc11&amp;rft.genre=article&amp;rft_id=info:doi/10.1016%2Fj.psychres.2011.10.004&amp;rft_id=info:pmid/&amp;rft.issn=0165-1781&amp;rft.volume=196&amp;rft.issue=2-3&amp;rft.spage=315&amp;rft.pages=315-319&amp;rft.date=2012&amp;rft.jtitle=Psychiatry+Research&amp;rft.atitle=Young+people%27s+mental+health+first+aid+intentions+and+beliefs+prospectively+predict+their+actions%3A+Findings+from+an+Australian+National+Survey+of+youth.&amp;rft.aulast=Yap" xr:uid="{84A63697-5DC0-234A-BF87-3E94ADB9C6CB}"/>
    <hyperlink ref="C46" r:id="rId135" display="https://dx.doi.org/10.1016/j.psychres.2011.10.004" xr:uid="{82C721E7-1EE0-3340-A01A-E0FB1A2D4D9B}"/>
    <hyperlink ref="Z47" r:id="rId136" display="https://ovidsp.ovid.com/ovidweb.cgi?T=JS&amp;CSC=Y&amp;NEWS=N&amp;PAGE=fulltext&amp;D=psyc11&amp;AN=2013-27032-007" xr:uid="{CBA8A35C-41F4-4547-8B94-3D210AAAD8E6}"/>
    <hyperlink ref="AA47" r:id="rId137" display="http://bb2sz3ek3z.search.serialssolutions.com/?url_ver=Z39.88-2004&amp;rft_val_fmt=info:ofi/fmt:kev:mtx:journal&amp;rfr_id=info:sid/Ovid:psyc11&amp;rft.genre=article&amp;rft_id=info:doi/&amp;rft_id=info:pmid/&amp;rft.issn=1522-4821&amp;rft.volume=14&amp;rft.issue=4&amp;rft.spage=289&amp;rft.pages=289-296&amp;rft.date=2012&amp;rft.jtitle=International+Journal+of+Emergency+Mental+Health&amp;rft.atitle=Introducing+Embedded+Indigenous+Psychological+Support+Teams%3A+A+suggested+addition+to+psychological+first+aid+in+an+international+context.&amp;rft.aulast=Edwards-Stewart" xr:uid="{075A9EB7-0B77-9240-B32F-381A49B8E535}"/>
    <hyperlink ref="Z48" r:id="rId138" display="https://ovidsp.ovid.com/ovidweb.cgi?T=JS&amp;CSC=Y&amp;NEWS=N&amp;PAGE=fulltext&amp;D=psyc10&amp;AN=2011-12924-001" xr:uid="{E4B4C1B9-E52D-964B-9E04-358D08A5ED21}"/>
    <hyperlink ref="AA48" r:id="rId139" display="http://bb2sz3ek3z.search.serialssolutions.com/?url_ver=Z39.88-2004&amp;rft_val_fmt=info:ofi/fmt:kev:mtx:journal&amp;rfr_id=info:sid/Ovid:psyc10&amp;rft.genre=article&amp;rft_id=info:doi/10.1186%2F1752-4458-5-12&amp;rft_id=info:pmid/&amp;rft.issn=1752-4458&amp;rft.volume=5&amp;rft.issue=&amp;rft.spage=12&amp;rft.pages=&amp;rft.date=2011&amp;rft.jtitle=International+Journal+of+Mental+Health+Systems&amp;rft.atitle=Mental+Health+First+Aid+guidelines+for+helping+a+suicidal+person%3A+A+Delphi+consensus+study+in+Japan.&amp;rft.aulast=Colucci" xr:uid="{958412F5-2848-794C-8E67-3B66D6AD2459}"/>
    <hyperlink ref="C48" r:id="rId140" display="https://dx.doi.org/10.1186/1752-4458-5-12" xr:uid="{675411C9-5EB0-9F4A-9E62-E1125E7EC83C}"/>
    <hyperlink ref="Z49" r:id="rId141" display="https://ovidsp.ovid.com/ovidweb.cgi?T=JS&amp;CSC=Y&amp;NEWS=N&amp;PAGE=fulltext&amp;D=psyc9&amp;AN=2011-01350-001" xr:uid="{52340C69-E34F-0C41-B331-DF0E07BE5DC3}"/>
    <hyperlink ref="AA49" r:id="rId142" display="http://bb2sz3ek3z.search.serialssolutions.com/?url_ver=Z39.88-2004&amp;rft_val_fmt=info:ofi/fmt:kev:mtx:journal&amp;rfr_id=info:sid/Ovid:psyc9&amp;rft.genre=article&amp;rft_id=info:doi/&amp;rft_id=info:pmid/&amp;rft.issn=1752-4458&amp;rft.volume=4&amp;rft.issue=&amp;rft.spage=32&amp;rft.pages=&amp;rft.date=2010&amp;rft.jtitle=International+Journal+of+Mental+Health+Systems&amp;rft.atitle=Mental+health+first+aid+guidelines+for+helping+a+suicidal+person%3A+A+Delphi+consensus+study+in+the+Philippines.&amp;rft.aulast=Colucci" xr:uid="{6EB2FF26-86E0-8E4A-8B9B-670D7325E508}"/>
    <hyperlink ref="Z50" r:id="rId143" display="https://ovidsp.ovid.com/ovidweb.cgi?T=JS&amp;CSC=Y&amp;NEWS=N&amp;PAGE=fulltext&amp;D=psyc9&amp;AN=2011-01348-001" xr:uid="{817936ED-8724-1941-A41F-559614D4D948}"/>
    <hyperlink ref="AA50" r:id="rId144" display="http://bb2sz3ek3z.search.serialssolutions.com/?url_ver=Z39.88-2004&amp;rft_val_fmt=info:ofi/fmt:kev:mtx:journal&amp;rfr_id=info:sid/Ovid:psyc9&amp;rft.genre=article&amp;rft_id=info:doi/10.1186%2F1752-4458-4-33&amp;rft_id=info:pmid/&amp;rft.issn=1752-4458&amp;rft.volume=4&amp;rft.issue=&amp;rft.spage=33&amp;rft.pages=&amp;rft.date=2010&amp;rft.jtitle=International+Journal+of+Mental+Health+Systems&amp;rft.atitle=Where+there+is+no+evidence%3A+Use+of+expert+consensus+methods+to+fill+the+evidence+gap+in+low-income+countries+and+cultural+minorities.&amp;rft.aulast=Minas" xr:uid="{6FEC0A6A-2EA3-394F-ABF3-054637004EF4}"/>
    <hyperlink ref="C50" r:id="rId145" display="https://dx.doi.org/10.1186/1752-4458-4-33" xr:uid="{DE12BC97-B61C-044F-BFFC-A81D5F0FB369}"/>
    <hyperlink ref="Z51" r:id="rId146" display="https://ovidsp.ovid.com/ovidweb.cgi?T=JS&amp;CSC=Y&amp;NEWS=N&amp;PAGE=fulltext&amp;D=psyc9&amp;AN=2010-16589-001" xr:uid="{DEB7FBBF-9B1A-014E-8A77-C3F924F5196A}"/>
    <hyperlink ref="AA51" r:id="rId147" display="http://bb2sz3ek3z.search.serialssolutions.com/?url_ver=Z39.88-2004&amp;rft_val_fmt=info:ofi/fmt:kev:mtx:journal&amp;rfr_id=info:sid/Ovid:psyc9&amp;rft.genre=article&amp;rft_id=info:doi/10.1186%2F1752-4458-4-18&amp;rft_id=info:pmid/&amp;rft.issn=1752-4458&amp;rft.volume=4&amp;rft.issue=&amp;rft.spage=18&amp;rft.pages=&amp;rft.date=2010&amp;rft.jtitle=International+Journal+of+Mental+Health+Systems&amp;rft.atitle=Mental+health+first+aid+training+for+the+Chinese+community+in+Melbourne%2C+Australia%3A+Effects+on+knowledge+about+and+attitudes+toward+people+with+mental+illness.&amp;rft.aulast=Lam" xr:uid="{2EE7AF6D-22F9-5649-8A91-3A19773C2DEC}"/>
    <hyperlink ref="C51" r:id="rId148" display="https://dx.doi.org/10.1186/1752-4458-4-18" xr:uid="{23DA50A4-7752-4D43-8E93-F3547EA49F25}"/>
    <hyperlink ref="Z52" r:id="rId149" display="https://ovidsp.ovid.com/ovidweb.cgi?T=JS&amp;CSC=Y&amp;NEWS=N&amp;PAGE=fulltext&amp;D=psyc9&amp;AN=2010-08133-001" xr:uid="{FBE0BF9B-55BE-744D-BCA2-DEC508E1C445}"/>
    <hyperlink ref="AA52" r:id="rId150" display="http://bb2sz3ek3z.search.serialssolutions.com/?url_ver=Z39.88-2004&amp;rft_val_fmt=info:ofi/fmt:kev:mtx:journal&amp;rfr_id=info:sid/Ovid:psyc9&amp;rft.genre=article&amp;rft_id=info:doi/10.1186%2F1752-4458-4-4&amp;rft_id=info:pmid/&amp;rft.issn=1752-4458&amp;rft.volume=4&amp;rft.issue=&amp;rft.spage=4&amp;rft.pages=&amp;rft.date=2010&amp;rft.jtitle=International+Journal+of+Mental+Health+Systems&amp;rft.atitle=Mental+health+first+aid+guidelines+for+helping+a+suicidal+person%3A+A+Delphi+consensus+study+in+India.&amp;rft.aulast=Colucci" xr:uid="{8B2527BD-AB4A-5044-A4BE-1D313629F195}"/>
    <hyperlink ref="C52" r:id="rId151" display="https://dx.doi.org/10.1186/1752-4458-4-4" xr:uid="{40894494-2ABB-F449-AEFA-20B9522335F8}"/>
    <hyperlink ref="Z53" r:id="rId152" display="https://ovidsp.ovid.com/ovidweb.cgi?T=JS&amp;CSC=Y&amp;NEWS=N&amp;PAGE=fulltext&amp;D=psyc9&amp;AN=2010-22545-001" xr:uid="{F01C1EC0-A124-2448-853D-8C6AF72CAA77}"/>
    <hyperlink ref="AA53" r:id="rId153" display="http://bb2sz3ek3z.search.serialssolutions.com/?url_ver=Z39.88-2004&amp;rft_val_fmt=info:ofi/fmt:kev:mtx:journal&amp;rfr_id=info:sid/Ovid:psyc9&amp;rft.genre=article&amp;rft_id=info:doi/10.1186%2F1471-244X-10-78&amp;rft_id=info:pmid/&amp;rft.issn=1471-244X&amp;rft.volume=10&amp;rft.issue=1&amp;rft.spage=78&amp;rft.pages=&amp;rft.date=2010&amp;rft.jtitle=BMC+Psychiatry&amp;rft.atitle=Development+of+mental+health+first+aid+guidelines+for+Aboriginal+and+Torres+Strait+Islander+people+experiencing+problems+with+substance+use%3A+A+Delphi+study.&amp;rft.aulast=Hart" xr:uid="{7FE9A0F5-CCC8-B046-959A-BBAFBF63E5D1}"/>
    <hyperlink ref="C53" r:id="rId154" display="https://dx.doi.org/10.1186/1471-244X-10-78" xr:uid="{2503B71B-13EB-8F4B-B1BD-1F02F16009D9}"/>
    <hyperlink ref="Z54" r:id="rId155" display="https://ovidsp.ovid.com/ovidweb.cgi?T=JS&amp;CSC=Y&amp;NEWS=N&amp;PAGE=fulltext&amp;D=psyc8&amp;AN=2010-06961-014" xr:uid="{0D8AFF14-8841-B04D-94D2-016AA8FAE76A}"/>
    <hyperlink ref="AA54" r:id="rId156" display="http://bb2sz3ek3z.search.serialssolutions.com/?url_ver=Z39.88-2004&amp;rft_val_fmt=info:ofi/fmt:kev:mtx:journal&amp;rfr_id=info:sid/Ovid:psyc8&amp;rft.genre=article&amp;rft_id=info:doi/10.1097%2FNMD.0b013e3181b3b3ce&amp;rft_id=info:pmid/&amp;rft.issn=0022-3018&amp;rft.volume=197&amp;rft.issue=9&amp;rft.spage=711&amp;rft.pages=711-713&amp;rft.date=2009&amp;rft.jtitle=Journal+of+Nervous+and+Mental+Disease&amp;rft.atitle=Review+of+Intervention+and+resilience+after+mass+trauma.&amp;rft.aulast=McCarroll" xr:uid="{86642FE0-5FB4-914B-8238-7F92FC3EC901}"/>
    <hyperlink ref="C54" r:id="rId157" display="https://dx.doi.org/10.1097/NMD.0b013e3181b3b3ce" xr:uid="{FB16C6AC-0BBA-0B4D-A4C9-BE41E35C43FC}"/>
    <hyperlink ref="Z55" r:id="rId158" display="https://ovidsp.ovid.com/ovidweb.cgi?T=JS&amp;CSC=Y&amp;NEWS=N&amp;PAGE=fulltext&amp;D=psyc8&amp;AN=2009-12830-001" xr:uid="{E0E704B9-8417-4248-9C9B-04378B6D048D}"/>
    <hyperlink ref="AA55" r:id="rId159" display="http://bb2sz3ek3z.search.serialssolutions.com/?url_ver=Z39.88-2004&amp;rft_val_fmt=info:ofi/fmt:kev:mtx:journal&amp;rfr_id=info:sid/Ovid:psyc8&amp;rft.genre=article&amp;rft_id=info:doi/10.1186%2F1471-244X-9-47&amp;rft_id=info:pmid/&amp;rft.issn=1471-244X&amp;rft.volume=9&amp;rft.issue=1&amp;rft.spage=47&amp;rft.pages=&amp;rft.date=2009&amp;rft.jtitle=BMC+Psychiatry&amp;rft.atitle=Mental+health+first+aid+for+Indigenous+Australians%3A+Using+Delphi+consensus+studies+to+develop+guidelines+for+culturally+appropriate+responses+to+mental+health+problems.&amp;rft.aulast=Hart" xr:uid="{CB00822D-27CF-E649-B9A4-0619737D66D2}"/>
    <hyperlink ref="C55" r:id="rId160" display="https://dx.doi.org/10.1186/1471-244X-9-47" xr:uid="{3773B268-BD2A-8D42-A1D2-EA5904AA131B}"/>
    <hyperlink ref="Z56" r:id="rId161" display="https://ovidsp.ovid.com/ovidweb.cgi?T=JS&amp;CSC=Y&amp;NEWS=N&amp;PAGE=fulltext&amp;D=psyc8&amp;AN=2009-16909-001" xr:uid="{C5E6E4FB-8D0D-5D4A-9667-616CE9CEE76C}"/>
    <hyperlink ref="AA56" r:id="rId162" display="http://bb2sz3ek3z.search.serialssolutions.com/?url_ver=Z39.88-2004&amp;rft_val_fmt=info:ofi/fmt:kev:mtx:journal&amp;rfr_id=info:sid/Ovid:psyc8&amp;rft.genre=article&amp;rft_id=info:doi/10.1186%2F1752-4458-3-19&amp;rft_id=info:pmid/&amp;rft.issn=1752-4458&amp;rft.volume=3&amp;rft.issue=&amp;rft.spage=19&amp;rft.pages=&amp;rft.date=2009&amp;rft.jtitle=International+Journal+of+Mental+Health+Systems&amp;rft.atitle=Evaluation+of+Mental+Health+First+Aid+training+with+members+of+the+Vietnamese+community+in+Melbourne%2C+Australia.&amp;rft.aulast=Minas" xr:uid="{AD93D491-A3C0-2040-9BE7-7090B615C977}"/>
    <hyperlink ref="C56" r:id="rId163" display="https://dx.doi.org/10.1186/1752-4458-3-19" xr:uid="{498D63F7-DE9F-5A4E-885D-8F48C554830E}"/>
    <hyperlink ref="Z57" r:id="rId164" display="https://ovidsp.ovid.com/ovidweb.cgi?T=JS&amp;CSC=Y&amp;NEWS=N&amp;PAGE=fulltext&amp;D=psyc8&amp;AN=2009-09817-001" xr:uid="{A27238E2-AC7E-9D41-94A7-0CF1B8FFDAE4}"/>
    <hyperlink ref="AA57" r:id="rId165" display="http://bb2sz3ek3z.search.serialssolutions.com/?url_ver=Z39.88-2004&amp;rft_val_fmt=info:ofi/fmt:kev:mtx:journal&amp;rfr_id=info:sid/Ovid:psyc8&amp;rft.genre=article&amp;rft_id=info:doi/10.1186%2F1752-4458-3-10&amp;rft_id=info:pmid/&amp;rft.issn=1752-4458&amp;rft.volume=3&amp;rft.issue=&amp;rft.spage=10&amp;rft.pages=&amp;rft.date=2009&amp;rft.jtitle=International+Journal+of+Mental+Health+Systems&amp;rft.atitle=A+mental+health+first+aid+training+program+for+Australian+Aboriginal+and+Torres+Strait+Islander+peoples%3A+Description+and+initial+evaluation.&amp;rft.aulast=Kanowski" xr:uid="{57FF51DF-4BE3-894D-92D9-36C563F20C17}"/>
    <hyperlink ref="C57" r:id="rId166" display="https://dx.doi.org/10.1186/1752-4458-3-10" xr:uid="{509DCB19-247A-864E-935D-3F30391B3B75}"/>
    <hyperlink ref="Z58" r:id="rId167" display="https://ovidsp.ovid.com/ovidweb.cgi?T=JS&amp;CSC=Y&amp;NEWS=N&amp;PAGE=fulltext&amp;D=psyc8&amp;AN=2009-03493-010" xr:uid="{D83E9F91-14B3-E24B-9E75-696439A4BCF1}"/>
    <hyperlink ref="AA58" r:id="rId168" display="http://bb2sz3ek3z.search.serialssolutions.com/?url_ver=Z39.88-2004&amp;rft_val_fmt=info:ofi/fmt:kev:mtx:journal&amp;rfr_id=info:sid/Ovid:psyc8&amp;rft.genre=article&amp;rft_id=info:doi/10.1080%2F10398560802444069&amp;rft_id=info:pmid/&amp;rft.issn=1039-8562&amp;rft.volume=17&amp;rft.issue=1&amp;rft.spage=51&amp;rft.pages=51-55&amp;rft.date=2009&amp;rft.jtitle=Australasian+Psychiatry&amp;rft.atitle=China-Australia+training+on+psychosocial+crisis+intervention%3A+Response+to+the+earthquake+disaster+in+Sichuan.&amp;rft.aulast=Ng" xr:uid="{1F12D3C8-F854-154A-844D-036CC74C8785}"/>
    <hyperlink ref="C58" r:id="rId169" display="https://dx.doi.org/10.1080/10398560802444069" xr:uid="{3151F8E3-BCC7-2A4D-B236-19FA510E07EE}"/>
    <hyperlink ref="Z59" r:id="rId170" display="https://ovidsp.ovid.com/ovidweb.cgi?T=JS&amp;CSC=Y&amp;NEWS=N&amp;PAGE=fulltext&amp;D=psyc8&amp;AN=2009-02774-008" xr:uid="{E7F0A1E2-38FD-3040-8DEC-60DB269BE4C9}"/>
    <hyperlink ref="AA59" r:id="rId171" display="http://bb2sz3ek3z.search.serialssolutions.com/?url_ver=Z39.88-2004&amp;rft_val_fmt=info:ofi/fmt:kev:mtx:journal&amp;rfr_id=info:sid/Ovid:psyc8&amp;rft.genre=article&amp;rft_id=info:doi/10.1002%2Fpits.20370&amp;rft_id=info:pmid/&amp;rft.issn=0033-3085&amp;rft.volume=46&amp;rft.issue=3&amp;rft.spage=246&amp;rft.pages=246-256&amp;rft.date=2009&amp;rft.jtitle=Psychology+in+the+Schools&amp;rft.atitle=Crisis+counseling%3A+An+overview.&amp;rft.aulast=Sandoval" xr:uid="{5EE51AE4-21D6-0947-B613-717FE0DBE65B}"/>
    <hyperlink ref="C59" r:id="rId172" display="https://dx.doi.org/10.1002/pits.20370" xr:uid="{9D68B44B-4C6F-8040-9B0E-B34781B7A743}"/>
    <hyperlink ref="Z60" r:id="rId173" display="https://ovidsp.ovid.com/ovidweb.cgi?T=JS&amp;CSC=Y&amp;NEWS=N&amp;PAGE=fulltext&amp;D=psyc7&amp;AN=2009-00769-020" xr:uid="{4CA335E7-9871-A141-8211-9E74A54489B7}"/>
    <hyperlink ref="AA60" r:id="rId174" display="http://bb2sz3ek3z.search.serialssolutions.com/?url_ver=Z39.88-2004&amp;rft_val_fmt=info:ofi/fmt:kev:mtx:journal&amp;rfr_id=info:sid/Ovid:psyc7&amp;rft.genre=article&amp;rft_id=info:doi/10.1097%2FWTF.0b013e32831eeef9&amp;rft_id=info:pmid/&amp;rft.issn=1571-8883&amp;rft.volume=6&amp;rft.issue=3-4&amp;rft.spage=304&amp;rft.pages=304-306&amp;rft.date=2008&amp;rft.jtitle=Intervention%3A+International+Journal+of+Mental+Health%2C+Psychosocial+Work+%26+Counselling+in+Areas+of+Armed+Conflict&amp;rft.atitle=Expulsion+of+Burundian+refugees+from+Tanzania%3A+Experiences+with+the+use+of+the+IASC+Guidelines+on+Mental+Health+and+Psychosocial+Support+in+Emergency+Settings.&amp;rft.aulast=Nyamukeba" xr:uid="{BA64A4FB-47DC-D14D-B721-ED3F0715C3A6}"/>
    <hyperlink ref="C60" r:id="rId175" display="https://dx.doi.org/10.1097/WTF.0b013e32831eeef9" xr:uid="{C5568A16-9C7A-F54A-B734-D45FEE942621}"/>
    <hyperlink ref="Z61" r:id="rId176" display="https://ovidsp.ovid.com/ovidweb.cgi?T=JS&amp;CSC=Y&amp;NEWS=N&amp;PAGE=fulltext&amp;D=psyc7&amp;AN=2008-19286-002" xr:uid="{652E86DF-E229-AA47-9323-C0DB105E3E63}"/>
    <hyperlink ref="AA61" r:id="rId177" display="http://bb2sz3ek3z.search.serialssolutions.com/?url_ver=Z39.88-2004&amp;rft_val_fmt=info:ofi/fmt:kev:mtx:journal&amp;rfr_id=info:sid/Ovid:psyc7&amp;rft.genre=article&amp;rft_id=info:doi/10.1002%2Fjts.20373&amp;rft_id=info:pmid/&amp;rft.issn=0894-9867&amp;rft.volume=21&amp;rft.issue=6&amp;rft.spage=503&amp;rft.pages=503-506&amp;rft.date=2008&amp;rft.jtitle=Journal+of+Traumatic+Stress&amp;rft.atitle=Early+intervention+for+trauma%3A+Where+are+we+and+where+do+we+need+to+go%3F+A+commentary.&amp;rft.aulast=Litz" xr:uid="{9386DA62-54E2-C048-A184-1F93DB58F7CA}"/>
    <hyperlink ref="C61" r:id="rId178" display="https://dx.doi.org/10.1002/jts.20373" xr:uid="{31E6440A-D648-084C-821A-26E46D5928A3}"/>
    <hyperlink ref="Z62" r:id="rId179" display="https://ovidsp.ovid.com/ovidweb.cgi?T=JS&amp;CSC=Y&amp;NEWS=N&amp;PAGE=fulltext&amp;D=psyc6&amp;AN=2007-01174-010" xr:uid="{6EEDAABA-72C8-A94C-B390-1652D1AD92C1}"/>
    <hyperlink ref="AA62" r:id="rId180" display="http://bb2sz3ek3z.search.serialssolutions.com/?url_ver=Z39.88-2004&amp;rft_val_fmt=info:ofi/fmt:kev:mtx:journal&amp;rfr_id=info:sid/Ovid:psyc6&amp;rft.genre=article&amp;rft_id=info:doi/&amp;rft_id=info:pmid/&amp;rft.issn=1697-2600&amp;rft.volume=7&amp;rft.issue=1&amp;rft.spage=141&amp;rft.pages=141-151&amp;rft.date=2007&amp;rft.jtitle=International+Journal+of+Clinical+and+Health+Psychology&amp;rft.atitle=Mental+health+first+aid+training+for+members+of+the+public.&amp;rft.aulast=Jorm" xr:uid="{E0D27098-32CB-FA43-951F-A8A1FAB88635}"/>
    <hyperlink ref="Z63" r:id="rId181" display="https://ovidsp.ovid.com/ovidweb.cgi?T=JS&amp;CSC=Y&amp;NEWS=N&amp;PAGE=fulltext&amp;D=psyc6&amp;AN=2008-02547-001" xr:uid="{26419F3C-1146-4949-AC9C-9F843DF501AD}"/>
    <hyperlink ref="AA63" r:id="rId182" display="http://bb2sz3ek3z.search.serialssolutions.com/?url_ver=Z39.88-2004&amp;rft_val_fmt=info:ofi/fmt:kev:mtx:journal&amp;rfr_id=info:sid/Ovid:psyc6&amp;rft.genre=article&amp;rft_id=info:doi/&amp;rft_id=info:pmid/&amp;rft.issn=1522-4821&amp;rft.volume=9&amp;rft.issue=3&amp;rft.spage=171&amp;rft.pages=171-180&amp;rft.date=2007&amp;rft.jtitle=International+Journal+of+Emergency+Mental+Health&amp;rft.atitle=The+tower+of+ivory+meets+the+house+of+worship%3A+Psychological+first+aid+training+for+the+faith+community.&amp;rft.aulast=McCabe" xr:uid="{CFF256F4-D0E1-5948-8272-BF12DB263EF8}"/>
    <hyperlink ref="Z64" r:id="rId183" display="https://ovidsp.ovid.com/ovidweb.cgi?T=JS&amp;CSC=Y&amp;NEWS=N&amp;PAGE=fulltext&amp;D=psyc6&amp;AN=2006-23217-009" xr:uid="{43A4D672-9166-EE40-B805-5A5AAE95D272}"/>
    <hyperlink ref="AA64" r:id="rId184" display="http://bb2sz3ek3z.search.serialssolutions.com/?url_ver=Z39.88-2004&amp;rft_val_fmt=info:ofi/fmt:kev:mtx:journal&amp;rfr_id=info:sid/Ovid:psyc6&amp;rft.genre=article&amp;rft_id=info:doi/10.1080%2F09540260601037961&amp;rft_id=info:pmid/&amp;rft.issn=0954-0261&amp;rft.volume=18&amp;rft.issue=6&amp;rft.spage=547&amp;rft.pages=547-552&amp;rft.date=2006&amp;rft.jtitle=International+Review+of+Psychiatry&amp;rft.atitle=Lessons+learnt+in+mental+health+and+psychosocial+care+in+India+after+disasters.&amp;rft.aulast=Rao" xr:uid="{36263255-BC14-B444-A7C6-145E76E7C09D}"/>
    <hyperlink ref="C64" r:id="rId185" display="https://dx.doi.org/10.1080/09540260601037961" xr:uid="{8F27BC1A-156F-5D42-AFA0-CD09FE9803EF}"/>
    <hyperlink ref="Z65" r:id="rId186" display="https://ovidsp.ovid.com/ovidweb.cgi?T=JS&amp;CSC=Y&amp;NEWS=N&amp;PAGE=fulltext&amp;D=psyc6&amp;AN=2006-12690-015" xr:uid="{3FBFBE54-BA38-8D4F-AD36-202FFBFD2D41}"/>
    <hyperlink ref="AA65" r:id="rId187" display="http://bb2sz3ek3z.search.serialssolutions.com/?url_ver=Z39.88-2004&amp;rft_val_fmt=info:ofi/fmt:kev:mtx:journal&amp;rfr_id=info:sid/Ovid:psyc6&amp;rft.genre=article&amp;rft_id=info:doi/10.1037%2F1091-7527.24.3.357&amp;rft_id=info:pmid/&amp;rft.issn=1091-7527&amp;rft.volume=24&amp;rft.issue=3&amp;rft.spage=357&amp;rft.pages=357-362&amp;rft.date=2006&amp;rft.jtitle=Families%2C+Systems%2C+%26+Health&amp;rft.atitle=Trauma-response+teams%3A+Inherent+challenges+and+practical+strategies+in+interdisciplinary+fieldwork.&amp;rft.aulast=Mendenhall" xr:uid="{252B7486-0994-964F-B055-64DD29C7C26B}"/>
    <hyperlink ref="C65" r:id="rId188" display="https://dx.doi.org/10.1037/1091-7527.24.3.357" xr:uid="{73A177F9-1E8B-BA49-842F-5E045F71724F}"/>
  </hyperlinks>
  <printOptions gridLines="1" gridLinesSet="0"/>
  <pageMargins left="0.75" right="0.75" top="1" bottom="1" header="0.5" footer="0.5"/>
  <pageSetup paperSize="0"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043F-D82F-3141-85E9-351864828156}">
  <dimension ref="A1:Y683"/>
  <sheetViews>
    <sheetView topLeftCell="A443" workbookViewId="0">
      <selection activeCell="B474" sqref="B474"/>
    </sheetView>
  </sheetViews>
  <sheetFormatPr defaultColWidth="10.77734375" defaultRowHeight="15.6" x14ac:dyDescent="0.3"/>
  <cols>
    <col min="1" max="16384" width="10.77734375" style="4"/>
  </cols>
  <sheetData>
    <row r="1" spans="1:25" x14ac:dyDescent="0.3">
      <c r="A1" s="4" t="s">
        <v>1278</v>
      </c>
      <c r="B1" s="4" t="s">
        <v>1293</v>
      </c>
      <c r="C1" s="4" t="s">
        <v>1279</v>
      </c>
      <c r="D1" s="4" t="s">
        <v>1280</v>
      </c>
      <c r="E1" s="4" t="s">
        <v>1281</v>
      </c>
      <c r="F1" s="4" t="s">
        <v>1282</v>
      </c>
      <c r="G1" s="4" t="s">
        <v>1283</v>
      </c>
      <c r="H1" s="4" t="s">
        <v>1284</v>
      </c>
      <c r="I1" s="4" t="s">
        <v>1285</v>
      </c>
      <c r="J1" s="4" t="s">
        <v>1286</v>
      </c>
      <c r="K1" s="4" t="s">
        <v>1287</v>
      </c>
      <c r="L1" s="4" t="s">
        <v>1288</v>
      </c>
      <c r="M1" s="4" t="s">
        <v>1289</v>
      </c>
      <c r="N1" s="4" t="s">
        <v>1290</v>
      </c>
      <c r="O1" s="4" t="s">
        <v>1291</v>
      </c>
      <c r="P1" s="4" t="s">
        <v>1292</v>
      </c>
      <c r="Q1" s="4" t="s">
        <v>1294</v>
      </c>
      <c r="R1" s="4" t="s">
        <v>1295</v>
      </c>
      <c r="S1" s="4" t="s">
        <v>1296</v>
      </c>
      <c r="T1" s="4" t="s">
        <v>1297</v>
      </c>
      <c r="U1" s="4" t="s">
        <v>1298</v>
      </c>
      <c r="V1" s="4" t="s">
        <v>1299</v>
      </c>
      <c r="W1" s="4" t="s">
        <v>1300</v>
      </c>
      <c r="X1" s="4" t="s">
        <v>1301</v>
      </c>
      <c r="Y1" s="4" t="s">
        <v>1302</v>
      </c>
    </row>
    <row r="2" spans="1:25" x14ac:dyDescent="0.3">
      <c r="A2" s="4" t="s">
        <v>1303</v>
      </c>
      <c r="B2" s="4" t="s">
        <v>1311</v>
      </c>
      <c r="C2" s="4" t="s">
        <v>1304</v>
      </c>
      <c r="D2" s="4" t="s">
        <v>1305</v>
      </c>
      <c r="E2" s="4" t="s">
        <v>1306</v>
      </c>
      <c r="F2" s="4" t="s">
        <v>1307</v>
      </c>
      <c r="G2" s="4" t="s">
        <v>1308</v>
      </c>
      <c r="H2" s="4">
        <v>2023</v>
      </c>
      <c r="I2" s="4" t="s">
        <v>1309</v>
      </c>
      <c r="J2" s="4">
        <v>62</v>
      </c>
      <c r="K2" s="4">
        <v>1</v>
      </c>
      <c r="M2" s="4">
        <v>368</v>
      </c>
      <c r="N2" s="4">
        <v>386</v>
      </c>
      <c r="O2" s="4">
        <v>18</v>
      </c>
      <c r="P2" s="4" t="s">
        <v>1310</v>
      </c>
      <c r="Q2" s="4" t="s">
        <v>1312</v>
      </c>
      <c r="R2" s="4" t="s">
        <v>1313</v>
      </c>
      <c r="T2" s="4" t="s">
        <v>1314</v>
      </c>
      <c r="U2" s="4" t="s">
        <v>62</v>
      </c>
      <c r="V2" s="4" t="s">
        <v>1315</v>
      </c>
      <c r="W2" s="4" t="s">
        <v>1316</v>
      </c>
      <c r="X2" s="4" t="s">
        <v>1317</v>
      </c>
    </row>
    <row r="3" spans="1:25" x14ac:dyDescent="0.3">
      <c r="A3" s="4" t="s">
        <v>1318</v>
      </c>
      <c r="B3" s="4" t="s">
        <v>1324</v>
      </c>
      <c r="C3" s="4" t="s">
        <v>1319</v>
      </c>
      <c r="D3" s="4" t="s">
        <v>1305</v>
      </c>
      <c r="E3" s="4" t="s">
        <v>1320</v>
      </c>
      <c r="F3" s="4" t="s">
        <v>1321</v>
      </c>
      <c r="G3" s="4" t="s">
        <v>1322</v>
      </c>
      <c r="H3" s="4">
        <v>2022</v>
      </c>
      <c r="I3" s="4" t="s">
        <v>223</v>
      </c>
      <c r="J3" s="4">
        <v>13</v>
      </c>
      <c r="L3" s="4">
        <v>897276</v>
      </c>
      <c r="P3" s="4" t="s">
        <v>1323</v>
      </c>
      <c r="Q3" s="4" t="s">
        <v>1325</v>
      </c>
      <c r="R3" s="4" t="s">
        <v>1326</v>
      </c>
      <c r="T3" s="4" t="s">
        <v>1327</v>
      </c>
      <c r="U3" s="4" t="s">
        <v>62</v>
      </c>
      <c r="V3" s="4" t="s">
        <v>1328</v>
      </c>
      <c r="W3" s="4" t="s">
        <v>1316</v>
      </c>
      <c r="X3" s="4" t="s">
        <v>1317</v>
      </c>
      <c r="Y3" s="4" t="s">
        <v>1329</v>
      </c>
    </row>
    <row r="4" spans="1:25" x14ac:dyDescent="0.3">
      <c r="A4" s="4" t="s">
        <v>1330</v>
      </c>
      <c r="B4" s="4" t="s">
        <v>1336</v>
      </c>
      <c r="C4" s="4" t="s">
        <v>1331</v>
      </c>
      <c r="D4" s="4" t="s">
        <v>1305</v>
      </c>
      <c r="E4" s="4" t="s">
        <v>1332</v>
      </c>
      <c r="F4" s="4" t="s">
        <v>1333</v>
      </c>
      <c r="G4" s="4">
        <v>58072516500</v>
      </c>
      <c r="H4" s="4">
        <v>2023</v>
      </c>
      <c r="I4" s="4" t="s">
        <v>1334</v>
      </c>
      <c r="J4" s="4">
        <v>15</v>
      </c>
      <c r="K4" s="4">
        <v>2</v>
      </c>
      <c r="L4" s="4">
        <v>1501</v>
      </c>
      <c r="P4" s="4" t="s">
        <v>1335</v>
      </c>
      <c r="Q4" s="4" t="s">
        <v>1337</v>
      </c>
      <c r="R4" s="4" t="s">
        <v>1338</v>
      </c>
      <c r="T4" s="4" t="s">
        <v>1339</v>
      </c>
      <c r="U4" s="4" t="s">
        <v>62</v>
      </c>
      <c r="V4" s="4" t="s">
        <v>1340</v>
      </c>
      <c r="W4" s="4" t="s">
        <v>1316</v>
      </c>
      <c r="X4" s="4" t="s">
        <v>1317</v>
      </c>
      <c r="Y4" s="4" t="s">
        <v>1341</v>
      </c>
    </row>
    <row r="5" spans="1:25" x14ac:dyDescent="0.3">
      <c r="A5" s="4" t="s">
        <v>1342</v>
      </c>
      <c r="B5" s="4" t="s">
        <v>1349</v>
      </c>
      <c r="C5" s="4" t="s">
        <v>1343</v>
      </c>
      <c r="D5" s="4" t="s">
        <v>1305</v>
      </c>
      <c r="E5" s="4" t="s">
        <v>1344</v>
      </c>
      <c r="F5" s="4" t="s">
        <v>1345</v>
      </c>
      <c r="G5" s="4" t="s">
        <v>1346</v>
      </c>
      <c r="H5" s="4">
        <v>2023</v>
      </c>
      <c r="I5" s="4" t="s">
        <v>1347</v>
      </c>
      <c r="P5" s="4" t="s">
        <v>1348</v>
      </c>
      <c r="T5" s="4" t="s">
        <v>1350</v>
      </c>
      <c r="U5" s="4" t="s">
        <v>62</v>
      </c>
      <c r="V5" s="4" t="s">
        <v>1351</v>
      </c>
      <c r="W5" s="4" t="s">
        <v>1316</v>
      </c>
      <c r="X5" s="4" t="s">
        <v>1352</v>
      </c>
    </row>
    <row r="6" spans="1:25" x14ac:dyDescent="0.3">
      <c r="A6" s="4" t="s">
        <v>1353</v>
      </c>
      <c r="B6" s="4" t="s">
        <v>1360</v>
      </c>
      <c r="C6" s="4" t="s">
        <v>1354</v>
      </c>
      <c r="D6" s="4" t="s">
        <v>1305</v>
      </c>
      <c r="E6" s="4" t="s">
        <v>1355</v>
      </c>
      <c r="F6" s="4" t="s">
        <v>1356</v>
      </c>
      <c r="G6" s="4" t="s">
        <v>1357</v>
      </c>
      <c r="H6" s="4">
        <v>2022</v>
      </c>
      <c r="I6" s="4" t="s">
        <v>1358</v>
      </c>
      <c r="J6" s="4">
        <v>81</v>
      </c>
      <c r="L6" s="4">
        <v>103207</v>
      </c>
      <c r="P6" s="4" t="s">
        <v>1359</v>
      </c>
      <c r="Q6" s="4" t="s">
        <v>1361</v>
      </c>
      <c r="T6" s="4" t="s">
        <v>1362</v>
      </c>
      <c r="U6" s="4" t="s">
        <v>62</v>
      </c>
      <c r="V6" s="4" t="s">
        <v>1363</v>
      </c>
      <c r="W6" s="4" t="s">
        <v>1316</v>
      </c>
      <c r="X6" s="4" t="s">
        <v>1317</v>
      </c>
    </row>
    <row r="7" spans="1:25" x14ac:dyDescent="0.3">
      <c r="A7" s="4" t="s">
        <v>1364</v>
      </c>
      <c r="B7" s="4" t="s">
        <v>1371</v>
      </c>
      <c r="C7" s="4" t="s">
        <v>1365</v>
      </c>
      <c r="D7" s="4" t="s">
        <v>1305</v>
      </c>
      <c r="E7" s="4" t="s">
        <v>1366</v>
      </c>
      <c r="F7" s="4" t="s">
        <v>1367</v>
      </c>
      <c r="G7" s="4" t="s">
        <v>1368</v>
      </c>
      <c r="H7" s="4">
        <v>2022</v>
      </c>
      <c r="I7" s="4" t="s">
        <v>1369</v>
      </c>
      <c r="J7" s="4">
        <v>95</v>
      </c>
      <c r="L7" s="4">
        <v>102173</v>
      </c>
      <c r="P7" s="4" t="s">
        <v>1370</v>
      </c>
      <c r="Q7" s="4" t="s">
        <v>1372</v>
      </c>
      <c r="R7" s="4" t="s">
        <v>1373</v>
      </c>
      <c r="T7" s="4" t="s">
        <v>1374</v>
      </c>
      <c r="U7" s="4" t="s">
        <v>62</v>
      </c>
      <c r="V7" s="4" t="s">
        <v>1375</v>
      </c>
      <c r="W7" s="4" t="s">
        <v>1376</v>
      </c>
      <c r="X7" s="4" t="s">
        <v>1317</v>
      </c>
      <c r="Y7" s="4" t="s">
        <v>1377</v>
      </c>
    </row>
    <row r="8" spans="1:25" x14ac:dyDescent="0.3">
      <c r="A8" s="4" t="s">
        <v>1378</v>
      </c>
      <c r="B8" s="4" t="s">
        <v>1384</v>
      </c>
      <c r="C8" s="4" t="s">
        <v>1379</v>
      </c>
      <c r="D8" s="4" t="s">
        <v>1305</v>
      </c>
      <c r="E8" s="4" t="s">
        <v>1380</v>
      </c>
      <c r="F8" s="4" t="s">
        <v>1381</v>
      </c>
      <c r="G8" s="4" t="s">
        <v>1382</v>
      </c>
      <c r="H8" s="4">
        <v>2023</v>
      </c>
      <c r="I8" s="4" t="s">
        <v>1358</v>
      </c>
      <c r="J8" s="4">
        <v>85</v>
      </c>
      <c r="L8" s="4">
        <v>103511</v>
      </c>
      <c r="P8" s="4" t="s">
        <v>1383</v>
      </c>
      <c r="Q8" s="4" t="s">
        <v>1385</v>
      </c>
      <c r="T8" s="4" t="s">
        <v>1362</v>
      </c>
      <c r="U8" s="4" t="s">
        <v>62</v>
      </c>
      <c r="V8" s="4" t="s">
        <v>1363</v>
      </c>
      <c r="W8" s="4" t="s">
        <v>1316</v>
      </c>
      <c r="X8" s="4" t="s">
        <v>1317</v>
      </c>
    </row>
    <row r="9" spans="1:25" x14ac:dyDescent="0.3">
      <c r="A9" s="4" t="s">
        <v>1386</v>
      </c>
      <c r="B9" s="4" t="s">
        <v>1393</v>
      </c>
      <c r="C9" s="4" t="s">
        <v>1387</v>
      </c>
      <c r="D9" s="4" t="s">
        <v>1305</v>
      </c>
      <c r="E9" s="4" t="s">
        <v>1388</v>
      </c>
      <c r="F9" s="4" t="s">
        <v>1389</v>
      </c>
      <c r="G9" s="4" t="s">
        <v>1390</v>
      </c>
      <c r="H9" s="4">
        <v>2023</v>
      </c>
      <c r="I9" s="4" t="s">
        <v>1391</v>
      </c>
      <c r="J9" s="4">
        <v>20</v>
      </c>
      <c r="K9" s="4">
        <v>1</v>
      </c>
      <c r="L9" s="4">
        <v>825</v>
      </c>
      <c r="P9" s="4" t="s">
        <v>1392</v>
      </c>
      <c r="Q9" s="4" t="s">
        <v>1394</v>
      </c>
      <c r="R9" s="4" t="s">
        <v>1395</v>
      </c>
      <c r="T9" s="4" t="s">
        <v>1339</v>
      </c>
      <c r="U9" s="4" t="s">
        <v>62</v>
      </c>
      <c r="V9" s="4" t="s">
        <v>1396</v>
      </c>
      <c r="W9" s="4" t="s">
        <v>1316</v>
      </c>
      <c r="X9" s="4" t="s">
        <v>1317</v>
      </c>
      <c r="Y9" s="4" t="s">
        <v>1329</v>
      </c>
    </row>
    <row r="10" spans="1:25" x14ac:dyDescent="0.3">
      <c r="A10" s="4" t="s">
        <v>1397</v>
      </c>
      <c r="B10" s="4" t="s">
        <v>1404</v>
      </c>
      <c r="C10" s="4" t="s">
        <v>1398</v>
      </c>
      <c r="D10" s="4" t="s">
        <v>1305</v>
      </c>
      <c r="E10" s="4" t="s">
        <v>1399</v>
      </c>
      <c r="F10" s="4" t="s">
        <v>1400</v>
      </c>
      <c r="G10" s="4" t="s">
        <v>1401</v>
      </c>
      <c r="H10" s="4">
        <v>2023</v>
      </c>
      <c r="I10" s="4" t="s">
        <v>1402</v>
      </c>
      <c r="J10" s="4">
        <v>135</v>
      </c>
      <c r="L10" s="4">
        <v>105950</v>
      </c>
      <c r="P10" s="4" t="s">
        <v>1403</v>
      </c>
      <c r="Q10" s="4" t="s">
        <v>1405</v>
      </c>
      <c r="R10" s="4" t="s">
        <v>1406</v>
      </c>
      <c r="T10" s="4" t="s">
        <v>1362</v>
      </c>
      <c r="U10" s="4" t="s">
        <v>62</v>
      </c>
      <c r="V10" s="4" t="s">
        <v>1407</v>
      </c>
      <c r="W10" s="4" t="s">
        <v>1316</v>
      </c>
      <c r="X10" s="4" t="s">
        <v>1317</v>
      </c>
    </row>
    <row r="11" spans="1:25" x14ac:dyDescent="0.3">
      <c r="A11" s="4" t="s">
        <v>1408</v>
      </c>
      <c r="B11" s="4" t="s">
        <v>1415</v>
      </c>
      <c r="C11" s="4" t="s">
        <v>1409</v>
      </c>
      <c r="D11" s="4" t="s">
        <v>1305</v>
      </c>
      <c r="E11" s="4" t="s">
        <v>1410</v>
      </c>
      <c r="F11" s="4" t="s">
        <v>1411</v>
      </c>
      <c r="G11" s="4" t="s">
        <v>1412</v>
      </c>
      <c r="H11" s="4">
        <v>2022</v>
      </c>
      <c r="I11" s="4" t="s">
        <v>1413</v>
      </c>
      <c r="J11" s="4">
        <v>17</v>
      </c>
      <c r="K11" s="4">
        <v>6</v>
      </c>
      <c r="M11" s="4">
        <v>1037</v>
      </c>
      <c r="N11" s="4">
        <v>1047</v>
      </c>
      <c r="O11" s="4">
        <v>10</v>
      </c>
      <c r="P11" s="4" t="s">
        <v>1414</v>
      </c>
      <c r="Q11" s="4" t="s">
        <v>1416</v>
      </c>
      <c r="R11" s="4" t="s">
        <v>1417</v>
      </c>
      <c r="T11" s="4" t="s">
        <v>1418</v>
      </c>
      <c r="U11" s="4" t="s">
        <v>62</v>
      </c>
      <c r="V11" s="4" t="s">
        <v>1419</v>
      </c>
      <c r="W11" s="4" t="s">
        <v>1316</v>
      </c>
      <c r="X11" s="4" t="s">
        <v>1317</v>
      </c>
      <c r="Y11" s="4" t="s">
        <v>1341</v>
      </c>
    </row>
    <row r="12" spans="1:25" x14ac:dyDescent="0.3">
      <c r="A12" s="4" t="s">
        <v>1420</v>
      </c>
      <c r="B12" s="4" t="s">
        <v>1427</v>
      </c>
      <c r="C12" s="4" t="s">
        <v>1421</v>
      </c>
      <c r="D12" s="4" t="s">
        <v>1305</v>
      </c>
      <c r="E12" s="4" t="s">
        <v>1422</v>
      </c>
      <c r="F12" s="4" t="s">
        <v>1423</v>
      </c>
      <c r="G12" s="4" t="s">
        <v>1424</v>
      </c>
      <c r="H12" s="4">
        <v>2022</v>
      </c>
      <c r="I12" s="4" t="s">
        <v>1425</v>
      </c>
      <c r="J12" s="4">
        <v>71</v>
      </c>
      <c r="K12" s="4">
        <v>4</v>
      </c>
      <c r="M12" s="4">
        <v>1325</v>
      </c>
      <c r="N12" s="4">
        <v>1338</v>
      </c>
      <c r="O12" s="4">
        <v>13</v>
      </c>
      <c r="P12" s="4" t="s">
        <v>1426</v>
      </c>
      <c r="Q12" s="4" t="s">
        <v>1428</v>
      </c>
      <c r="T12" s="4" t="s">
        <v>1314</v>
      </c>
      <c r="U12" s="4" t="s">
        <v>62</v>
      </c>
      <c r="V12" s="4" t="s">
        <v>1429</v>
      </c>
      <c r="W12" s="4" t="s">
        <v>1316</v>
      </c>
      <c r="X12" s="4" t="s">
        <v>1317</v>
      </c>
      <c r="Y12" s="4" t="s">
        <v>1430</v>
      </c>
    </row>
    <row r="13" spans="1:25" x14ac:dyDescent="0.3">
      <c r="A13" s="4" t="s">
        <v>1431</v>
      </c>
      <c r="B13" s="4" t="s">
        <v>1438</v>
      </c>
      <c r="C13" s="4" t="s">
        <v>1432</v>
      </c>
      <c r="D13" s="4" t="s">
        <v>1305</v>
      </c>
      <c r="E13" s="4" t="s">
        <v>1433</v>
      </c>
      <c r="F13" s="4" t="s">
        <v>1434</v>
      </c>
      <c r="G13" s="4" t="s">
        <v>1435</v>
      </c>
      <c r="H13" s="4">
        <v>2022</v>
      </c>
      <c r="I13" s="4" t="s">
        <v>1436</v>
      </c>
      <c r="J13" s="4">
        <v>15</v>
      </c>
      <c r="K13" s="4">
        <v>3</v>
      </c>
      <c r="M13" s="4">
        <v>160</v>
      </c>
      <c r="N13" s="4">
        <v>169</v>
      </c>
      <c r="O13" s="4">
        <v>9</v>
      </c>
      <c r="P13" s="4" t="s">
        <v>1437</v>
      </c>
      <c r="Q13" s="4" t="s">
        <v>1439</v>
      </c>
      <c r="R13" s="4" t="s">
        <v>1440</v>
      </c>
      <c r="T13" s="4" t="s">
        <v>1441</v>
      </c>
      <c r="U13" s="4" t="s">
        <v>62</v>
      </c>
      <c r="V13" s="4" t="s">
        <v>1442</v>
      </c>
      <c r="W13" s="4" t="s">
        <v>1316</v>
      </c>
      <c r="X13" s="4" t="s">
        <v>1317</v>
      </c>
    </row>
    <row r="14" spans="1:25" x14ac:dyDescent="0.3">
      <c r="A14" s="4" t="s">
        <v>1443</v>
      </c>
      <c r="B14" s="4" t="s">
        <v>1450</v>
      </c>
      <c r="C14" s="4" t="s">
        <v>1444</v>
      </c>
      <c r="D14" s="4" t="s">
        <v>1305</v>
      </c>
      <c r="E14" s="4" t="s">
        <v>1445</v>
      </c>
      <c r="F14" s="4" t="s">
        <v>1446</v>
      </c>
      <c r="G14" s="4" t="s">
        <v>1447</v>
      </c>
      <c r="H14" s="4">
        <v>2022</v>
      </c>
      <c r="I14" s="4" t="s">
        <v>1448</v>
      </c>
      <c r="J14" s="4">
        <v>61</v>
      </c>
      <c r="K14" s="4">
        <v>2</v>
      </c>
      <c r="M14" s="4">
        <v>929</v>
      </c>
      <c r="N14" s="4">
        <v>947</v>
      </c>
      <c r="O14" s="4">
        <v>18</v>
      </c>
      <c r="P14" s="4" t="s">
        <v>1449</v>
      </c>
      <c r="Q14" s="4" t="s">
        <v>1451</v>
      </c>
      <c r="R14" s="4" t="s">
        <v>1452</v>
      </c>
      <c r="T14" s="4" t="s">
        <v>1453</v>
      </c>
      <c r="U14" s="4" t="s">
        <v>62</v>
      </c>
      <c r="V14" s="4" t="s">
        <v>1454</v>
      </c>
      <c r="W14" s="4" t="s">
        <v>1316</v>
      </c>
      <c r="X14" s="4" t="s">
        <v>1317</v>
      </c>
      <c r="Y14" s="4" t="s">
        <v>1455</v>
      </c>
    </row>
    <row r="15" spans="1:25" x14ac:dyDescent="0.3">
      <c r="A15" s="4" t="s">
        <v>1456</v>
      </c>
      <c r="B15" s="4" t="s">
        <v>1463</v>
      </c>
      <c r="C15" s="4" t="s">
        <v>1457</v>
      </c>
      <c r="D15" s="4" t="s">
        <v>1305</v>
      </c>
      <c r="E15" s="4" t="s">
        <v>1458</v>
      </c>
      <c r="F15" s="4" t="s">
        <v>1459</v>
      </c>
      <c r="G15" s="4" t="s">
        <v>1460</v>
      </c>
      <c r="H15" s="4">
        <v>2023</v>
      </c>
      <c r="I15" s="4" t="s">
        <v>1461</v>
      </c>
      <c r="J15" s="4">
        <v>11</v>
      </c>
      <c r="K15" s="4">
        <v>1</v>
      </c>
      <c r="P15" s="4" t="s">
        <v>1462</v>
      </c>
      <c r="Q15" s="4" t="s">
        <v>1464</v>
      </c>
      <c r="T15" s="4" t="s">
        <v>1465</v>
      </c>
      <c r="U15" s="4" t="s">
        <v>62</v>
      </c>
      <c r="V15" s="4" t="s">
        <v>1466</v>
      </c>
      <c r="W15" s="4" t="s">
        <v>1316</v>
      </c>
      <c r="X15" s="4" t="s">
        <v>1317</v>
      </c>
    </row>
    <row r="16" spans="1:25" x14ac:dyDescent="0.3">
      <c r="A16" s="4" t="s">
        <v>1467</v>
      </c>
      <c r="B16" s="4" t="s">
        <v>1473</v>
      </c>
      <c r="C16" s="4" t="s">
        <v>1468</v>
      </c>
      <c r="D16" s="4" t="s">
        <v>1305</v>
      </c>
      <c r="E16" s="4" t="s">
        <v>1469</v>
      </c>
      <c r="F16" s="4" t="s">
        <v>1470</v>
      </c>
      <c r="G16" s="4">
        <v>6701506831</v>
      </c>
      <c r="H16" s="4">
        <v>2022</v>
      </c>
      <c r="I16" s="4" t="s">
        <v>1471</v>
      </c>
      <c r="J16" s="4">
        <v>12</v>
      </c>
      <c r="K16" s="4">
        <v>4</v>
      </c>
      <c r="L16" s="4">
        <v>88</v>
      </c>
      <c r="P16" s="4" t="s">
        <v>1472</v>
      </c>
      <c r="Q16" s="4" t="s">
        <v>1474</v>
      </c>
      <c r="T16" s="4" t="s">
        <v>1339</v>
      </c>
      <c r="U16" s="4" t="s">
        <v>62</v>
      </c>
      <c r="V16" s="4" t="s">
        <v>1471</v>
      </c>
      <c r="W16" s="4" t="s">
        <v>1316</v>
      </c>
      <c r="X16" s="4" t="s">
        <v>1317</v>
      </c>
      <c r="Y16" s="4" t="s">
        <v>1329</v>
      </c>
    </row>
    <row r="17" spans="1:25" x14ac:dyDescent="0.3">
      <c r="A17" s="4" t="s">
        <v>1475</v>
      </c>
      <c r="B17" s="4" t="s">
        <v>1482</v>
      </c>
      <c r="C17" s="4" t="s">
        <v>1476</v>
      </c>
      <c r="D17" s="4" t="s">
        <v>1305</v>
      </c>
      <c r="E17" s="4" t="s">
        <v>1477</v>
      </c>
      <c r="F17" s="4" t="s">
        <v>1478</v>
      </c>
      <c r="G17" s="4" t="s">
        <v>1479</v>
      </c>
      <c r="H17" s="4">
        <v>2022</v>
      </c>
      <c r="I17" s="4" t="s">
        <v>1480</v>
      </c>
      <c r="J17" s="4">
        <v>229</v>
      </c>
      <c r="L17" s="4">
        <v>103697</v>
      </c>
      <c r="P17" s="4" t="s">
        <v>1481</v>
      </c>
      <c r="Q17" s="4" t="s">
        <v>1483</v>
      </c>
      <c r="R17" s="4" t="s">
        <v>1484</v>
      </c>
      <c r="T17" s="4" t="s">
        <v>1485</v>
      </c>
      <c r="U17" s="4" t="s">
        <v>62</v>
      </c>
      <c r="V17" s="4" t="s">
        <v>1486</v>
      </c>
      <c r="W17" s="4" t="s">
        <v>1376</v>
      </c>
      <c r="X17" s="4" t="s">
        <v>1317</v>
      </c>
    </row>
    <row r="18" spans="1:25" x14ac:dyDescent="0.3">
      <c r="A18" s="4" t="s">
        <v>1487</v>
      </c>
      <c r="B18" s="4" t="s">
        <v>1493</v>
      </c>
      <c r="C18" s="4" t="s">
        <v>1488</v>
      </c>
      <c r="D18" s="4" t="s">
        <v>1305</v>
      </c>
      <c r="E18" s="4" t="s">
        <v>1489</v>
      </c>
      <c r="F18" s="4" t="s">
        <v>1490</v>
      </c>
      <c r="G18" s="4" t="s">
        <v>1491</v>
      </c>
      <c r="H18" s="4">
        <v>2022</v>
      </c>
      <c r="I18" s="4" t="s">
        <v>111</v>
      </c>
      <c r="J18" s="4">
        <v>22</v>
      </c>
      <c r="K18" s="4">
        <v>1</v>
      </c>
      <c r="L18" s="4">
        <v>661</v>
      </c>
      <c r="P18" s="4" t="s">
        <v>1492</v>
      </c>
      <c r="R18" s="4" t="s">
        <v>1494</v>
      </c>
      <c r="T18" s="4" t="s">
        <v>1495</v>
      </c>
      <c r="U18" s="4" t="s">
        <v>62</v>
      </c>
      <c r="V18" s="4" t="s">
        <v>111</v>
      </c>
      <c r="W18" s="4" t="s">
        <v>1316</v>
      </c>
      <c r="X18" s="4" t="s">
        <v>1317</v>
      </c>
      <c r="Y18" s="4" t="s">
        <v>1329</v>
      </c>
    </row>
    <row r="19" spans="1:25" x14ac:dyDescent="0.3">
      <c r="A19" s="4" t="s">
        <v>1496</v>
      </c>
      <c r="B19" s="4" t="s">
        <v>1502</v>
      </c>
      <c r="C19" s="4" t="s">
        <v>1497</v>
      </c>
      <c r="D19" s="4" t="s">
        <v>1305</v>
      </c>
      <c r="E19" s="4" t="s">
        <v>1498</v>
      </c>
      <c r="F19" s="4" t="s">
        <v>1499</v>
      </c>
      <c r="G19" s="4" t="s">
        <v>1500</v>
      </c>
      <c r="H19" s="4">
        <v>2022</v>
      </c>
      <c r="I19" s="4" t="s">
        <v>528</v>
      </c>
      <c r="J19" s="4">
        <v>29</v>
      </c>
      <c r="K19" s="4">
        <v>4</v>
      </c>
      <c r="M19" s="4">
        <v>555</v>
      </c>
      <c r="N19" s="4">
        <v>567</v>
      </c>
      <c r="O19" s="4">
        <v>12</v>
      </c>
      <c r="P19" s="4" t="s">
        <v>1501</v>
      </c>
      <c r="Q19" s="4" t="s">
        <v>1503</v>
      </c>
      <c r="R19" s="4" t="s">
        <v>1504</v>
      </c>
      <c r="T19" s="4" t="s">
        <v>1314</v>
      </c>
      <c r="U19" s="4" t="s">
        <v>62</v>
      </c>
      <c r="V19" s="4" t="s">
        <v>1505</v>
      </c>
      <c r="W19" s="4" t="s">
        <v>1316</v>
      </c>
      <c r="X19" s="4" t="s">
        <v>1317</v>
      </c>
    </row>
    <row r="20" spans="1:25" x14ac:dyDescent="0.3">
      <c r="A20" s="4" t="s">
        <v>1506</v>
      </c>
      <c r="B20" s="4" t="s">
        <v>1513</v>
      </c>
      <c r="C20" s="4" t="s">
        <v>1507</v>
      </c>
      <c r="D20" s="4" t="s">
        <v>1305</v>
      </c>
      <c r="E20" s="4" t="s">
        <v>1508</v>
      </c>
      <c r="F20" s="4" t="s">
        <v>1509</v>
      </c>
      <c r="G20" s="4" t="s">
        <v>1510</v>
      </c>
      <c r="H20" s="4">
        <v>2022</v>
      </c>
      <c r="I20" s="4" t="s">
        <v>1511</v>
      </c>
      <c r="J20" s="4">
        <v>77</v>
      </c>
      <c r="L20" s="4">
        <v>102595</v>
      </c>
      <c r="P20" s="4" t="s">
        <v>1512</v>
      </c>
      <c r="Q20" s="4" t="s">
        <v>1514</v>
      </c>
      <c r="R20" s="4" t="s">
        <v>1515</v>
      </c>
      <c r="T20" s="4" t="s">
        <v>1362</v>
      </c>
      <c r="U20" s="4" t="s">
        <v>62</v>
      </c>
      <c r="V20" s="4" t="s">
        <v>1516</v>
      </c>
      <c r="W20" s="4" t="s">
        <v>1316</v>
      </c>
      <c r="X20" s="4" t="s">
        <v>1317</v>
      </c>
    </row>
    <row r="21" spans="1:25" x14ac:dyDescent="0.3">
      <c r="A21" s="4" t="s">
        <v>1517</v>
      </c>
      <c r="B21" s="4" t="s">
        <v>1524</v>
      </c>
      <c r="C21" s="4" t="s">
        <v>1518</v>
      </c>
      <c r="D21" s="4" t="s">
        <v>1305</v>
      </c>
      <c r="E21" s="4" t="s">
        <v>1519</v>
      </c>
      <c r="F21" s="4" t="s">
        <v>1520</v>
      </c>
      <c r="G21" s="4" t="s">
        <v>1521</v>
      </c>
      <c r="H21" s="4">
        <v>2022</v>
      </c>
      <c r="I21" s="4" t="s">
        <v>1522</v>
      </c>
      <c r="J21" s="4">
        <v>21</v>
      </c>
      <c r="K21" s="4">
        <v>1</v>
      </c>
      <c r="L21" s="4">
        <v>191</v>
      </c>
      <c r="P21" s="4" t="s">
        <v>1523</v>
      </c>
      <c r="Q21" s="4" t="s">
        <v>1525</v>
      </c>
      <c r="T21" s="4" t="s">
        <v>1495</v>
      </c>
      <c r="U21" s="4" t="s">
        <v>62</v>
      </c>
      <c r="V21" s="4" t="s">
        <v>1526</v>
      </c>
      <c r="W21" s="4" t="s">
        <v>1316</v>
      </c>
      <c r="X21" s="4" t="s">
        <v>1317</v>
      </c>
      <c r="Y21" s="4" t="s">
        <v>1377</v>
      </c>
    </row>
    <row r="22" spans="1:25" x14ac:dyDescent="0.3">
      <c r="A22" s="4" t="s">
        <v>1527</v>
      </c>
      <c r="B22" s="4" t="s">
        <v>1534</v>
      </c>
      <c r="C22" s="4" t="s">
        <v>1528</v>
      </c>
      <c r="D22" s="4" t="s">
        <v>1305</v>
      </c>
      <c r="E22" s="4" t="s">
        <v>1529</v>
      </c>
      <c r="F22" s="4" t="s">
        <v>1530</v>
      </c>
      <c r="G22" s="4" t="s">
        <v>1531</v>
      </c>
      <c r="H22" s="4">
        <v>2022</v>
      </c>
      <c r="I22" s="4" t="s">
        <v>1532</v>
      </c>
      <c r="J22" s="4">
        <v>50</v>
      </c>
      <c r="K22" s="4">
        <v>3</v>
      </c>
      <c r="M22" s="4">
        <v>118</v>
      </c>
      <c r="N22" s="4">
        <v>127</v>
      </c>
      <c r="O22" s="4">
        <v>9</v>
      </c>
      <c r="P22" s="4" t="s">
        <v>1533</v>
      </c>
      <c r="Q22" s="4" t="s">
        <v>1535</v>
      </c>
      <c r="R22" s="4" t="s">
        <v>1536</v>
      </c>
      <c r="T22" s="4" t="s">
        <v>1314</v>
      </c>
      <c r="U22" s="4" t="s">
        <v>62</v>
      </c>
      <c r="V22" s="4" t="s">
        <v>1537</v>
      </c>
      <c r="W22" s="4" t="s">
        <v>1316</v>
      </c>
      <c r="X22" s="4" t="s">
        <v>1317</v>
      </c>
    </row>
    <row r="23" spans="1:25" x14ac:dyDescent="0.3">
      <c r="A23" s="4" t="s">
        <v>1538</v>
      </c>
      <c r="B23" s="4" t="s">
        <v>1545</v>
      </c>
      <c r="C23" s="4" t="s">
        <v>1539</v>
      </c>
      <c r="D23" s="4" t="s">
        <v>1305</v>
      </c>
      <c r="E23" s="4" t="s">
        <v>1540</v>
      </c>
      <c r="F23" s="4" t="s">
        <v>1541</v>
      </c>
      <c r="G23" s="4" t="s">
        <v>1542</v>
      </c>
      <c r="H23" s="4">
        <v>2022</v>
      </c>
      <c r="I23" s="4" t="s">
        <v>1543</v>
      </c>
      <c r="J23" s="4">
        <v>20</v>
      </c>
      <c r="K23" s="4">
        <v>1</v>
      </c>
      <c r="M23" s="4">
        <v>81</v>
      </c>
      <c r="N23" s="4">
        <v>97</v>
      </c>
      <c r="O23" s="4">
        <v>16</v>
      </c>
      <c r="P23" s="4" t="s">
        <v>1544</v>
      </c>
      <c r="Q23" s="4" t="s">
        <v>1546</v>
      </c>
      <c r="T23" s="4" t="s">
        <v>1547</v>
      </c>
      <c r="U23" s="4" t="s">
        <v>62</v>
      </c>
      <c r="V23" s="4" t="s">
        <v>1543</v>
      </c>
      <c r="W23" s="4" t="s">
        <v>1316</v>
      </c>
      <c r="X23" s="4" t="s">
        <v>1317</v>
      </c>
      <c r="Y23" s="4" t="s">
        <v>1341</v>
      </c>
    </row>
    <row r="24" spans="1:25" x14ac:dyDescent="0.3">
      <c r="A24" s="4" t="s">
        <v>1548</v>
      </c>
      <c r="B24" s="4" t="s">
        <v>1555</v>
      </c>
      <c r="C24" s="4" t="s">
        <v>1549</v>
      </c>
      <c r="D24" s="4" t="s">
        <v>1305</v>
      </c>
      <c r="E24" s="4" t="s">
        <v>1550</v>
      </c>
      <c r="F24" s="4" t="s">
        <v>1551</v>
      </c>
      <c r="G24" s="4" t="s">
        <v>1552</v>
      </c>
      <c r="H24" s="4">
        <v>2022</v>
      </c>
      <c r="I24" s="4" t="s">
        <v>1553</v>
      </c>
      <c r="J24" s="4">
        <v>18</v>
      </c>
      <c r="K24" s="4">
        <v>2</v>
      </c>
      <c r="M24" s="4">
        <v>236</v>
      </c>
      <c r="N24" s="4">
        <v>264</v>
      </c>
      <c r="O24" s="4">
        <v>28</v>
      </c>
      <c r="P24" s="4" t="s">
        <v>1554</v>
      </c>
      <c r="Q24" s="4" t="s">
        <v>1556</v>
      </c>
      <c r="T24" s="4" t="s">
        <v>1557</v>
      </c>
      <c r="U24" s="4" t="s">
        <v>62</v>
      </c>
      <c r="V24" s="4" t="s">
        <v>1558</v>
      </c>
      <c r="W24" s="4" t="s">
        <v>1316</v>
      </c>
      <c r="X24" s="4" t="s">
        <v>1317</v>
      </c>
      <c r="Y24" s="4" t="s">
        <v>1455</v>
      </c>
    </row>
    <row r="25" spans="1:25" x14ac:dyDescent="0.3">
      <c r="A25" s="4" t="s">
        <v>1559</v>
      </c>
      <c r="B25" s="4" t="s">
        <v>1567</v>
      </c>
      <c r="C25" s="4" t="s">
        <v>1560</v>
      </c>
      <c r="D25" s="4" t="s">
        <v>1305</v>
      </c>
      <c r="E25" s="4" t="s">
        <v>1561</v>
      </c>
      <c r="F25" s="4" t="s">
        <v>1562</v>
      </c>
      <c r="G25" s="4" t="s">
        <v>1563</v>
      </c>
      <c r="H25" s="4">
        <v>2022</v>
      </c>
      <c r="I25" s="4" t="s">
        <v>1564</v>
      </c>
      <c r="J25" s="4">
        <v>2022</v>
      </c>
      <c r="K25" s="4">
        <v>5</v>
      </c>
      <c r="L25" s="4" t="s">
        <v>1565</v>
      </c>
      <c r="P25" s="4" t="s">
        <v>1566</v>
      </c>
      <c r="R25" s="4" t="s">
        <v>1568</v>
      </c>
      <c r="T25" s="4" t="s">
        <v>1569</v>
      </c>
      <c r="U25" s="4" t="s">
        <v>62</v>
      </c>
      <c r="V25" s="4" t="s">
        <v>1570</v>
      </c>
      <c r="W25" s="4" t="s">
        <v>1376</v>
      </c>
      <c r="X25" s="4" t="s">
        <v>1317</v>
      </c>
    </row>
    <row r="26" spans="1:25" x14ac:dyDescent="0.3">
      <c r="A26" s="4" t="s">
        <v>1571</v>
      </c>
      <c r="B26" s="4" t="s">
        <v>1577</v>
      </c>
      <c r="C26" s="4" t="s">
        <v>1572</v>
      </c>
      <c r="D26" s="4" t="s">
        <v>1305</v>
      </c>
      <c r="E26" s="4" t="s">
        <v>1573</v>
      </c>
      <c r="F26" s="4" t="s">
        <v>1574</v>
      </c>
      <c r="G26" s="4" t="s">
        <v>1575</v>
      </c>
      <c r="H26" s="4">
        <v>2023</v>
      </c>
      <c r="I26" s="4" t="s">
        <v>1391</v>
      </c>
      <c r="J26" s="4">
        <v>20</v>
      </c>
      <c r="K26" s="4">
        <v>7</v>
      </c>
      <c r="L26" s="4">
        <v>5339</v>
      </c>
      <c r="P26" s="4" t="s">
        <v>1576</v>
      </c>
      <c r="Q26" s="4" t="s">
        <v>1578</v>
      </c>
      <c r="R26" s="4" t="s">
        <v>1579</v>
      </c>
      <c r="T26" s="4" t="s">
        <v>1339</v>
      </c>
      <c r="U26" s="4" t="s">
        <v>62</v>
      </c>
      <c r="V26" s="4" t="s">
        <v>1396</v>
      </c>
      <c r="W26" s="4" t="s">
        <v>1376</v>
      </c>
      <c r="X26" s="4" t="s">
        <v>1317</v>
      </c>
      <c r="Y26" s="4" t="s">
        <v>1329</v>
      </c>
    </row>
    <row r="27" spans="1:25" x14ac:dyDescent="0.3">
      <c r="A27" s="4" t="s">
        <v>1580</v>
      </c>
      <c r="B27" s="4" t="s">
        <v>1587</v>
      </c>
      <c r="C27" s="4" t="s">
        <v>1581</v>
      </c>
      <c r="D27" s="4" t="s">
        <v>1305</v>
      </c>
      <c r="E27" s="4" t="s">
        <v>1582</v>
      </c>
      <c r="F27" s="4" t="s">
        <v>1583</v>
      </c>
      <c r="G27" s="4" t="s">
        <v>1584</v>
      </c>
      <c r="H27" s="4">
        <v>2023</v>
      </c>
      <c r="I27" s="4" t="s">
        <v>1585</v>
      </c>
      <c r="J27" s="4">
        <v>3</v>
      </c>
      <c r="L27" s="4">
        <v>100222</v>
      </c>
      <c r="P27" s="4" t="s">
        <v>1586</v>
      </c>
      <c r="Q27" s="4" t="s">
        <v>1588</v>
      </c>
      <c r="T27" s="4" t="s">
        <v>1362</v>
      </c>
      <c r="U27" s="4" t="s">
        <v>62</v>
      </c>
      <c r="V27" s="4" t="s">
        <v>1589</v>
      </c>
      <c r="W27" s="4" t="s">
        <v>1316</v>
      </c>
      <c r="X27" s="4" t="s">
        <v>1317</v>
      </c>
      <c r="Y27" s="4" t="s">
        <v>1341</v>
      </c>
    </row>
    <row r="28" spans="1:25" x14ac:dyDescent="0.3">
      <c r="A28" s="4" t="s">
        <v>1590</v>
      </c>
      <c r="B28" s="4" t="s">
        <v>1596</v>
      </c>
      <c r="C28" s="4" t="s">
        <v>1591</v>
      </c>
      <c r="D28" s="4" t="s">
        <v>1305</v>
      </c>
      <c r="E28" s="4" t="s">
        <v>1592</v>
      </c>
      <c r="F28" s="4" t="s">
        <v>1593</v>
      </c>
      <c r="G28" s="4" t="s">
        <v>1594</v>
      </c>
      <c r="H28" s="4">
        <v>2023</v>
      </c>
      <c r="I28" s="4" t="s">
        <v>1391</v>
      </c>
      <c r="J28" s="4">
        <v>20</v>
      </c>
      <c r="K28" s="4">
        <v>2</v>
      </c>
      <c r="L28" s="4">
        <v>1303</v>
      </c>
      <c r="P28" s="4" t="s">
        <v>1595</v>
      </c>
      <c r="Q28" s="4" t="s">
        <v>1597</v>
      </c>
      <c r="R28" s="4" t="s">
        <v>1598</v>
      </c>
      <c r="T28" s="4" t="s">
        <v>1339</v>
      </c>
      <c r="U28" s="4" t="s">
        <v>62</v>
      </c>
      <c r="V28" s="4" t="s">
        <v>1396</v>
      </c>
      <c r="W28" s="4" t="s">
        <v>1316</v>
      </c>
      <c r="X28" s="4" t="s">
        <v>1317</v>
      </c>
      <c r="Y28" s="4" t="s">
        <v>1329</v>
      </c>
    </row>
    <row r="29" spans="1:25" x14ac:dyDescent="0.3">
      <c r="A29" s="4" t="s">
        <v>1599</v>
      </c>
      <c r="B29" s="4" t="s">
        <v>1606</v>
      </c>
      <c r="C29" s="4" t="s">
        <v>1600</v>
      </c>
      <c r="D29" s="4" t="s">
        <v>1305</v>
      </c>
      <c r="E29" s="4" t="s">
        <v>1601</v>
      </c>
      <c r="F29" s="4" t="s">
        <v>1602</v>
      </c>
      <c r="G29" s="4" t="s">
        <v>1603</v>
      </c>
      <c r="H29" s="4">
        <v>2022</v>
      </c>
      <c r="I29" s="4" t="s">
        <v>1604</v>
      </c>
      <c r="J29" s="4">
        <v>21</v>
      </c>
      <c r="K29" s="4">
        <v>2</v>
      </c>
      <c r="M29" s="4">
        <v>220</v>
      </c>
      <c r="N29" s="4">
        <v>236</v>
      </c>
      <c r="O29" s="4">
        <v>16</v>
      </c>
      <c r="P29" s="4" t="s">
        <v>1605</v>
      </c>
      <c r="Q29" s="4" t="s">
        <v>1607</v>
      </c>
      <c r="R29" s="4" t="s">
        <v>1608</v>
      </c>
      <c r="T29" s="4" t="s">
        <v>1314</v>
      </c>
      <c r="U29" s="4" t="s">
        <v>62</v>
      </c>
      <c r="V29" s="4" t="s">
        <v>1604</v>
      </c>
      <c r="W29" s="4" t="s">
        <v>1316</v>
      </c>
      <c r="X29" s="4" t="s">
        <v>1317</v>
      </c>
      <c r="Y29" s="4" t="s">
        <v>1377</v>
      </c>
    </row>
    <row r="30" spans="1:25" x14ac:dyDescent="0.3">
      <c r="A30" s="4" t="s">
        <v>1609</v>
      </c>
      <c r="B30" s="4" t="s">
        <v>1616</v>
      </c>
      <c r="C30" s="4" t="s">
        <v>1610</v>
      </c>
      <c r="D30" s="4" t="s">
        <v>1305</v>
      </c>
      <c r="E30" s="4" t="s">
        <v>1611</v>
      </c>
      <c r="F30" s="4" t="s">
        <v>1612</v>
      </c>
      <c r="G30" s="4" t="s">
        <v>1613</v>
      </c>
      <c r="H30" s="4">
        <v>2022</v>
      </c>
      <c r="I30" s="4" t="s">
        <v>1614</v>
      </c>
      <c r="J30" s="4">
        <v>48</v>
      </c>
      <c r="K30" s="4">
        <v>9</v>
      </c>
      <c r="M30" s="4">
        <v>439</v>
      </c>
      <c r="N30" s="4">
        <v>449</v>
      </c>
      <c r="O30" s="4">
        <v>10</v>
      </c>
      <c r="P30" s="4" t="s">
        <v>1615</v>
      </c>
      <c r="R30" s="4" t="s">
        <v>1617</v>
      </c>
      <c r="T30" s="4" t="s">
        <v>1618</v>
      </c>
      <c r="U30" s="4" t="s">
        <v>62</v>
      </c>
      <c r="V30" s="4" t="s">
        <v>1619</v>
      </c>
      <c r="W30" s="4" t="s">
        <v>1316</v>
      </c>
      <c r="X30" s="4" t="s">
        <v>1317</v>
      </c>
    </row>
    <row r="31" spans="1:25" x14ac:dyDescent="0.3">
      <c r="A31" s="4" t="s">
        <v>1620</v>
      </c>
      <c r="B31" s="4" t="s">
        <v>1626</v>
      </c>
      <c r="C31" s="4" t="s">
        <v>1621</v>
      </c>
      <c r="D31" s="4" t="s">
        <v>1305</v>
      </c>
      <c r="E31" s="4" t="s">
        <v>1622</v>
      </c>
      <c r="F31" s="4" t="s">
        <v>1623</v>
      </c>
      <c r="G31" s="4" t="s">
        <v>1624</v>
      </c>
      <c r="H31" s="4">
        <v>2023</v>
      </c>
      <c r="I31" s="4" t="s">
        <v>1391</v>
      </c>
      <c r="J31" s="4">
        <v>20</v>
      </c>
      <c r="K31" s="4">
        <v>5</v>
      </c>
      <c r="L31" s="4">
        <v>4536</v>
      </c>
      <c r="P31" s="4" t="s">
        <v>1625</v>
      </c>
      <c r="Q31" s="4" t="s">
        <v>1627</v>
      </c>
      <c r="R31" s="4" t="s">
        <v>1628</v>
      </c>
      <c r="T31" s="4" t="s">
        <v>1339</v>
      </c>
      <c r="U31" s="4" t="s">
        <v>62</v>
      </c>
      <c r="V31" s="4" t="s">
        <v>1396</v>
      </c>
      <c r="W31" s="4" t="s">
        <v>1316</v>
      </c>
      <c r="X31" s="4" t="s">
        <v>1317</v>
      </c>
      <c r="Y31" s="4" t="s">
        <v>1329</v>
      </c>
    </row>
    <row r="32" spans="1:25" x14ac:dyDescent="0.3">
      <c r="A32" s="4" t="s">
        <v>1629</v>
      </c>
      <c r="B32" s="4" t="s">
        <v>1636</v>
      </c>
      <c r="C32" s="4" t="s">
        <v>1630</v>
      </c>
      <c r="D32" s="4" t="s">
        <v>1305</v>
      </c>
      <c r="E32" s="4" t="s">
        <v>1631</v>
      </c>
      <c r="F32" s="4" t="s">
        <v>1632</v>
      </c>
      <c r="G32" s="4" t="s">
        <v>1633</v>
      </c>
      <c r="H32" s="4">
        <v>2022</v>
      </c>
      <c r="I32" s="4" t="s">
        <v>1634</v>
      </c>
      <c r="J32" s="4">
        <v>21</v>
      </c>
      <c r="P32" s="4" t="s">
        <v>1635</v>
      </c>
      <c r="Q32" s="4" t="s">
        <v>1637</v>
      </c>
      <c r="T32" s="4" t="s">
        <v>1638</v>
      </c>
      <c r="U32" s="4" t="s">
        <v>62</v>
      </c>
      <c r="V32" s="4" t="s">
        <v>1639</v>
      </c>
      <c r="W32" s="4" t="s">
        <v>1316</v>
      </c>
      <c r="X32" s="4" t="s">
        <v>1317</v>
      </c>
      <c r="Y32" s="4" t="s">
        <v>1329</v>
      </c>
    </row>
    <row r="33" spans="1:25" x14ac:dyDescent="0.3">
      <c r="A33" s="4" t="s">
        <v>1640</v>
      </c>
      <c r="B33" s="4" t="s">
        <v>1647</v>
      </c>
      <c r="C33" s="4" t="s">
        <v>1641</v>
      </c>
      <c r="D33" s="4" t="s">
        <v>1305</v>
      </c>
      <c r="E33" s="4" t="s">
        <v>1642</v>
      </c>
      <c r="F33" s="4" t="s">
        <v>1643</v>
      </c>
      <c r="G33" s="4" t="s">
        <v>1644</v>
      </c>
      <c r="H33" s="4">
        <v>2022</v>
      </c>
      <c r="I33" s="4" t="s">
        <v>1645</v>
      </c>
      <c r="J33" s="4">
        <v>11</v>
      </c>
      <c r="K33" s="4">
        <v>12</v>
      </c>
      <c r="L33" s="4">
        <v>561</v>
      </c>
      <c r="P33" s="4" t="s">
        <v>1646</v>
      </c>
      <c r="Q33" s="4" t="s">
        <v>1648</v>
      </c>
      <c r="T33" s="4" t="s">
        <v>1339</v>
      </c>
      <c r="U33" s="4" t="s">
        <v>62</v>
      </c>
      <c r="V33" s="4" t="s">
        <v>1649</v>
      </c>
      <c r="W33" s="4" t="s">
        <v>1316</v>
      </c>
      <c r="X33" s="4" t="s">
        <v>1317</v>
      </c>
      <c r="Y33" s="4" t="s">
        <v>1341</v>
      </c>
    </row>
    <row r="34" spans="1:25" x14ac:dyDescent="0.3">
      <c r="A34" s="4" t="s">
        <v>1650</v>
      </c>
      <c r="B34" s="4" t="s">
        <v>1657</v>
      </c>
      <c r="C34" s="4" t="s">
        <v>1651</v>
      </c>
      <c r="D34" s="4" t="s">
        <v>1305</v>
      </c>
      <c r="E34" s="4" t="s">
        <v>1652</v>
      </c>
      <c r="F34" s="4" t="s">
        <v>1653</v>
      </c>
      <c r="G34" s="4" t="s">
        <v>1654</v>
      </c>
      <c r="H34" s="4">
        <v>2023</v>
      </c>
      <c r="I34" s="4" t="s">
        <v>1655</v>
      </c>
      <c r="J34" s="4">
        <v>64</v>
      </c>
      <c r="L34" s="4">
        <v>101115</v>
      </c>
      <c r="P34" s="4" t="s">
        <v>1656</v>
      </c>
      <c r="Q34" s="4" t="s">
        <v>1658</v>
      </c>
      <c r="R34" s="4" t="s">
        <v>1659</v>
      </c>
      <c r="T34" s="4" t="s">
        <v>1362</v>
      </c>
      <c r="U34" s="4" t="s">
        <v>62</v>
      </c>
      <c r="V34" s="4" t="s">
        <v>1660</v>
      </c>
      <c r="W34" s="4" t="s">
        <v>1316</v>
      </c>
      <c r="X34" s="4" t="s">
        <v>1317</v>
      </c>
      <c r="Y34" s="4" t="s">
        <v>1377</v>
      </c>
    </row>
    <row r="35" spans="1:25" x14ac:dyDescent="0.3">
      <c r="A35" s="4" t="s">
        <v>1661</v>
      </c>
      <c r="B35" s="4" t="s">
        <v>1667</v>
      </c>
      <c r="C35" s="4" t="s">
        <v>1662</v>
      </c>
      <c r="D35" s="4" t="s">
        <v>1305</v>
      </c>
      <c r="E35" s="4" t="s">
        <v>1663</v>
      </c>
      <c r="F35" s="4" t="s">
        <v>1664</v>
      </c>
      <c r="G35" s="4" t="s">
        <v>1665</v>
      </c>
      <c r="H35" s="4">
        <v>2023</v>
      </c>
      <c r="I35" s="4" t="s">
        <v>1358</v>
      </c>
      <c r="J35" s="4">
        <v>92</v>
      </c>
      <c r="L35" s="4">
        <v>103705</v>
      </c>
      <c r="P35" s="4" t="s">
        <v>1666</v>
      </c>
      <c r="Q35" s="4" t="s">
        <v>1668</v>
      </c>
      <c r="T35" s="4" t="s">
        <v>1362</v>
      </c>
      <c r="U35" s="4" t="s">
        <v>62</v>
      </c>
      <c r="V35" s="4" t="s">
        <v>1363</v>
      </c>
      <c r="W35" s="4" t="s">
        <v>1316</v>
      </c>
      <c r="X35" s="4" t="s">
        <v>1317</v>
      </c>
    </row>
    <row r="36" spans="1:25" x14ac:dyDescent="0.3">
      <c r="A36" s="4" t="s">
        <v>1669</v>
      </c>
      <c r="B36" s="4" t="s">
        <v>1676</v>
      </c>
      <c r="C36" s="4" t="s">
        <v>1670</v>
      </c>
      <c r="D36" s="4" t="s">
        <v>1305</v>
      </c>
      <c r="E36" s="4" t="s">
        <v>1671</v>
      </c>
      <c r="F36" s="4" t="s">
        <v>1672</v>
      </c>
      <c r="G36" s="4" t="s">
        <v>1673</v>
      </c>
      <c r="H36" s="4">
        <v>2023</v>
      </c>
      <c r="I36" s="4" t="s">
        <v>1674</v>
      </c>
      <c r="J36" s="4">
        <v>98</v>
      </c>
      <c r="K36" s="4">
        <v>3</v>
      </c>
      <c r="M36" s="4">
        <v>322</v>
      </c>
      <c r="N36" s="4">
        <v>328</v>
      </c>
      <c r="O36" s="4">
        <v>6</v>
      </c>
      <c r="P36" s="4" t="s">
        <v>1675</v>
      </c>
      <c r="R36" s="4" t="s">
        <v>1677</v>
      </c>
      <c r="T36" s="4" t="s">
        <v>1678</v>
      </c>
      <c r="U36" s="4" t="s">
        <v>62</v>
      </c>
      <c r="V36" s="4" t="s">
        <v>1679</v>
      </c>
      <c r="W36" s="4" t="s">
        <v>1316</v>
      </c>
      <c r="X36" s="4" t="s">
        <v>1317</v>
      </c>
      <c r="Y36" s="4" t="s">
        <v>1455</v>
      </c>
    </row>
    <row r="37" spans="1:25" x14ac:dyDescent="0.3">
      <c r="A37" s="4" t="s">
        <v>1680</v>
      </c>
      <c r="B37" s="4" t="s">
        <v>1687</v>
      </c>
      <c r="C37" s="4" t="s">
        <v>1681</v>
      </c>
      <c r="D37" s="4" t="s">
        <v>1305</v>
      </c>
      <c r="E37" s="4" t="s">
        <v>1682</v>
      </c>
      <c r="F37" s="4" t="s">
        <v>1683</v>
      </c>
      <c r="G37" s="4" t="s">
        <v>1684</v>
      </c>
      <c r="H37" s="4">
        <v>2023</v>
      </c>
      <c r="I37" s="4" t="s">
        <v>1685</v>
      </c>
      <c r="J37" s="4">
        <v>15</v>
      </c>
      <c r="K37" s="4">
        <v>1</v>
      </c>
      <c r="M37" s="4">
        <v>238</v>
      </c>
      <c r="N37" s="4">
        <v>258</v>
      </c>
      <c r="O37" s="4">
        <v>20</v>
      </c>
      <c r="P37" s="4" t="s">
        <v>1686</v>
      </c>
      <c r="Q37" s="4" t="s">
        <v>1688</v>
      </c>
      <c r="R37" s="4" t="s">
        <v>1689</v>
      </c>
      <c r="T37" s="4" t="s">
        <v>1314</v>
      </c>
      <c r="U37" s="4" t="s">
        <v>62</v>
      </c>
      <c r="V37" s="4" t="s">
        <v>1690</v>
      </c>
      <c r="W37" s="4" t="s">
        <v>1376</v>
      </c>
      <c r="X37" s="4" t="s">
        <v>1317</v>
      </c>
    </row>
    <row r="38" spans="1:25" x14ac:dyDescent="0.3">
      <c r="A38" s="4" t="s">
        <v>1691</v>
      </c>
      <c r="B38" s="4" t="s">
        <v>1698</v>
      </c>
      <c r="C38" s="4" t="s">
        <v>1692</v>
      </c>
      <c r="D38" s="4" t="s">
        <v>1305</v>
      </c>
      <c r="E38" s="4" t="s">
        <v>1693</v>
      </c>
      <c r="F38" s="4" t="s">
        <v>1694</v>
      </c>
      <c r="G38" s="4" t="s">
        <v>1695</v>
      </c>
      <c r="H38" s="4">
        <v>2022</v>
      </c>
      <c r="I38" s="4" t="s">
        <v>1696</v>
      </c>
      <c r="J38" s="4">
        <v>64</v>
      </c>
      <c r="L38" s="4">
        <v>103443</v>
      </c>
      <c r="P38" s="4" t="s">
        <v>1697</v>
      </c>
      <c r="Q38" s="4" t="s">
        <v>1699</v>
      </c>
      <c r="R38" s="4" t="s">
        <v>1700</v>
      </c>
      <c r="T38" s="4" t="s">
        <v>1362</v>
      </c>
      <c r="U38" s="4" t="s">
        <v>62</v>
      </c>
      <c r="V38" s="4" t="s">
        <v>1701</v>
      </c>
      <c r="W38" s="4" t="s">
        <v>1316</v>
      </c>
      <c r="X38" s="4" t="s">
        <v>1317</v>
      </c>
    </row>
    <row r="39" spans="1:25" x14ac:dyDescent="0.3">
      <c r="A39" s="4" t="s">
        <v>1702</v>
      </c>
      <c r="B39" s="4" t="s">
        <v>1709</v>
      </c>
      <c r="C39" s="4" t="s">
        <v>1703</v>
      </c>
      <c r="D39" s="4" t="s">
        <v>1305</v>
      </c>
      <c r="E39" s="4" t="s">
        <v>1704</v>
      </c>
      <c r="F39" s="4" t="s">
        <v>1705</v>
      </c>
      <c r="G39" s="4" t="s">
        <v>1706</v>
      </c>
      <c r="H39" s="4">
        <v>2022</v>
      </c>
      <c r="I39" s="4" t="s">
        <v>1707</v>
      </c>
      <c r="J39" s="4">
        <v>9</v>
      </c>
      <c r="K39" s="4">
        <v>1</v>
      </c>
      <c r="L39" s="4">
        <v>23</v>
      </c>
      <c r="P39" s="4" t="s">
        <v>1708</v>
      </c>
      <c r="Q39" s="4" t="s">
        <v>1710</v>
      </c>
      <c r="T39" s="4" t="s">
        <v>1453</v>
      </c>
      <c r="U39" s="4" t="s">
        <v>62</v>
      </c>
      <c r="V39" s="4" t="s">
        <v>1711</v>
      </c>
      <c r="W39" s="4" t="s">
        <v>1316</v>
      </c>
      <c r="X39" s="4" t="s">
        <v>1317</v>
      </c>
      <c r="Y39" s="4" t="s">
        <v>1341</v>
      </c>
    </row>
    <row r="40" spans="1:25" x14ac:dyDescent="0.3">
      <c r="A40" s="4" t="s">
        <v>1712</v>
      </c>
      <c r="B40" s="4" t="s">
        <v>1719</v>
      </c>
      <c r="C40" s="4" t="s">
        <v>1713</v>
      </c>
      <c r="D40" s="4" t="s">
        <v>1305</v>
      </c>
      <c r="E40" s="4" t="s">
        <v>1714</v>
      </c>
      <c r="F40" s="4" t="s">
        <v>1715</v>
      </c>
      <c r="G40" s="4" t="s">
        <v>1716</v>
      </c>
      <c r="H40" s="4">
        <v>2022</v>
      </c>
      <c r="I40" s="4" t="s">
        <v>1717</v>
      </c>
      <c r="J40" s="4">
        <v>13</v>
      </c>
      <c r="L40" s="4">
        <v>1008913</v>
      </c>
      <c r="P40" s="4" t="s">
        <v>1718</v>
      </c>
      <c r="Q40" s="4" t="s">
        <v>1720</v>
      </c>
      <c r="T40" s="4" t="s">
        <v>1327</v>
      </c>
      <c r="U40" s="4" t="s">
        <v>62</v>
      </c>
      <c r="V40" s="4" t="s">
        <v>1721</v>
      </c>
      <c r="W40" s="4" t="s">
        <v>1316</v>
      </c>
      <c r="X40" s="4" t="s">
        <v>1317</v>
      </c>
      <c r="Y40" s="4" t="s">
        <v>1329</v>
      </c>
    </row>
    <row r="41" spans="1:25" x14ac:dyDescent="0.3">
      <c r="A41" s="4" t="s">
        <v>1722</v>
      </c>
      <c r="B41" s="4" t="s">
        <v>1729</v>
      </c>
      <c r="C41" s="4" t="s">
        <v>1723</v>
      </c>
      <c r="D41" s="4" t="s">
        <v>1305</v>
      </c>
      <c r="E41" s="4" t="s">
        <v>1724</v>
      </c>
      <c r="F41" s="4" t="s">
        <v>1725</v>
      </c>
      <c r="G41" s="4" t="s">
        <v>1726</v>
      </c>
      <c r="H41" s="4">
        <v>2022</v>
      </c>
      <c r="I41" s="4" t="s">
        <v>1727</v>
      </c>
      <c r="J41" s="4">
        <v>23</v>
      </c>
      <c r="K41" s="4">
        <v>5</v>
      </c>
      <c r="M41" s="4">
        <v>343</v>
      </c>
      <c r="N41" s="4">
        <v>350</v>
      </c>
      <c r="O41" s="4">
        <v>7</v>
      </c>
      <c r="P41" s="4" t="s">
        <v>1728</v>
      </c>
      <c r="Q41" s="4" t="s">
        <v>1730</v>
      </c>
      <c r="T41" s="4" t="s">
        <v>1314</v>
      </c>
      <c r="U41" s="4" t="s">
        <v>62</v>
      </c>
      <c r="V41" s="4" t="s">
        <v>1731</v>
      </c>
      <c r="W41" s="4" t="s">
        <v>1316</v>
      </c>
      <c r="X41" s="4" t="s">
        <v>1317</v>
      </c>
      <c r="Y41" s="4" t="s">
        <v>1377</v>
      </c>
    </row>
    <row r="42" spans="1:25" x14ac:dyDescent="0.3">
      <c r="A42" s="4" t="s">
        <v>1732</v>
      </c>
      <c r="B42" s="4" t="s">
        <v>1739</v>
      </c>
      <c r="C42" s="4" t="s">
        <v>1733</v>
      </c>
      <c r="D42" s="4" t="s">
        <v>1305</v>
      </c>
      <c r="E42" s="4" t="s">
        <v>1734</v>
      </c>
      <c r="F42" s="4" t="s">
        <v>1735</v>
      </c>
      <c r="G42" s="4" t="s">
        <v>1736</v>
      </c>
      <c r="H42" s="4">
        <v>2023</v>
      </c>
      <c r="I42" s="4" t="s">
        <v>1737</v>
      </c>
      <c r="J42" s="4">
        <v>47</v>
      </c>
      <c r="K42" s="4">
        <v>2</v>
      </c>
      <c r="M42" s="4">
        <v>267</v>
      </c>
      <c r="N42" s="4">
        <v>297</v>
      </c>
      <c r="O42" s="4">
        <v>30</v>
      </c>
      <c r="P42" s="4" t="s">
        <v>1738</v>
      </c>
      <c r="Q42" s="4" t="s">
        <v>1740</v>
      </c>
      <c r="R42" s="4" t="s">
        <v>1741</v>
      </c>
      <c r="T42" s="4" t="s">
        <v>1314</v>
      </c>
      <c r="U42" s="4" t="s">
        <v>62</v>
      </c>
      <c r="V42" s="4" t="s">
        <v>1737</v>
      </c>
      <c r="W42" s="4" t="s">
        <v>1316</v>
      </c>
      <c r="X42" s="4" t="s">
        <v>1317</v>
      </c>
    </row>
    <row r="43" spans="1:25" x14ac:dyDescent="0.3">
      <c r="A43" s="4" t="s">
        <v>1742</v>
      </c>
      <c r="B43" s="4" t="s">
        <v>1749</v>
      </c>
      <c r="C43" s="4" t="s">
        <v>1743</v>
      </c>
      <c r="D43" s="4" t="s">
        <v>1305</v>
      </c>
      <c r="E43" s="4" t="s">
        <v>1744</v>
      </c>
      <c r="F43" s="4" t="s">
        <v>1745</v>
      </c>
      <c r="G43" s="4" t="s">
        <v>1746</v>
      </c>
      <c r="H43" s="4">
        <v>2023</v>
      </c>
      <c r="I43" s="4" t="s">
        <v>1747</v>
      </c>
      <c r="J43" s="4">
        <v>12</v>
      </c>
      <c r="K43" s="4">
        <v>2</v>
      </c>
      <c r="M43" s="4">
        <v>598</v>
      </c>
      <c r="N43" s="4">
        <v>605</v>
      </c>
      <c r="O43" s="4">
        <v>7</v>
      </c>
      <c r="P43" s="4" t="s">
        <v>1748</v>
      </c>
      <c r="Q43" s="4" t="s">
        <v>1750</v>
      </c>
      <c r="T43" s="4" t="s">
        <v>1751</v>
      </c>
      <c r="U43" s="4" t="s">
        <v>62</v>
      </c>
      <c r="V43" s="4" t="s">
        <v>1752</v>
      </c>
      <c r="W43" s="4" t="s">
        <v>1316</v>
      </c>
      <c r="X43" s="4" t="s">
        <v>1317</v>
      </c>
      <c r="Y43" s="4" t="s">
        <v>1329</v>
      </c>
    </row>
    <row r="44" spans="1:25" x14ac:dyDescent="0.3">
      <c r="A44" s="4" t="s">
        <v>1753</v>
      </c>
      <c r="B44" s="4" t="s">
        <v>1760</v>
      </c>
      <c r="C44" s="4" t="s">
        <v>1754</v>
      </c>
      <c r="D44" s="4" t="s">
        <v>1305</v>
      </c>
      <c r="E44" s="4" t="s">
        <v>1755</v>
      </c>
      <c r="F44" s="4" t="s">
        <v>1756</v>
      </c>
      <c r="G44" s="4" t="s">
        <v>1757</v>
      </c>
      <c r="H44" s="4">
        <v>2022</v>
      </c>
      <c r="I44" s="4" t="s">
        <v>1758</v>
      </c>
      <c r="J44" s="4">
        <v>12</v>
      </c>
      <c r="K44" s="4">
        <v>2</v>
      </c>
      <c r="P44" s="4" t="s">
        <v>1759</v>
      </c>
      <c r="Q44" s="4" t="s">
        <v>1761</v>
      </c>
      <c r="T44" s="4" t="s">
        <v>1638</v>
      </c>
      <c r="U44" s="4" t="s">
        <v>62</v>
      </c>
      <c r="V44" s="4" t="s">
        <v>1758</v>
      </c>
      <c r="W44" s="4" t="s">
        <v>1316</v>
      </c>
      <c r="X44" s="4" t="s">
        <v>1317</v>
      </c>
      <c r="Y44" s="4" t="s">
        <v>1341</v>
      </c>
    </row>
    <row r="45" spans="1:25" x14ac:dyDescent="0.3">
      <c r="A45" s="4" t="s">
        <v>1762</v>
      </c>
      <c r="B45" s="4" t="s">
        <v>1770</v>
      </c>
      <c r="C45" s="4" t="s">
        <v>1763</v>
      </c>
      <c r="D45" s="4" t="s">
        <v>1305</v>
      </c>
      <c r="E45" s="4" t="s">
        <v>1764</v>
      </c>
      <c r="F45" s="4" t="s">
        <v>1765</v>
      </c>
      <c r="G45" s="4" t="s">
        <v>1766</v>
      </c>
      <c r="H45" s="4">
        <v>2023</v>
      </c>
      <c r="I45" s="4" t="s">
        <v>1767</v>
      </c>
      <c r="J45" s="4">
        <v>13</v>
      </c>
      <c r="K45" s="4">
        <v>4</v>
      </c>
      <c r="L45" s="4" t="s">
        <v>1768</v>
      </c>
      <c r="P45" s="4" t="s">
        <v>1769</v>
      </c>
      <c r="Q45" s="4" t="s">
        <v>1771</v>
      </c>
      <c r="R45" s="4" t="s">
        <v>1772</v>
      </c>
      <c r="T45" s="4" t="s">
        <v>1773</v>
      </c>
      <c r="U45" s="4" t="s">
        <v>62</v>
      </c>
      <c r="V45" s="4" t="s">
        <v>1767</v>
      </c>
      <c r="W45" s="4" t="s">
        <v>1316</v>
      </c>
      <c r="X45" s="4" t="s">
        <v>1317</v>
      </c>
      <c r="Y45" s="4" t="s">
        <v>1329</v>
      </c>
    </row>
    <row r="46" spans="1:25" x14ac:dyDescent="0.3">
      <c r="A46" s="4" t="s">
        <v>1774</v>
      </c>
      <c r="B46" s="4" t="s">
        <v>1780</v>
      </c>
      <c r="C46" s="4" t="s">
        <v>1775</v>
      </c>
      <c r="D46" s="4" t="s">
        <v>1305</v>
      </c>
      <c r="E46" s="4" t="s">
        <v>1776</v>
      </c>
      <c r="F46" s="4" t="s">
        <v>1777</v>
      </c>
      <c r="G46" s="4">
        <v>57193404939</v>
      </c>
      <c r="H46" s="4">
        <v>2023</v>
      </c>
      <c r="I46" s="4" t="s">
        <v>1778</v>
      </c>
      <c r="P46" s="4" t="s">
        <v>1779</v>
      </c>
      <c r="Q46" s="4" t="s">
        <v>1781</v>
      </c>
      <c r="T46" s="4" t="s">
        <v>1453</v>
      </c>
      <c r="U46" s="4" t="s">
        <v>62</v>
      </c>
      <c r="V46" s="4" t="s">
        <v>1782</v>
      </c>
      <c r="W46" s="4" t="s">
        <v>1376</v>
      </c>
      <c r="X46" s="4" t="s">
        <v>1352</v>
      </c>
      <c r="Y46" s="4" t="s">
        <v>1430</v>
      </c>
    </row>
    <row r="47" spans="1:25" x14ac:dyDescent="0.3">
      <c r="A47" s="4" t="s">
        <v>1783</v>
      </c>
      <c r="B47" s="4" t="s">
        <v>1790</v>
      </c>
      <c r="C47" s="4" t="s">
        <v>1784</v>
      </c>
      <c r="D47" s="4" t="s">
        <v>1305</v>
      </c>
      <c r="E47" s="4" t="s">
        <v>1785</v>
      </c>
      <c r="F47" s="4" t="s">
        <v>1786</v>
      </c>
      <c r="G47" s="4" t="s">
        <v>1787</v>
      </c>
      <c r="H47" s="4">
        <v>2023</v>
      </c>
      <c r="I47" s="4" t="s">
        <v>1788</v>
      </c>
      <c r="J47" s="4">
        <v>84</v>
      </c>
      <c r="L47" s="4">
        <v>103562</v>
      </c>
      <c r="P47" s="4" t="s">
        <v>1789</v>
      </c>
      <c r="Q47" s="4" t="s">
        <v>1791</v>
      </c>
      <c r="R47" s="4" t="s">
        <v>1792</v>
      </c>
      <c r="T47" s="4" t="s">
        <v>1485</v>
      </c>
      <c r="U47" s="4" t="s">
        <v>62</v>
      </c>
      <c r="V47" s="4" t="s">
        <v>1793</v>
      </c>
      <c r="W47" s="4" t="s">
        <v>1376</v>
      </c>
      <c r="X47" s="4" t="s">
        <v>1317</v>
      </c>
    </row>
    <row r="48" spans="1:25" x14ac:dyDescent="0.3">
      <c r="A48" s="4" t="s">
        <v>1794</v>
      </c>
      <c r="B48" s="4" t="s">
        <v>1801</v>
      </c>
      <c r="C48" s="4" t="s">
        <v>1795</v>
      </c>
      <c r="D48" s="4" t="s">
        <v>1305</v>
      </c>
      <c r="E48" s="4" t="s">
        <v>1796</v>
      </c>
      <c r="F48" s="4" t="s">
        <v>1797</v>
      </c>
      <c r="G48" s="4" t="s">
        <v>1798</v>
      </c>
      <c r="H48" s="4">
        <v>2023</v>
      </c>
      <c r="I48" s="4" t="s">
        <v>1799</v>
      </c>
      <c r="J48" s="4">
        <v>126</v>
      </c>
      <c r="L48" s="4">
        <v>107090</v>
      </c>
      <c r="P48" s="4" t="s">
        <v>1800</v>
      </c>
      <c r="Q48" s="4" t="s">
        <v>1802</v>
      </c>
      <c r="R48" s="4" t="s">
        <v>1803</v>
      </c>
      <c r="T48" s="4" t="s">
        <v>1374</v>
      </c>
      <c r="U48" s="4" t="s">
        <v>62</v>
      </c>
      <c r="V48" s="4" t="s">
        <v>1804</v>
      </c>
      <c r="W48" s="4" t="s">
        <v>1316</v>
      </c>
      <c r="X48" s="4" t="s">
        <v>1317</v>
      </c>
    </row>
    <row r="49" spans="1:25" x14ac:dyDescent="0.3">
      <c r="A49" s="4" t="s">
        <v>1805</v>
      </c>
      <c r="B49" s="4" t="s">
        <v>1812</v>
      </c>
      <c r="C49" s="4" t="s">
        <v>1806</v>
      </c>
      <c r="D49" s="4" t="s">
        <v>1305</v>
      </c>
      <c r="E49" s="4" t="s">
        <v>1807</v>
      </c>
      <c r="F49" s="4" t="s">
        <v>1808</v>
      </c>
      <c r="G49" s="4" t="s">
        <v>1809</v>
      </c>
      <c r="H49" s="4">
        <v>2023</v>
      </c>
      <c r="I49" s="4" t="s">
        <v>1810</v>
      </c>
      <c r="J49" s="4">
        <v>40</v>
      </c>
      <c r="K49" s="4">
        <v>1</v>
      </c>
      <c r="M49" s="4">
        <v>51</v>
      </c>
      <c r="N49" s="4">
        <v>64</v>
      </c>
      <c r="O49" s="4">
        <v>13</v>
      </c>
      <c r="P49" s="4" t="s">
        <v>1811</v>
      </c>
      <c r="Q49" s="4" t="s">
        <v>1813</v>
      </c>
      <c r="T49" s="4" t="s">
        <v>1350</v>
      </c>
      <c r="U49" s="4" t="s">
        <v>62</v>
      </c>
      <c r="V49" s="4" t="s">
        <v>1814</v>
      </c>
      <c r="W49" s="4" t="s">
        <v>1316</v>
      </c>
      <c r="X49" s="4" t="s">
        <v>1317</v>
      </c>
    </row>
    <row r="50" spans="1:25" x14ac:dyDescent="0.3">
      <c r="A50" s="4" t="s">
        <v>1815</v>
      </c>
      <c r="B50" s="4" t="s">
        <v>1822</v>
      </c>
      <c r="C50" s="4" t="s">
        <v>1816</v>
      </c>
      <c r="D50" s="4" t="s">
        <v>1305</v>
      </c>
      <c r="E50" s="4" t="s">
        <v>1817</v>
      </c>
      <c r="F50" s="4" t="s">
        <v>1818</v>
      </c>
      <c r="G50" s="4" t="s">
        <v>1819</v>
      </c>
      <c r="H50" s="4">
        <v>2022</v>
      </c>
      <c r="I50" s="4" t="s">
        <v>1820</v>
      </c>
      <c r="J50" s="4">
        <v>134</v>
      </c>
      <c r="L50" s="4">
        <v>107294</v>
      </c>
      <c r="P50" s="4" t="s">
        <v>1821</v>
      </c>
      <c r="Q50" s="4" t="s">
        <v>1823</v>
      </c>
      <c r="R50" s="4" t="s">
        <v>1824</v>
      </c>
      <c r="T50" s="4" t="s">
        <v>1362</v>
      </c>
      <c r="U50" s="4" t="s">
        <v>62</v>
      </c>
      <c r="V50" s="4" t="s">
        <v>1825</v>
      </c>
      <c r="W50" s="4" t="s">
        <v>1316</v>
      </c>
      <c r="X50" s="4" t="s">
        <v>1317</v>
      </c>
      <c r="Y50" s="4" t="s">
        <v>1377</v>
      </c>
    </row>
    <row r="51" spans="1:25" x14ac:dyDescent="0.3">
      <c r="A51" s="4" t="s">
        <v>1826</v>
      </c>
      <c r="B51" s="4" t="s">
        <v>1832</v>
      </c>
      <c r="C51" s="4" t="s">
        <v>1827</v>
      </c>
      <c r="D51" s="4" t="s">
        <v>1305</v>
      </c>
      <c r="E51" s="4" t="s">
        <v>1828</v>
      </c>
      <c r="F51" s="4" t="s">
        <v>1829</v>
      </c>
      <c r="G51" s="4" t="s">
        <v>1830</v>
      </c>
      <c r="H51" s="4">
        <v>2023</v>
      </c>
      <c r="I51" s="4" t="s">
        <v>441</v>
      </c>
      <c r="J51" s="4">
        <v>167</v>
      </c>
      <c r="L51" s="4">
        <v>111183</v>
      </c>
      <c r="P51" s="4" t="s">
        <v>1831</v>
      </c>
      <c r="Q51" s="4" t="s">
        <v>1833</v>
      </c>
      <c r="R51" s="4" t="s">
        <v>1834</v>
      </c>
      <c r="T51" s="4" t="s">
        <v>1374</v>
      </c>
      <c r="U51" s="4" t="s">
        <v>62</v>
      </c>
      <c r="V51" s="4" t="s">
        <v>1835</v>
      </c>
      <c r="W51" s="4" t="s">
        <v>1316</v>
      </c>
      <c r="X51" s="4" t="s">
        <v>1317</v>
      </c>
      <c r="Y51" s="4" t="s">
        <v>1455</v>
      </c>
    </row>
    <row r="52" spans="1:25" x14ac:dyDescent="0.3">
      <c r="A52" s="4" t="s">
        <v>1836</v>
      </c>
      <c r="B52" s="4" t="s">
        <v>1843</v>
      </c>
      <c r="C52" s="4" t="s">
        <v>1837</v>
      </c>
      <c r="D52" s="4" t="s">
        <v>1305</v>
      </c>
      <c r="E52" s="4" t="s">
        <v>1838</v>
      </c>
      <c r="F52" s="4" t="s">
        <v>1839</v>
      </c>
      <c r="G52" s="4" t="s">
        <v>1840</v>
      </c>
      <c r="H52" s="4">
        <v>2022</v>
      </c>
      <c r="I52" s="4" t="s">
        <v>1841</v>
      </c>
      <c r="J52" s="4">
        <v>13</v>
      </c>
      <c r="K52" s="4">
        <v>2</v>
      </c>
      <c r="M52" s="4">
        <v>176</v>
      </c>
      <c r="N52" s="4">
        <v>199</v>
      </c>
      <c r="O52" s="4">
        <v>23</v>
      </c>
      <c r="P52" s="4" t="s">
        <v>1842</v>
      </c>
      <c r="Q52" s="4" t="s">
        <v>1844</v>
      </c>
      <c r="T52" s="4" t="s">
        <v>1314</v>
      </c>
      <c r="U52" s="4" t="s">
        <v>62</v>
      </c>
      <c r="V52" s="4" t="s">
        <v>1845</v>
      </c>
      <c r="W52" s="4" t="s">
        <v>1316</v>
      </c>
      <c r="X52" s="4" t="s">
        <v>1317</v>
      </c>
    </row>
    <row r="53" spans="1:25" x14ac:dyDescent="0.3">
      <c r="A53" s="4" t="s">
        <v>1846</v>
      </c>
      <c r="B53" s="4" t="s">
        <v>1853</v>
      </c>
      <c r="C53" s="4" t="s">
        <v>1847</v>
      </c>
      <c r="D53" s="4" t="s">
        <v>1305</v>
      </c>
      <c r="E53" s="4" t="s">
        <v>1848</v>
      </c>
      <c r="F53" s="4" t="s">
        <v>1849</v>
      </c>
      <c r="G53" s="4" t="s">
        <v>1850</v>
      </c>
      <c r="H53" s="4">
        <v>2023</v>
      </c>
      <c r="I53" s="4" t="s">
        <v>1851</v>
      </c>
      <c r="J53" s="4">
        <v>42</v>
      </c>
      <c r="K53" s="4">
        <v>8</v>
      </c>
      <c r="M53" s="4">
        <v>6179</v>
      </c>
      <c r="N53" s="4">
        <v>6193</v>
      </c>
      <c r="O53" s="4">
        <v>14</v>
      </c>
      <c r="P53" s="4" t="s">
        <v>1852</v>
      </c>
      <c r="Q53" s="4" t="s">
        <v>1854</v>
      </c>
      <c r="T53" s="4" t="s">
        <v>1453</v>
      </c>
      <c r="U53" s="4" t="s">
        <v>62</v>
      </c>
      <c r="V53" s="4" t="s">
        <v>1855</v>
      </c>
      <c r="W53" s="4" t="s">
        <v>1316</v>
      </c>
      <c r="X53" s="4" t="s">
        <v>1317</v>
      </c>
    </row>
    <row r="54" spans="1:25" x14ac:dyDescent="0.3">
      <c r="A54" s="4" t="s">
        <v>1856</v>
      </c>
      <c r="B54" s="4" t="s">
        <v>1862</v>
      </c>
      <c r="C54" s="4" t="s">
        <v>1857</v>
      </c>
      <c r="D54" s="4" t="s">
        <v>1305</v>
      </c>
      <c r="E54" s="4" t="s">
        <v>1858</v>
      </c>
      <c r="F54" s="4" t="s">
        <v>1859</v>
      </c>
      <c r="G54" s="4" t="s">
        <v>1860</v>
      </c>
      <c r="H54" s="4">
        <v>2022</v>
      </c>
      <c r="I54" s="4" t="s">
        <v>1334</v>
      </c>
      <c r="J54" s="4">
        <v>14</v>
      </c>
      <c r="K54" s="4">
        <v>14</v>
      </c>
      <c r="L54" s="4">
        <v>8486</v>
      </c>
      <c r="P54" s="4" t="s">
        <v>1861</v>
      </c>
      <c r="Q54" s="4" t="s">
        <v>1863</v>
      </c>
      <c r="R54" s="4" t="s">
        <v>1864</v>
      </c>
      <c r="T54" s="4" t="s">
        <v>1339</v>
      </c>
      <c r="U54" s="4" t="s">
        <v>62</v>
      </c>
      <c r="V54" s="4" t="s">
        <v>1340</v>
      </c>
      <c r="W54" s="4" t="s">
        <v>1316</v>
      </c>
      <c r="X54" s="4" t="s">
        <v>1317</v>
      </c>
      <c r="Y54" s="4" t="s">
        <v>1341</v>
      </c>
    </row>
    <row r="55" spans="1:25" x14ac:dyDescent="0.3">
      <c r="A55" s="4" t="s">
        <v>1865</v>
      </c>
      <c r="B55" s="4" t="s">
        <v>1872</v>
      </c>
      <c r="C55" s="4" t="s">
        <v>1866</v>
      </c>
      <c r="D55" s="4" t="s">
        <v>1305</v>
      </c>
      <c r="E55" s="4" t="s">
        <v>1867</v>
      </c>
      <c r="F55" s="4" t="s">
        <v>1868</v>
      </c>
      <c r="G55" s="4" t="s">
        <v>1869</v>
      </c>
      <c r="H55" s="4">
        <v>2022</v>
      </c>
      <c r="I55" s="4" t="s">
        <v>1870</v>
      </c>
      <c r="J55" s="4">
        <v>16</v>
      </c>
      <c r="K55" s="4">
        <v>5</v>
      </c>
      <c r="M55" s="4">
        <v>2149</v>
      </c>
      <c r="N55" s="4">
        <v>2178</v>
      </c>
      <c r="O55" s="4">
        <v>29</v>
      </c>
      <c r="P55" s="4" t="s">
        <v>1871</v>
      </c>
      <c r="Q55" s="4" t="s">
        <v>1873</v>
      </c>
      <c r="R55" s="4" t="s">
        <v>1874</v>
      </c>
      <c r="T55" s="4" t="s">
        <v>1875</v>
      </c>
      <c r="U55" s="4" t="s">
        <v>62</v>
      </c>
      <c r="V55" s="4" t="s">
        <v>1876</v>
      </c>
      <c r="W55" s="4" t="s">
        <v>1376</v>
      </c>
      <c r="X55" s="4" t="s">
        <v>1317</v>
      </c>
    </row>
    <row r="56" spans="1:25" x14ac:dyDescent="0.3">
      <c r="A56" s="4" t="s">
        <v>1877</v>
      </c>
      <c r="B56" s="4" t="s">
        <v>1883</v>
      </c>
      <c r="C56" s="4" t="s">
        <v>1878</v>
      </c>
      <c r="D56" s="4" t="s">
        <v>1305</v>
      </c>
      <c r="E56" s="4" t="s">
        <v>1879</v>
      </c>
      <c r="F56" s="4" t="s">
        <v>1880</v>
      </c>
      <c r="G56" s="4" t="s">
        <v>1881</v>
      </c>
      <c r="H56" s="4">
        <v>2022</v>
      </c>
      <c r="I56" s="4" t="s">
        <v>1391</v>
      </c>
      <c r="J56" s="4">
        <v>19</v>
      </c>
      <c r="K56" s="4">
        <v>24</v>
      </c>
      <c r="L56" s="4">
        <v>16492</v>
      </c>
      <c r="P56" s="4" t="s">
        <v>1882</v>
      </c>
      <c r="Q56" s="4" t="s">
        <v>1884</v>
      </c>
      <c r="R56" s="4" t="s">
        <v>1885</v>
      </c>
      <c r="T56" s="4" t="s">
        <v>1339</v>
      </c>
      <c r="U56" s="4" t="s">
        <v>62</v>
      </c>
      <c r="V56" s="4" t="s">
        <v>1396</v>
      </c>
      <c r="W56" s="4" t="s">
        <v>1376</v>
      </c>
      <c r="X56" s="4" t="s">
        <v>1317</v>
      </c>
      <c r="Y56" s="4" t="s">
        <v>1329</v>
      </c>
    </row>
    <row r="57" spans="1:25" x14ac:dyDescent="0.3">
      <c r="A57" s="4" t="s">
        <v>1886</v>
      </c>
      <c r="B57" s="4" t="s">
        <v>1892</v>
      </c>
      <c r="C57" s="4" t="s">
        <v>1887</v>
      </c>
      <c r="D57" s="4" t="s">
        <v>1305</v>
      </c>
      <c r="E57" s="4" t="s">
        <v>1888</v>
      </c>
      <c r="F57" s="4" t="s">
        <v>1889</v>
      </c>
      <c r="G57" s="4" t="s">
        <v>1890</v>
      </c>
      <c r="H57" s="4">
        <v>2022</v>
      </c>
      <c r="I57" s="4" t="s">
        <v>1391</v>
      </c>
      <c r="J57" s="4">
        <v>19</v>
      </c>
      <c r="K57" s="4">
        <v>20</v>
      </c>
      <c r="L57" s="4">
        <v>13204</v>
      </c>
      <c r="P57" s="4" t="s">
        <v>1891</v>
      </c>
      <c r="Q57" s="4" t="s">
        <v>1893</v>
      </c>
      <c r="R57" s="4" t="s">
        <v>1894</v>
      </c>
      <c r="T57" s="4" t="s">
        <v>1339</v>
      </c>
      <c r="U57" s="4" t="s">
        <v>62</v>
      </c>
      <c r="V57" s="4" t="s">
        <v>1396</v>
      </c>
      <c r="W57" s="4" t="s">
        <v>1316</v>
      </c>
      <c r="X57" s="4" t="s">
        <v>1317</v>
      </c>
      <c r="Y57" s="4" t="s">
        <v>1329</v>
      </c>
    </row>
    <row r="58" spans="1:25" x14ac:dyDescent="0.3">
      <c r="A58" s="4" t="s">
        <v>1895</v>
      </c>
      <c r="B58" s="4" t="s">
        <v>1901</v>
      </c>
      <c r="C58" s="4" t="s">
        <v>1896</v>
      </c>
      <c r="D58" s="4" t="s">
        <v>1305</v>
      </c>
      <c r="E58" s="4" t="s">
        <v>1897</v>
      </c>
      <c r="F58" s="4" t="s">
        <v>1898</v>
      </c>
      <c r="G58" s="4" t="s">
        <v>1899</v>
      </c>
      <c r="H58" s="4">
        <v>2022</v>
      </c>
      <c r="I58" s="4" t="s">
        <v>1402</v>
      </c>
      <c r="J58" s="4">
        <v>130</v>
      </c>
      <c r="L58" s="4">
        <v>105302</v>
      </c>
      <c r="P58" s="4" t="s">
        <v>1900</v>
      </c>
      <c r="Q58" s="4" t="s">
        <v>1902</v>
      </c>
      <c r="R58" s="4" t="s">
        <v>1903</v>
      </c>
      <c r="T58" s="4" t="s">
        <v>1362</v>
      </c>
      <c r="U58" s="4" t="s">
        <v>62</v>
      </c>
      <c r="V58" s="4" t="s">
        <v>1407</v>
      </c>
      <c r="W58" s="4" t="s">
        <v>1316</v>
      </c>
      <c r="X58" s="4" t="s">
        <v>1317</v>
      </c>
    </row>
    <row r="59" spans="1:25" x14ac:dyDescent="0.3">
      <c r="A59" s="4" t="s">
        <v>1904</v>
      </c>
      <c r="B59" s="4" t="s">
        <v>1910</v>
      </c>
      <c r="C59" s="4" t="s">
        <v>1905</v>
      </c>
      <c r="D59" s="4" t="s">
        <v>1305</v>
      </c>
      <c r="E59" s="4" t="s">
        <v>1906</v>
      </c>
      <c r="F59" s="4" t="s">
        <v>1907</v>
      </c>
      <c r="G59" s="4" t="s">
        <v>1908</v>
      </c>
      <c r="H59" s="4">
        <v>2022</v>
      </c>
      <c r="I59" s="4" t="s">
        <v>1391</v>
      </c>
      <c r="J59" s="4">
        <v>19</v>
      </c>
      <c r="K59" s="4">
        <v>11</v>
      </c>
      <c r="L59" s="4">
        <v>6489</v>
      </c>
      <c r="P59" s="4" t="s">
        <v>1909</v>
      </c>
      <c r="Q59" s="4" t="s">
        <v>1911</v>
      </c>
      <c r="R59" s="4" t="s">
        <v>1912</v>
      </c>
      <c r="T59" s="4" t="s">
        <v>1339</v>
      </c>
      <c r="U59" s="4" t="s">
        <v>62</v>
      </c>
      <c r="V59" s="4" t="s">
        <v>1396</v>
      </c>
      <c r="W59" s="4" t="s">
        <v>1316</v>
      </c>
      <c r="X59" s="4" t="s">
        <v>1317</v>
      </c>
      <c r="Y59" s="4" t="s">
        <v>1329</v>
      </c>
    </row>
    <row r="60" spans="1:25" x14ac:dyDescent="0.3">
      <c r="A60" s="4" t="s">
        <v>1913</v>
      </c>
      <c r="B60" s="4" t="s">
        <v>1920</v>
      </c>
      <c r="C60" s="4" t="s">
        <v>1914</v>
      </c>
      <c r="D60" s="4" t="s">
        <v>1305</v>
      </c>
      <c r="E60" s="4" t="s">
        <v>1915</v>
      </c>
      <c r="F60" s="4" t="s">
        <v>1916</v>
      </c>
      <c r="G60" s="4" t="s">
        <v>1917</v>
      </c>
      <c r="H60" s="4">
        <v>2023</v>
      </c>
      <c r="I60" s="4" t="s">
        <v>1918</v>
      </c>
      <c r="P60" s="4" t="s">
        <v>1919</v>
      </c>
      <c r="Q60" s="4" t="s">
        <v>1921</v>
      </c>
      <c r="T60" s="4" t="s">
        <v>1922</v>
      </c>
      <c r="U60" s="4" t="s">
        <v>62</v>
      </c>
      <c r="V60" s="4" t="s">
        <v>1923</v>
      </c>
      <c r="W60" s="4" t="s">
        <v>1316</v>
      </c>
      <c r="X60" s="4" t="s">
        <v>1352</v>
      </c>
    </row>
    <row r="61" spans="1:25" x14ac:dyDescent="0.3">
      <c r="A61" s="4" t="s">
        <v>1924</v>
      </c>
      <c r="B61" s="4" t="s">
        <v>1931</v>
      </c>
      <c r="C61" s="4" t="s">
        <v>1925</v>
      </c>
      <c r="D61" s="4" t="s">
        <v>1305</v>
      </c>
      <c r="E61" s="4" t="s">
        <v>1926</v>
      </c>
      <c r="F61" s="4" t="s">
        <v>1927</v>
      </c>
      <c r="G61" s="4" t="s">
        <v>1928</v>
      </c>
      <c r="H61" s="4">
        <v>2023</v>
      </c>
      <c r="I61" s="4" t="s">
        <v>1929</v>
      </c>
      <c r="P61" s="4" t="s">
        <v>1930</v>
      </c>
      <c r="Q61" s="4" t="s">
        <v>1932</v>
      </c>
      <c r="T61" s="4" t="s">
        <v>1933</v>
      </c>
      <c r="U61" s="4" t="s">
        <v>62</v>
      </c>
      <c r="V61" s="4" t="s">
        <v>1934</v>
      </c>
      <c r="W61" s="4" t="s">
        <v>1316</v>
      </c>
      <c r="X61" s="4" t="s">
        <v>1352</v>
      </c>
    </row>
    <row r="62" spans="1:25" x14ac:dyDescent="0.3">
      <c r="A62" s="4" t="s">
        <v>1935</v>
      </c>
      <c r="B62" s="4" t="s">
        <v>1942</v>
      </c>
      <c r="C62" s="4" t="s">
        <v>1936</v>
      </c>
      <c r="D62" s="4" t="s">
        <v>1305</v>
      </c>
      <c r="E62" s="4" t="s">
        <v>1937</v>
      </c>
      <c r="F62" s="4" t="s">
        <v>1938</v>
      </c>
      <c r="G62" s="4" t="s">
        <v>1939</v>
      </c>
      <c r="H62" s="4">
        <v>2022</v>
      </c>
      <c r="I62" s="4" t="s">
        <v>1767</v>
      </c>
      <c r="J62" s="4">
        <v>12</v>
      </c>
      <c r="K62" s="4">
        <v>9</v>
      </c>
      <c r="L62" s="4" t="s">
        <v>1940</v>
      </c>
      <c r="P62" s="4" t="s">
        <v>1941</v>
      </c>
      <c r="Q62" s="4" t="s">
        <v>1943</v>
      </c>
      <c r="R62" s="4" t="s">
        <v>1944</v>
      </c>
      <c r="T62" s="4" t="s">
        <v>1773</v>
      </c>
      <c r="U62" s="4" t="s">
        <v>62</v>
      </c>
      <c r="V62" s="4" t="s">
        <v>1767</v>
      </c>
      <c r="W62" s="4" t="s">
        <v>1316</v>
      </c>
      <c r="X62" s="4" t="s">
        <v>1317</v>
      </c>
      <c r="Y62" s="4" t="s">
        <v>1329</v>
      </c>
    </row>
    <row r="63" spans="1:25" x14ac:dyDescent="0.3">
      <c r="A63" s="4" t="s">
        <v>1945</v>
      </c>
      <c r="B63" s="4" t="s">
        <v>1952</v>
      </c>
      <c r="C63" s="4" t="s">
        <v>1946</v>
      </c>
      <c r="D63" s="4" t="s">
        <v>1305</v>
      </c>
      <c r="E63" s="4" t="s">
        <v>1947</v>
      </c>
      <c r="F63" s="4" t="s">
        <v>1948</v>
      </c>
      <c r="G63" s="4" t="s">
        <v>1949</v>
      </c>
      <c r="H63" s="4">
        <v>2022</v>
      </c>
      <c r="I63" s="4" t="s">
        <v>1950</v>
      </c>
      <c r="J63" s="4">
        <v>10</v>
      </c>
      <c r="K63" s="4">
        <v>12</v>
      </c>
      <c r="L63" s="4">
        <v>2524</v>
      </c>
      <c r="P63" s="4" t="s">
        <v>1951</v>
      </c>
      <c r="Q63" s="4" t="s">
        <v>1953</v>
      </c>
      <c r="T63" s="4" t="s">
        <v>1339</v>
      </c>
      <c r="U63" s="4" t="s">
        <v>62</v>
      </c>
      <c r="V63" s="4" t="s">
        <v>1954</v>
      </c>
      <c r="W63" s="4" t="s">
        <v>1376</v>
      </c>
      <c r="X63" s="4" t="s">
        <v>1317</v>
      </c>
      <c r="Y63" s="4" t="s">
        <v>1329</v>
      </c>
    </row>
    <row r="64" spans="1:25" x14ac:dyDescent="0.3">
      <c r="A64" s="4" t="s">
        <v>1955</v>
      </c>
      <c r="B64" s="4" t="s">
        <v>1963</v>
      </c>
      <c r="C64" s="4" t="s">
        <v>1956</v>
      </c>
      <c r="D64" s="4" t="s">
        <v>1305</v>
      </c>
      <c r="E64" s="4" t="s">
        <v>1957</v>
      </c>
      <c r="F64" s="4" t="s">
        <v>1958</v>
      </c>
      <c r="G64" s="4" t="s">
        <v>1959</v>
      </c>
      <c r="H64" s="4">
        <v>2022</v>
      </c>
      <c r="I64" s="4" t="s">
        <v>1960</v>
      </c>
      <c r="J64" s="4">
        <v>11</v>
      </c>
      <c r="K64" s="4">
        <v>12</v>
      </c>
      <c r="L64" s="4" t="s">
        <v>1961</v>
      </c>
      <c r="P64" s="4" t="s">
        <v>1962</v>
      </c>
      <c r="Q64" s="4" t="s">
        <v>1964</v>
      </c>
      <c r="T64" s="4" t="s">
        <v>1965</v>
      </c>
      <c r="U64" s="4" t="s">
        <v>62</v>
      </c>
      <c r="V64" s="4" t="s">
        <v>1966</v>
      </c>
      <c r="W64" s="4" t="s">
        <v>1316</v>
      </c>
      <c r="X64" s="4" t="s">
        <v>1317</v>
      </c>
      <c r="Y64" s="4" t="s">
        <v>1329</v>
      </c>
    </row>
    <row r="65" spans="1:25" x14ac:dyDescent="0.3">
      <c r="A65" s="4" t="s">
        <v>1967</v>
      </c>
      <c r="B65" s="4" t="s">
        <v>1974</v>
      </c>
      <c r="C65" s="4" t="s">
        <v>1968</v>
      </c>
      <c r="D65" s="4" t="s">
        <v>1305</v>
      </c>
      <c r="E65" s="4" t="s">
        <v>1969</v>
      </c>
      <c r="F65" s="4" t="s">
        <v>1970</v>
      </c>
      <c r="G65" s="4" t="s">
        <v>1971</v>
      </c>
      <c r="H65" s="4">
        <v>2023</v>
      </c>
      <c r="I65" s="4" t="s">
        <v>1972</v>
      </c>
      <c r="P65" s="4" t="s">
        <v>1973</v>
      </c>
      <c r="Q65" s="4" t="s">
        <v>1975</v>
      </c>
      <c r="T65" s="4" t="s">
        <v>1922</v>
      </c>
      <c r="U65" s="4" t="s">
        <v>62</v>
      </c>
      <c r="V65" s="4" t="s">
        <v>1976</v>
      </c>
      <c r="W65" s="4" t="s">
        <v>1316</v>
      </c>
      <c r="X65" s="4" t="s">
        <v>1352</v>
      </c>
    </row>
    <row r="66" spans="1:25" x14ac:dyDescent="0.3">
      <c r="A66" s="4" t="s">
        <v>1977</v>
      </c>
      <c r="B66" s="4" t="s">
        <v>1983</v>
      </c>
      <c r="C66" s="4" t="s">
        <v>1978</v>
      </c>
      <c r="D66" s="4" t="s">
        <v>1305</v>
      </c>
      <c r="E66" s="4" t="s">
        <v>1979</v>
      </c>
      <c r="F66" s="4" t="s">
        <v>1980</v>
      </c>
      <c r="G66" s="4" t="s">
        <v>1981</v>
      </c>
      <c r="H66" s="4">
        <v>2022</v>
      </c>
      <c r="I66" s="4" t="s">
        <v>1391</v>
      </c>
      <c r="J66" s="4">
        <v>19</v>
      </c>
      <c r="K66" s="4">
        <v>23</v>
      </c>
      <c r="L66" s="4">
        <v>15847</v>
      </c>
      <c r="P66" s="4" t="s">
        <v>1982</v>
      </c>
      <c r="Q66" s="4" t="s">
        <v>1984</v>
      </c>
      <c r="R66" s="4" t="s">
        <v>1985</v>
      </c>
      <c r="T66" s="4" t="s">
        <v>1339</v>
      </c>
      <c r="U66" s="4" t="s">
        <v>62</v>
      </c>
      <c r="V66" s="4" t="s">
        <v>1396</v>
      </c>
      <c r="W66" s="4" t="s">
        <v>1376</v>
      </c>
      <c r="X66" s="4" t="s">
        <v>1317</v>
      </c>
      <c r="Y66" s="4" t="s">
        <v>1329</v>
      </c>
    </row>
    <row r="67" spans="1:25" x14ac:dyDescent="0.3">
      <c r="A67" s="4" t="s">
        <v>1986</v>
      </c>
      <c r="B67" s="4" t="s">
        <v>1992</v>
      </c>
      <c r="C67" s="4" t="s">
        <v>1987</v>
      </c>
      <c r="D67" s="4" t="s">
        <v>1305</v>
      </c>
      <c r="E67" s="4" t="s">
        <v>1988</v>
      </c>
      <c r="F67" s="4" t="s">
        <v>1989</v>
      </c>
      <c r="G67" s="4" t="s">
        <v>1990</v>
      </c>
      <c r="H67" s="4">
        <v>2022</v>
      </c>
      <c r="I67" s="4" t="s">
        <v>1585</v>
      </c>
      <c r="J67" s="4">
        <v>2</v>
      </c>
      <c r="L67" s="4">
        <v>100152</v>
      </c>
      <c r="P67" s="4" t="s">
        <v>1991</v>
      </c>
      <c r="Q67" s="4" t="s">
        <v>1993</v>
      </c>
      <c r="R67" s="4" t="s">
        <v>1994</v>
      </c>
      <c r="T67" s="4" t="s">
        <v>1362</v>
      </c>
      <c r="U67" s="4" t="s">
        <v>62</v>
      </c>
      <c r="V67" s="4" t="s">
        <v>1589</v>
      </c>
      <c r="W67" s="4" t="s">
        <v>1316</v>
      </c>
      <c r="X67" s="4" t="s">
        <v>1317</v>
      </c>
      <c r="Y67" s="4" t="s">
        <v>1341</v>
      </c>
    </row>
    <row r="68" spans="1:25" x14ac:dyDescent="0.3">
      <c r="A68" s="4" t="s">
        <v>1995</v>
      </c>
      <c r="B68" s="4" t="s">
        <v>2001</v>
      </c>
      <c r="C68" s="4" t="s">
        <v>1996</v>
      </c>
      <c r="D68" s="4" t="s">
        <v>1305</v>
      </c>
      <c r="E68" s="4" t="s">
        <v>1997</v>
      </c>
      <c r="F68" s="4" t="s">
        <v>1998</v>
      </c>
      <c r="G68" s="4">
        <v>8133464600</v>
      </c>
      <c r="H68" s="4">
        <v>2023</v>
      </c>
      <c r="I68" s="4" t="s">
        <v>1999</v>
      </c>
      <c r="J68" s="4">
        <v>42</v>
      </c>
      <c r="K68" s="4">
        <v>1</v>
      </c>
      <c r="M68" s="4">
        <v>108</v>
      </c>
      <c r="N68" s="4">
        <v>123</v>
      </c>
      <c r="O68" s="4">
        <v>15</v>
      </c>
      <c r="P68" s="4" t="s">
        <v>2000</v>
      </c>
      <c r="Q68" s="4" t="s">
        <v>2002</v>
      </c>
      <c r="R68" s="4" t="s">
        <v>2003</v>
      </c>
      <c r="T68" s="4" t="s">
        <v>2004</v>
      </c>
      <c r="U68" s="4" t="s">
        <v>62</v>
      </c>
      <c r="V68" s="4" t="s">
        <v>2005</v>
      </c>
      <c r="W68" s="4" t="s">
        <v>1316</v>
      </c>
      <c r="X68" s="4" t="s">
        <v>1317</v>
      </c>
    </row>
    <row r="69" spans="1:25" x14ac:dyDescent="0.3">
      <c r="A69" s="4" t="s">
        <v>2006</v>
      </c>
      <c r="B69" s="4" t="s">
        <v>2013</v>
      </c>
      <c r="C69" s="4" t="s">
        <v>2007</v>
      </c>
      <c r="D69" s="4" t="s">
        <v>1305</v>
      </c>
      <c r="E69" s="4" t="s">
        <v>2008</v>
      </c>
      <c r="F69" s="4" t="s">
        <v>2009</v>
      </c>
      <c r="G69" s="4" t="s">
        <v>2010</v>
      </c>
      <c r="H69" s="4">
        <v>2022</v>
      </c>
      <c r="I69" s="4" t="s">
        <v>646</v>
      </c>
      <c r="J69" s="4">
        <v>17</v>
      </c>
      <c r="K69" s="5">
        <v>45272</v>
      </c>
      <c r="L69" s="4" t="s">
        <v>2011</v>
      </c>
      <c r="P69" s="4" t="s">
        <v>2012</v>
      </c>
      <c r="R69" s="4" t="s">
        <v>2014</v>
      </c>
      <c r="T69" s="4" t="s">
        <v>2015</v>
      </c>
      <c r="U69" s="4" t="s">
        <v>62</v>
      </c>
      <c r="V69" s="4" t="s">
        <v>646</v>
      </c>
      <c r="W69" s="4" t="s">
        <v>1316</v>
      </c>
      <c r="X69" s="4" t="s">
        <v>1317</v>
      </c>
      <c r="Y69" s="4" t="s">
        <v>1329</v>
      </c>
    </row>
    <row r="70" spans="1:25" x14ac:dyDescent="0.3">
      <c r="A70" s="4" t="s">
        <v>2016</v>
      </c>
      <c r="B70" s="4" t="s">
        <v>2023</v>
      </c>
      <c r="C70" s="4" t="s">
        <v>2017</v>
      </c>
      <c r="D70" s="4" t="s">
        <v>1305</v>
      </c>
      <c r="E70" s="4" t="s">
        <v>2018</v>
      </c>
      <c r="F70" s="4" t="s">
        <v>2019</v>
      </c>
      <c r="G70" s="4" t="s">
        <v>2020</v>
      </c>
      <c r="H70" s="4">
        <v>2022</v>
      </c>
      <c r="I70" s="4" t="s">
        <v>2021</v>
      </c>
      <c r="J70" s="4">
        <v>16</v>
      </c>
      <c r="L70" s="4">
        <v>100257</v>
      </c>
      <c r="P70" s="4" t="s">
        <v>2022</v>
      </c>
      <c r="Q70" s="4" t="s">
        <v>2024</v>
      </c>
      <c r="R70" s="4" t="s">
        <v>2025</v>
      </c>
      <c r="T70" s="4" t="s">
        <v>1362</v>
      </c>
      <c r="U70" s="4" t="s">
        <v>62</v>
      </c>
      <c r="V70" s="4" t="s">
        <v>2026</v>
      </c>
      <c r="W70" s="4" t="s">
        <v>1316</v>
      </c>
      <c r="X70" s="4" t="s">
        <v>1317</v>
      </c>
      <c r="Y70" s="4" t="s">
        <v>1341</v>
      </c>
    </row>
    <row r="71" spans="1:25" x14ac:dyDescent="0.3">
      <c r="A71" s="4" t="s">
        <v>2027</v>
      </c>
      <c r="B71" s="4" t="s">
        <v>2033</v>
      </c>
      <c r="C71" s="4" t="s">
        <v>2028</v>
      </c>
      <c r="D71" s="4" t="s">
        <v>1305</v>
      </c>
      <c r="E71" s="4" t="s">
        <v>2029</v>
      </c>
      <c r="F71" s="4" t="s">
        <v>2030</v>
      </c>
      <c r="G71" s="4" t="s">
        <v>2031</v>
      </c>
      <c r="H71" s="4">
        <v>2022</v>
      </c>
      <c r="I71" s="4" t="s">
        <v>1391</v>
      </c>
      <c r="J71" s="4">
        <v>19</v>
      </c>
      <c r="K71" s="4">
        <v>12</v>
      </c>
      <c r="L71" s="4">
        <v>7178</v>
      </c>
      <c r="P71" s="4" t="s">
        <v>2032</v>
      </c>
      <c r="Q71" s="4" t="s">
        <v>2034</v>
      </c>
      <c r="R71" s="4" t="s">
        <v>2035</v>
      </c>
      <c r="T71" s="4" t="s">
        <v>1339</v>
      </c>
      <c r="U71" s="4" t="s">
        <v>62</v>
      </c>
      <c r="V71" s="4" t="s">
        <v>1396</v>
      </c>
      <c r="W71" s="4" t="s">
        <v>1316</v>
      </c>
      <c r="X71" s="4" t="s">
        <v>1317</v>
      </c>
      <c r="Y71" s="4" t="s">
        <v>1329</v>
      </c>
    </row>
    <row r="72" spans="1:25" x14ac:dyDescent="0.3">
      <c r="A72" s="4" t="s">
        <v>2036</v>
      </c>
      <c r="B72" s="4" t="s">
        <v>2042</v>
      </c>
      <c r="C72" s="4" t="s">
        <v>2037</v>
      </c>
      <c r="D72" s="4" t="s">
        <v>1305</v>
      </c>
      <c r="E72" s="4" t="s">
        <v>2038</v>
      </c>
      <c r="F72" s="4" t="s">
        <v>2039</v>
      </c>
      <c r="G72" s="4" t="s">
        <v>2040</v>
      </c>
      <c r="H72" s="4">
        <v>2022</v>
      </c>
      <c r="I72" s="4" t="s">
        <v>1391</v>
      </c>
      <c r="J72" s="4">
        <v>19</v>
      </c>
      <c r="K72" s="4">
        <v>11</v>
      </c>
      <c r="L72" s="4">
        <v>6913</v>
      </c>
      <c r="P72" s="4" t="s">
        <v>2041</v>
      </c>
      <c r="Q72" s="4" t="s">
        <v>2043</v>
      </c>
      <c r="R72" s="4" t="s">
        <v>2044</v>
      </c>
      <c r="T72" s="4" t="s">
        <v>1339</v>
      </c>
      <c r="U72" s="4" t="s">
        <v>62</v>
      </c>
      <c r="V72" s="4" t="s">
        <v>1396</v>
      </c>
      <c r="W72" s="4" t="s">
        <v>1376</v>
      </c>
      <c r="X72" s="4" t="s">
        <v>1317</v>
      </c>
      <c r="Y72" s="4" t="s">
        <v>1329</v>
      </c>
    </row>
    <row r="73" spans="1:25" x14ac:dyDescent="0.3">
      <c r="A73" s="4" t="s">
        <v>2045</v>
      </c>
      <c r="B73" s="4" t="s">
        <v>2052</v>
      </c>
      <c r="C73" s="4" t="s">
        <v>2046</v>
      </c>
      <c r="D73" s="4" t="s">
        <v>1305</v>
      </c>
      <c r="E73" s="4" t="s">
        <v>2047</v>
      </c>
      <c r="F73" s="4" t="s">
        <v>2048</v>
      </c>
      <c r="G73" s="4" t="s">
        <v>2049</v>
      </c>
      <c r="H73" s="4">
        <v>2023</v>
      </c>
      <c r="I73" s="4" t="s">
        <v>2050</v>
      </c>
      <c r="J73" s="4">
        <v>41</v>
      </c>
      <c r="K73" s="4">
        <v>1</v>
      </c>
      <c r="M73" s="4">
        <v>251</v>
      </c>
      <c r="N73" s="4">
        <v>270</v>
      </c>
      <c r="O73" s="4">
        <v>19</v>
      </c>
      <c r="P73" s="4" t="s">
        <v>2051</v>
      </c>
      <c r="Q73" s="4" t="s">
        <v>2053</v>
      </c>
      <c r="T73" s="4" t="s">
        <v>1350</v>
      </c>
      <c r="U73" s="4" t="s">
        <v>62</v>
      </c>
      <c r="V73" s="4" t="s">
        <v>2054</v>
      </c>
      <c r="W73" s="4" t="s">
        <v>1316</v>
      </c>
      <c r="X73" s="4" t="s">
        <v>1317</v>
      </c>
    </row>
    <row r="74" spans="1:25" x14ac:dyDescent="0.3">
      <c r="A74" s="4" t="s">
        <v>2055</v>
      </c>
      <c r="B74" s="4" t="s">
        <v>2061</v>
      </c>
      <c r="C74" s="4" t="s">
        <v>2056</v>
      </c>
      <c r="D74" s="4" t="s">
        <v>1305</v>
      </c>
      <c r="E74" s="4" t="s">
        <v>2057</v>
      </c>
      <c r="F74" s="4" t="s">
        <v>2058</v>
      </c>
      <c r="G74" s="4" t="s">
        <v>2059</v>
      </c>
      <c r="H74" s="4">
        <v>2023</v>
      </c>
      <c r="I74" s="4" t="s">
        <v>1358</v>
      </c>
      <c r="J74" s="4">
        <v>87</v>
      </c>
      <c r="L74" s="4">
        <v>103585</v>
      </c>
      <c r="P74" s="4" t="s">
        <v>2060</v>
      </c>
      <c r="Q74" s="4" t="s">
        <v>2062</v>
      </c>
      <c r="T74" s="4" t="s">
        <v>1362</v>
      </c>
      <c r="U74" s="4" t="s">
        <v>62</v>
      </c>
      <c r="V74" s="4" t="s">
        <v>1363</v>
      </c>
      <c r="W74" s="4" t="s">
        <v>1316</v>
      </c>
      <c r="X74" s="4" t="s">
        <v>1317</v>
      </c>
    </row>
    <row r="75" spans="1:25" x14ac:dyDescent="0.3">
      <c r="A75" s="4" t="s">
        <v>2063</v>
      </c>
      <c r="B75" s="4" t="s">
        <v>2070</v>
      </c>
      <c r="C75" s="4" t="s">
        <v>2064</v>
      </c>
      <c r="D75" s="4" t="s">
        <v>1305</v>
      </c>
      <c r="E75" s="4" t="s">
        <v>2065</v>
      </c>
      <c r="F75" s="4" t="s">
        <v>2066</v>
      </c>
      <c r="G75" s="4" t="s">
        <v>2067</v>
      </c>
      <c r="H75" s="4">
        <v>2022</v>
      </c>
      <c r="I75" s="4" t="s">
        <v>2068</v>
      </c>
      <c r="J75" s="4">
        <v>37</v>
      </c>
      <c r="K75" s="4">
        <v>4</v>
      </c>
      <c r="M75" s="4">
        <v>952</v>
      </c>
      <c r="N75" s="4">
        <v>961</v>
      </c>
      <c r="O75" s="4">
        <v>9</v>
      </c>
      <c r="P75" s="4" t="s">
        <v>2069</v>
      </c>
      <c r="Q75" s="4" t="s">
        <v>2071</v>
      </c>
      <c r="T75" s="4" t="s">
        <v>1453</v>
      </c>
      <c r="U75" s="4" t="s">
        <v>62</v>
      </c>
      <c r="V75" s="4" t="s">
        <v>2072</v>
      </c>
      <c r="W75" s="4" t="s">
        <v>1316</v>
      </c>
      <c r="X75" s="4" t="s">
        <v>1317</v>
      </c>
    </row>
    <row r="76" spans="1:25" x14ac:dyDescent="0.3">
      <c r="A76" s="4" t="s">
        <v>2073</v>
      </c>
      <c r="B76" s="4" t="s">
        <v>2080</v>
      </c>
      <c r="C76" s="4" t="s">
        <v>2074</v>
      </c>
      <c r="D76" s="4" t="s">
        <v>1305</v>
      </c>
      <c r="E76" s="4" t="s">
        <v>2075</v>
      </c>
      <c r="F76" s="4" t="s">
        <v>2076</v>
      </c>
      <c r="G76" s="4" t="s">
        <v>2077</v>
      </c>
      <c r="H76" s="4">
        <v>2022</v>
      </c>
      <c r="I76" s="4" t="s">
        <v>2078</v>
      </c>
      <c r="J76" s="4">
        <v>50</v>
      </c>
      <c r="K76" s="4">
        <v>6</v>
      </c>
      <c r="M76" s="4">
        <v>421</v>
      </c>
      <c r="N76" s="4">
        <v>429</v>
      </c>
      <c r="O76" s="4">
        <v>8</v>
      </c>
      <c r="P76" s="4" t="s">
        <v>2079</v>
      </c>
      <c r="Q76" s="4" t="s">
        <v>2081</v>
      </c>
      <c r="R76" s="4" t="s">
        <v>2082</v>
      </c>
      <c r="T76" s="4" t="s">
        <v>1638</v>
      </c>
      <c r="U76" s="4" t="s">
        <v>62</v>
      </c>
      <c r="V76" s="4" t="s">
        <v>2083</v>
      </c>
      <c r="W76" s="4" t="s">
        <v>1316</v>
      </c>
      <c r="X76" s="4" t="s">
        <v>1317</v>
      </c>
    </row>
    <row r="77" spans="1:25" x14ac:dyDescent="0.3">
      <c r="A77" s="4" t="s">
        <v>2084</v>
      </c>
      <c r="B77" s="4" t="s">
        <v>2090</v>
      </c>
      <c r="C77" s="4" t="s">
        <v>2085</v>
      </c>
      <c r="D77" s="4" t="s">
        <v>1305</v>
      </c>
      <c r="E77" s="4" t="s">
        <v>2086</v>
      </c>
      <c r="F77" s="4" t="s">
        <v>2087</v>
      </c>
      <c r="G77" s="4" t="s">
        <v>2088</v>
      </c>
      <c r="H77" s="4">
        <v>2022</v>
      </c>
      <c r="I77" s="4" t="s">
        <v>1402</v>
      </c>
      <c r="J77" s="4">
        <v>129</v>
      </c>
      <c r="L77" s="4">
        <v>105671</v>
      </c>
      <c r="P77" s="4" t="s">
        <v>2089</v>
      </c>
      <c r="Q77" s="4" t="s">
        <v>2091</v>
      </c>
      <c r="R77" s="4" t="s">
        <v>2092</v>
      </c>
      <c r="T77" s="4" t="s">
        <v>1362</v>
      </c>
      <c r="U77" s="4" t="s">
        <v>62</v>
      </c>
      <c r="V77" s="4" t="s">
        <v>1407</v>
      </c>
      <c r="W77" s="4" t="s">
        <v>1316</v>
      </c>
      <c r="X77" s="4" t="s">
        <v>1317</v>
      </c>
    </row>
    <row r="78" spans="1:25" x14ac:dyDescent="0.3">
      <c r="A78" s="4" t="s">
        <v>2093</v>
      </c>
      <c r="B78" s="4" t="s">
        <v>2100</v>
      </c>
      <c r="C78" s="4" t="s">
        <v>2094</v>
      </c>
      <c r="D78" s="4" t="s">
        <v>1305</v>
      </c>
      <c r="E78" s="4" t="s">
        <v>2095</v>
      </c>
      <c r="F78" s="4" t="s">
        <v>2096</v>
      </c>
      <c r="G78" s="4" t="s">
        <v>2097</v>
      </c>
      <c r="H78" s="4">
        <v>2023</v>
      </c>
      <c r="I78" s="4" t="s">
        <v>2098</v>
      </c>
      <c r="P78" s="4" t="s">
        <v>2099</v>
      </c>
      <c r="Q78" s="4" t="s">
        <v>2101</v>
      </c>
      <c r="T78" s="4" t="s">
        <v>1314</v>
      </c>
      <c r="U78" s="4" t="s">
        <v>62</v>
      </c>
      <c r="V78" s="4" t="s">
        <v>2102</v>
      </c>
      <c r="W78" s="4" t="s">
        <v>1376</v>
      </c>
      <c r="X78" s="4" t="s">
        <v>1352</v>
      </c>
    </row>
    <row r="79" spans="1:25" x14ac:dyDescent="0.3">
      <c r="A79" s="4" t="s">
        <v>2103</v>
      </c>
      <c r="B79" s="4" t="s">
        <v>2110</v>
      </c>
      <c r="C79" s="4" t="s">
        <v>2104</v>
      </c>
      <c r="D79" s="4" t="s">
        <v>1305</v>
      </c>
      <c r="E79" s="4" t="s">
        <v>2105</v>
      </c>
      <c r="F79" s="4" t="s">
        <v>2106</v>
      </c>
      <c r="G79" s="4" t="s">
        <v>2107</v>
      </c>
      <c r="H79" s="4">
        <v>2022</v>
      </c>
      <c r="I79" s="4" t="s">
        <v>2108</v>
      </c>
      <c r="J79" s="4">
        <v>11</v>
      </c>
      <c r="K79" s="4">
        <v>1</v>
      </c>
      <c r="L79" s="4">
        <v>59</v>
      </c>
      <c r="P79" s="4" t="s">
        <v>2109</v>
      </c>
      <c r="Q79" s="4" t="s">
        <v>2111</v>
      </c>
      <c r="T79" s="4" t="s">
        <v>1495</v>
      </c>
      <c r="U79" s="4" t="s">
        <v>62</v>
      </c>
      <c r="V79" s="4" t="s">
        <v>2112</v>
      </c>
      <c r="W79" s="4" t="s">
        <v>1316</v>
      </c>
      <c r="X79" s="4" t="s">
        <v>1317</v>
      </c>
      <c r="Y79" s="4" t="s">
        <v>1329</v>
      </c>
    </row>
    <row r="80" spans="1:25" x14ac:dyDescent="0.3">
      <c r="A80" s="4" t="s">
        <v>2113</v>
      </c>
      <c r="B80" s="4" t="s">
        <v>2118</v>
      </c>
      <c r="C80" s="4" t="s">
        <v>2114</v>
      </c>
      <c r="D80" s="4" t="s">
        <v>1305</v>
      </c>
      <c r="E80" s="4" t="s">
        <v>2115</v>
      </c>
      <c r="F80" s="4" t="s">
        <v>2116</v>
      </c>
      <c r="G80" s="4">
        <v>7004513035</v>
      </c>
      <c r="H80" s="4">
        <v>2022</v>
      </c>
      <c r="I80" s="4" t="s">
        <v>1717</v>
      </c>
      <c r="J80" s="4">
        <v>13</v>
      </c>
      <c r="L80" s="4">
        <v>856209</v>
      </c>
      <c r="P80" s="4" t="s">
        <v>2117</v>
      </c>
      <c r="Q80" s="4" t="s">
        <v>2119</v>
      </c>
      <c r="T80" s="4" t="s">
        <v>1327</v>
      </c>
      <c r="U80" s="4" t="s">
        <v>62</v>
      </c>
      <c r="V80" s="4" t="s">
        <v>1721</v>
      </c>
      <c r="W80" s="4" t="s">
        <v>1376</v>
      </c>
      <c r="X80" s="4" t="s">
        <v>1317</v>
      </c>
      <c r="Y80" s="4" t="s">
        <v>1329</v>
      </c>
    </row>
    <row r="81" spans="1:25" x14ac:dyDescent="0.3">
      <c r="A81" s="4" t="s">
        <v>2120</v>
      </c>
      <c r="B81" s="4" t="s">
        <v>2127</v>
      </c>
      <c r="C81" s="4" t="s">
        <v>2121</v>
      </c>
      <c r="D81" s="4" t="s">
        <v>1305</v>
      </c>
      <c r="E81" s="4" t="s">
        <v>2122</v>
      </c>
      <c r="F81" s="4" t="s">
        <v>2123</v>
      </c>
      <c r="G81" s="4" t="s">
        <v>2124</v>
      </c>
      <c r="H81" s="4">
        <v>2022</v>
      </c>
      <c r="I81" s="4" t="s">
        <v>2125</v>
      </c>
      <c r="J81" s="4">
        <v>8</v>
      </c>
      <c r="K81" s="4">
        <v>1</v>
      </c>
      <c r="L81" s="4">
        <v>126</v>
      </c>
      <c r="P81" s="4" t="s">
        <v>2126</v>
      </c>
      <c r="Q81" s="4" t="s">
        <v>2128</v>
      </c>
      <c r="R81" s="4" t="s">
        <v>2129</v>
      </c>
      <c r="T81" s="4" t="s">
        <v>1495</v>
      </c>
      <c r="U81" s="4" t="s">
        <v>62</v>
      </c>
      <c r="V81" s="4" t="s">
        <v>2130</v>
      </c>
      <c r="W81" s="4" t="s">
        <v>1316</v>
      </c>
      <c r="X81" s="4" t="s">
        <v>1317</v>
      </c>
      <c r="Y81" s="4" t="s">
        <v>1329</v>
      </c>
    </row>
    <row r="82" spans="1:25" x14ac:dyDescent="0.3">
      <c r="A82" s="4" t="s">
        <v>2131</v>
      </c>
      <c r="B82" s="4" t="s">
        <v>2138</v>
      </c>
      <c r="C82" s="4" t="s">
        <v>2132</v>
      </c>
      <c r="D82" s="4" t="s">
        <v>1305</v>
      </c>
      <c r="E82" s="4" t="s">
        <v>2133</v>
      </c>
      <c r="F82" s="4" t="s">
        <v>2134</v>
      </c>
      <c r="G82" s="4" t="s">
        <v>2135</v>
      </c>
      <c r="H82" s="4">
        <v>2023</v>
      </c>
      <c r="I82" s="4" t="s">
        <v>2136</v>
      </c>
      <c r="J82" s="4">
        <v>28</v>
      </c>
      <c r="K82" s="4">
        <v>7</v>
      </c>
      <c r="M82" s="4">
        <v>44</v>
      </c>
      <c r="N82" s="4">
        <v>67</v>
      </c>
      <c r="O82" s="4">
        <v>23</v>
      </c>
      <c r="P82" s="4" t="s">
        <v>2137</v>
      </c>
      <c r="Q82" s="4" t="s">
        <v>2139</v>
      </c>
      <c r="T82" s="4" t="s">
        <v>1933</v>
      </c>
      <c r="U82" s="4" t="s">
        <v>62</v>
      </c>
      <c r="V82" s="4" t="s">
        <v>2140</v>
      </c>
      <c r="W82" s="4" t="s">
        <v>1316</v>
      </c>
      <c r="X82" s="4" t="s">
        <v>1317</v>
      </c>
      <c r="Y82" s="4" t="s">
        <v>2141</v>
      </c>
    </row>
    <row r="83" spans="1:25" x14ac:dyDescent="0.3">
      <c r="A83" s="4" t="s">
        <v>2142</v>
      </c>
      <c r="B83" s="4" t="s">
        <v>2149</v>
      </c>
      <c r="C83" s="4" t="s">
        <v>2143</v>
      </c>
      <c r="D83" s="4" t="s">
        <v>1305</v>
      </c>
      <c r="E83" s="4" t="s">
        <v>2144</v>
      </c>
      <c r="F83" s="4" t="s">
        <v>2145</v>
      </c>
      <c r="G83" s="4" t="s">
        <v>2146</v>
      </c>
      <c r="H83" s="4">
        <v>2022</v>
      </c>
      <c r="I83" s="4" t="s">
        <v>2147</v>
      </c>
      <c r="J83" s="4">
        <v>10</v>
      </c>
      <c r="K83" s="4">
        <v>1</v>
      </c>
      <c r="L83" s="4">
        <v>84</v>
      </c>
      <c r="P83" s="4" t="s">
        <v>2148</v>
      </c>
      <c r="Q83" s="4" t="s">
        <v>2150</v>
      </c>
      <c r="R83" s="4" t="s">
        <v>2151</v>
      </c>
      <c r="T83" s="4" t="s">
        <v>1495</v>
      </c>
      <c r="U83" s="4" t="s">
        <v>62</v>
      </c>
      <c r="V83" s="4" t="s">
        <v>2152</v>
      </c>
      <c r="W83" s="4" t="s">
        <v>1316</v>
      </c>
      <c r="X83" s="4" t="s">
        <v>1317</v>
      </c>
      <c r="Y83" s="4" t="s">
        <v>1329</v>
      </c>
    </row>
    <row r="84" spans="1:25" x14ac:dyDescent="0.3">
      <c r="A84" s="4" t="s">
        <v>2153</v>
      </c>
      <c r="B84" s="4" t="s">
        <v>2161</v>
      </c>
      <c r="C84" s="4" t="s">
        <v>2154</v>
      </c>
      <c r="D84" s="4" t="s">
        <v>1305</v>
      </c>
      <c r="E84" s="4" t="s">
        <v>2155</v>
      </c>
      <c r="F84" s="4" t="s">
        <v>2156</v>
      </c>
      <c r="G84" s="4" t="s">
        <v>2157</v>
      </c>
      <c r="H84" s="4">
        <v>2023</v>
      </c>
      <c r="I84" s="4" t="s">
        <v>2158</v>
      </c>
      <c r="J84" s="4">
        <v>58</v>
      </c>
      <c r="K84" s="4" t="s">
        <v>2159</v>
      </c>
      <c r="M84" s="4">
        <v>36</v>
      </c>
      <c r="N84" s="4">
        <v>43</v>
      </c>
      <c r="O84" s="4">
        <v>7</v>
      </c>
      <c r="P84" s="4" t="s">
        <v>2160</v>
      </c>
      <c r="R84" s="4" t="s">
        <v>2162</v>
      </c>
      <c r="T84" s="4" t="s">
        <v>1314</v>
      </c>
      <c r="U84" s="4" t="s">
        <v>62</v>
      </c>
      <c r="V84" s="4" t="s">
        <v>2163</v>
      </c>
      <c r="W84" s="4" t="s">
        <v>2164</v>
      </c>
      <c r="X84" s="4" t="s">
        <v>1317</v>
      </c>
      <c r="Y84" s="4" t="s">
        <v>1455</v>
      </c>
    </row>
    <row r="85" spans="1:25" x14ac:dyDescent="0.3">
      <c r="A85" s="4" t="s">
        <v>2165</v>
      </c>
      <c r="B85" s="4" t="s">
        <v>2172</v>
      </c>
      <c r="C85" s="4" t="s">
        <v>2166</v>
      </c>
      <c r="D85" s="4" t="s">
        <v>1305</v>
      </c>
      <c r="E85" s="4" t="s">
        <v>2167</v>
      </c>
      <c r="F85" s="4" t="s">
        <v>2168</v>
      </c>
      <c r="G85" s="4" t="s">
        <v>2169</v>
      </c>
      <c r="H85" s="4">
        <v>2023</v>
      </c>
      <c r="I85" s="4" t="s">
        <v>2170</v>
      </c>
      <c r="J85" s="4">
        <v>181</v>
      </c>
      <c r="K85" s="4">
        <v>6</v>
      </c>
      <c r="M85" s="4">
        <v>570</v>
      </c>
      <c r="N85" s="4">
        <v>574</v>
      </c>
      <c r="O85" s="4">
        <v>4</v>
      </c>
      <c r="P85" s="4" t="s">
        <v>2171</v>
      </c>
      <c r="Q85" s="4" t="s">
        <v>2173</v>
      </c>
      <c r="T85" s="4" t="s">
        <v>2174</v>
      </c>
      <c r="U85" s="4" t="s">
        <v>62</v>
      </c>
      <c r="V85" s="4" t="s">
        <v>2175</v>
      </c>
      <c r="W85" s="4" t="s">
        <v>1316</v>
      </c>
      <c r="X85" s="4" t="s">
        <v>1317</v>
      </c>
    </row>
    <row r="86" spans="1:25" x14ac:dyDescent="0.3">
      <c r="A86" s="4" t="s">
        <v>2176</v>
      </c>
      <c r="B86" s="4" t="s">
        <v>2182</v>
      </c>
      <c r="C86" s="4" t="s">
        <v>2177</v>
      </c>
      <c r="D86" s="4" t="s">
        <v>1305</v>
      </c>
      <c r="E86" s="4" t="s">
        <v>2178</v>
      </c>
      <c r="F86" s="4" t="s">
        <v>2179</v>
      </c>
      <c r="G86" s="4" t="s">
        <v>2180</v>
      </c>
      <c r="H86" s="4">
        <v>2022</v>
      </c>
      <c r="I86" s="4" t="s">
        <v>279</v>
      </c>
      <c r="J86" s="4">
        <v>43</v>
      </c>
      <c r="K86" s="4">
        <v>5</v>
      </c>
      <c r="M86" s="4">
        <v>697</v>
      </c>
      <c r="N86" s="4">
        <v>717</v>
      </c>
      <c r="O86" s="4">
        <v>20</v>
      </c>
      <c r="P86" s="4" t="s">
        <v>2181</v>
      </c>
      <c r="Q86" s="4" t="s">
        <v>2183</v>
      </c>
      <c r="T86" s="4" t="s">
        <v>1453</v>
      </c>
      <c r="U86" s="4" t="s">
        <v>62</v>
      </c>
      <c r="V86" s="4" t="s">
        <v>2184</v>
      </c>
      <c r="W86" s="4" t="s">
        <v>1316</v>
      </c>
      <c r="X86" s="4" t="s">
        <v>1317</v>
      </c>
      <c r="Y86" s="4" t="s">
        <v>1455</v>
      </c>
    </row>
    <row r="87" spans="1:25" x14ac:dyDescent="0.3">
      <c r="A87" s="4" t="s">
        <v>2185</v>
      </c>
      <c r="B87" s="4" t="s">
        <v>2192</v>
      </c>
      <c r="C87" s="4" t="s">
        <v>2186</v>
      </c>
      <c r="D87" s="4" t="s">
        <v>1305</v>
      </c>
      <c r="E87" s="4" t="s">
        <v>2187</v>
      </c>
      <c r="F87" s="4" t="s">
        <v>2188</v>
      </c>
      <c r="G87" s="4" t="s">
        <v>2189</v>
      </c>
      <c r="H87" s="4">
        <v>2023</v>
      </c>
      <c r="I87" s="4" t="s">
        <v>2190</v>
      </c>
      <c r="P87" s="4" t="s">
        <v>2191</v>
      </c>
      <c r="Q87" s="4" t="s">
        <v>2193</v>
      </c>
      <c r="T87" s="4" t="s">
        <v>1350</v>
      </c>
      <c r="U87" s="4" t="s">
        <v>62</v>
      </c>
      <c r="V87" s="4" t="s">
        <v>2194</v>
      </c>
      <c r="W87" s="4" t="s">
        <v>1316</v>
      </c>
      <c r="X87" s="4" t="s">
        <v>1352</v>
      </c>
    </row>
    <row r="88" spans="1:25" x14ac:dyDescent="0.3">
      <c r="A88" s="4" t="s">
        <v>2195</v>
      </c>
      <c r="B88" s="4" t="s">
        <v>2202</v>
      </c>
      <c r="C88" s="4" t="s">
        <v>2196</v>
      </c>
      <c r="D88" s="4" t="s">
        <v>1305</v>
      </c>
      <c r="E88" s="4" t="s">
        <v>2197</v>
      </c>
      <c r="F88" s="4" t="s">
        <v>2198</v>
      </c>
      <c r="G88" s="4" t="s">
        <v>2199</v>
      </c>
      <c r="H88" s="4">
        <v>2022</v>
      </c>
      <c r="I88" s="4" t="s">
        <v>2200</v>
      </c>
      <c r="J88" s="4">
        <v>58</v>
      </c>
      <c r="K88" s="4">
        <v>4</v>
      </c>
      <c r="M88" s="4">
        <v>679</v>
      </c>
      <c r="N88" s="4">
        <v>688</v>
      </c>
      <c r="O88" s="4">
        <v>9</v>
      </c>
      <c r="P88" s="4" t="s">
        <v>2201</v>
      </c>
      <c r="Q88" s="4" t="s">
        <v>2203</v>
      </c>
      <c r="R88" s="4" t="s">
        <v>2204</v>
      </c>
      <c r="T88" s="4" t="s">
        <v>1453</v>
      </c>
      <c r="U88" s="4" t="s">
        <v>62</v>
      </c>
      <c r="V88" s="4" t="s">
        <v>2205</v>
      </c>
      <c r="W88" s="4" t="s">
        <v>1316</v>
      </c>
      <c r="X88" s="4" t="s">
        <v>1317</v>
      </c>
    </row>
    <row r="89" spans="1:25" x14ac:dyDescent="0.3">
      <c r="A89" s="4" t="s">
        <v>2206</v>
      </c>
      <c r="B89" s="4" t="s">
        <v>2213</v>
      </c>
      <c r="C89" s="4" t="s">
        <v>2207</v>
      </c>
      <c r="D89" s="4" t="s">
        <v>1305</v>
      </c>
      <c r="E89" s="4" t="s">
        <v>2208</v>
      </c>
      <c r="F89" s="4" t="s">
        <v>2209</v>
      </c>
      <c r="G89" s="4" t="s">
        <v>2210</v>
      </c>
      <c r="H89" s="4">
        <v>2022</v>
      </c>
      <c r="I89" s="4" t="s">
        <v>2211</v>
      </c>
      <c r="J89" s="4">
        <v>23</v>
      </c>
      <c r="K89" s="4">
        <v>3</v>
      </c>
      <c r="L89" s="4">
        <v>5022004</v>
      </c>
      <c r="P89" s="4" t="s">
        <v>2212</v>
      </c>
      <c r="R89" s="4" t="s">
        <v>2214</v>
      </c>
      <c r="T89" s="4" t="s">
        <v>2215</v>
      </c>
      <c r="U89" s="4" t="s">
        <v>62</v>
      </c>
      <c r="V89" s="4" t="s">
        <v>2216</v>
      </c>
      <c r="W89" s="4" t="s">
        <v>1316</v>
      </c>
      <c r="X89" s="4" t="s">
        <v>1317</v>
      </c>
    </row>
    <row r="90" spans="1:25" x14ac:dyDescent="0.3">
      <c r="A90" s="4" t="s">
        <v>2217</v>
      </c>
      <c r="B90" s="4" t="s">
        <v>2225</v>
      </c>
      <c r="C90" s="4" t="s">
        <v>2218</v>
      </c>
      <c r="D90" s="4" t="s">
        <v>1305</v>
      </c>
      <c r="E90" s="4" t="s">
        <v>2219</v>
      </c>
      <c r="F90" s="4" t="s">
        <v>2220</v>
      </c>
      <c r="G90" s="4" t="s">
        <v>2221</v>
      </c>
      <c r="H90" s="4">
        <v>2023</v>
      </c>
      <c r="I90" s="4" t="s">
        <v>2222</v>
      </c>
      <c r="J90" s="4">
        <v>19</v>
      </c>
      <c r="L90" s="4" t="s">
        <v>2223</v>
      </c>
      <c r="P90" s="4" t="s">
        <v>2224</v>
      </c>
      <c r="Q90" s="4" t="s">
        <v>2226</v>
      </c>
      <c r="T90" s="4" t="s">
        <v>1485</v>
      </c>
      <c r="U90" s="4" t="s">
        <v>62</v>
      </c>
      <c r="V90" s="4" t="s">
        <v>2227</v>
      </c>
      <c r="W90" s="4" t="s">
        <v>1316</v>
      </c>
      <c r="X90" s="4" t="s">
        <v>1317</v>
      </c>
      <c r="Y90" s="4" t="s">
        <v>1329</v>
      </c>
    </row>
    <row r="91" spans="1:25" x14ac:dyDescent="0.3">
      <c r="A91" s="4" t="s">
        <v>2228</v>
      </c>
      <c r="B91" s="4" t="s">
        <v>2161</v>
      </c>
      <c r="C91" s="4" t="s">
        <v>2229</v>
      </c>
      <c r="D91" s="4" t="s">
        <v>1305</v>
      </c>
      <c r="E91" s="4" t="s">
        <v>2230</v>
      </c>
      <c r="F91" s="4" t="s">
        <v>2231</v>
      </c>
      <c r="G91" s="4" t="s">
        <v>2232</v>
      </c>
      <c r="H91" s="4">
        <v>2022</v>
      </c>
      <c r="I91" s="4" t="s">
        <v>223</v>
      </c>
      <c r="J91" s="4">
        <v>13</v>
      </c>
      <c r="L91" s="4">
        <v>917248</v>
      </c>
      <c r="P91" s="4" t="s">
        <v>2233</v>
      </c>
      <c r="Q91" s="4" t="s">
        <v>2234</v>
      </c>
      <c r="R91" s="4" t="s">
        <v>2235</v>
      </c>
      <c r="T91" s="4" t="s">
        <v>1327</v>
      </c>
      <c r="U91" s="4" t="s">
        <v>62</v>
      </c>
      <c r="V91" s="4" t="s">
        <v>1328</v>
      </c>
      <c r="W91" s="4" t="s">
        <v>2236</v>
      </c>
      <c r="X91" s="4" t="s">
        <v>1317</v>
      </c>
      <c r="Y91" s="4" t="s">
        <v>1329</v>
      </c>
    </row>
    <row r="92" spans="1:25" x14ac:dyDescent="0.3">
      <c r="A92" s="4" t="s">
        <v>2237</v>
      </c>
      <c r="B92" s="4" t="s">
        <v>2244</v>
      </c>
      <c r="C92" s="4" t="s">
        <v>2238</v>
      </c>
      <c r="D92" s="4" t="s">
        <v>1305</v>
      </c>
      <c r="E92" s="4" t="s">
        <v>2239</v>
      </c>
      <c r="F92" s="4" t="s">
        <v>2240</v>
      </c>
      <c r="G92" s="4" t="s">
        <v>2241</v>
      </c>
      <c r="H92" s="4">
        <v>2022</v>
      </c>
      <c r="I92" s="4" t="s">
        <v>2242</v>
      </c>
      <c r="J92" s="4">
        <v>3</v>
      </c>
      <c r="K92" s="4">
        <v>4</v>
      </c>
      <c r="M92" s="4">
        <v>322</v>
      </c>
      <c r="N92" s="4">
        <v>344</v>
      </c>
      <c r="O92" s="4">
        <v>22</v>
      </c>
      <c r="P92" s="4" t="s">
        <v>2243</v>
      </c>
      <c r="Q92" s="4" t="s">
        <v>2245</v>
      </c>
      <c r="R92" s="4" t="s">
        <v>2246</v>
      </c>
      <c r="T92" s="4" t="s">
        <v>2247</v>
      </c>
      <c r="U92" s="4" t="s">
        <v>62</v>
      </c>
      <c r="V92" s="4" t="s">
        <v>2248</v>
      </c>
      <c r="W92" s="4" t="s">
        <v>1316</v>
      </c>
      <c r="X92" s="4" t="s">
        <v>1317</v>
      </c>
      <c r="Y92" s="4" t="s">
        <v>1329</v>
      </c>
    </row>
    <row r="93" spans="1:25" x14ac:dyDescent="0.3">
      <c r="A93" s="4" t="s">
        <v>2249</v>
      </c>
      <c r="B93" s="4" t="s">
        <v>2255</v>
      </c>
      <c r="C93" s="4" t="s">
        <v>2250</v>
      </c>
      <c r="D93" s="4" t="s">
        <v>1305</v>
      </c>
      <c r="E93" s="4" t="s">
        <v>2251</v>
      </c>
      <c r="F93" s="4" t="s">
        <v>2252</v>
      </c>
      <c r="G93" s="4" t="s">
        <v>2253</v>
      </c>
      <c r="H93" s="4">
        <v>2023</v>
      </c>
      <c r="I93" s="4" t="s">
        <v>1543</v>
      </c>
      <c r="J93" s="4">
        <v>21</v>
      </c>
      <c r="K93" s="4">
        <v>1</v>
      </c>
      <c r="M93" s="4">
        <v>30</v>
      </c>
      <c r="N93" s="4">
        <v>46</v>
      </c>
      <c r="O93" s="4">
        <v>16</v>
      </c>
      <c r="P93" s="4" t="s">
        <v>2254</v>
      </c>
      <c r="Q93" s="4" t="s">
        <v>2256</v>
      </c>
      <c r="T93" s="4" t="s">
        <v>1547</v>
      </c>
      <c r="U93" s="4" t="s">
        <v>62</v>
      </c>
      <c r="V93" s="4" t="s">
        <v>1543</v>
      </c>
      <c r="W93" s="4" t="s">
        <v>1316</v>
      </c>
      <c r="X93" s="4" t="s">
        <v>1317</v>
      </c>
      <c r="Y93" s="4" t="s">
        <v>1341</v>
      </c>
    </row>
    <row r="94" spans="1:25" x14ac:dyDescent="0.3">
      <c r="A94" s="4" t="s">
        <v>2257</v>
      </c>
      <c r="B94" s="4" t="s">
        <v>2263</v>
      </c>
      <c r="C94" s="4" t="s">
        <v>2258</v>
      </c>
      <c r="D94" s="4" t="s">
        <v>1305</v>
      </c>
      <c r="E94" s="4" t="s">
        <v>2259</v>
      </c>
      <c r="F94" s="4" t="s">
        <v>2260</v>
      </c>
      <c r="G94" s="4" t="s">
        <v>2261</v>
      </c>
      <c r="H94" s="4">
        <v>2022</v>
      </c>
      <c r="I94" s="4" t="s">
        <v>1391</v>
      </c>
      <c r="J94" s="4">
        <v>19</v>
      </c>
      <c r="K94" s="4">
        <v>13</v>
      </c>
      <c r="L94" s="4">
        <v>7798</v>
      </c>
      <c r="P94" s="4" t="s">
        <v>2262</v>
      </c>
      <c r="Q94" s="4" t="s">
        <v>2264</v>
      </c>
      <c r="R94" s="4" t="s">
        <v>2265</v>
      </c>
      <c r="T94" s="4" t="s">
        <v>1339</v>
      </c>
      <c r="U94" s="4" t="s">
        <v>62</v>
      </c>
      <c r="V94" s="4" t="s">
        <v>1396</v>
      </c>
      <c r="W94" s="4" t="s">
        <v>1376</v>
      </c>
      <c r="X94" s="4" t="s">
        <v>1317</v>
      </c>
      <c r="Y94" s="4" t="s">
        <v>1329</v>
      </c>
    </row>
    <row r="95" spans="1:25" x14ac:dyDescent="0.3">
      <c r="A95" s="4" t="s">
        <v>2266</v>
      </c>
      <c r="B95" s="4" t="s">
        <v>2273</v>
      </c>
      <c r="C95" s="4" t="s">
        <v>2267</v>
      </c>
      <c r="D95" s="4" t="s">
        <v>1305</v>
      </c>
      <c r="E95" s="4" t="s">
        <v>2268</v>
      </c>
      <c r="F95" s="4" t="s">
        <v>2269</v>
      </c>
      <c r="G95" s="4" t="s">
        <v>2270</v>
      </c>
      <c r="H95" s="4">
        <v>2022</v>
      </c>
      <c r="I95" s="4" t="s">
        <v>2271</v>
      </c>
      <c r="J95" s="4">
        <v>36</v>
      </c>
      <c r="K95" s="4">
        <v>4</v>
      </c>
      <c r="M95" s="4">
        <v>543</v>
      </c>
      <c r="N95" s="4">
        <v>558</v>
      </c>
      <c r="O95" s="4">
        <v>15</v>
      </c>
      <c r="P95" s="4" t="s">
        <v>2272</v>
      </c>
      <c r="Q95" s="4" t="s">
        <v>2274</v>
      </c>
      <c r="T95" s="4" t="s">
        <v>1638</v>
      </c>
      <c r="U95" s="4" t="s">
        <v>62</v>
      </c>
      <c r="V95" s="4" t="s">
        <v>2275</v>
      </c>
      <c r="W95" s="4" t="s">
        <v>1316</v>
      </c>
      <c r="X95" s="4" t="s">
        <v>1317</v>
      </c>
    </row>
    <row r="96" spans="1:25" x14ac:dyDescent="0.3">
      <c r="A96" s="4" t="s">
        <v>2276</v>
      </c>
      <c r="B96" s="4" t="s">
        <v>2282</v>
      </c>
      <c r="C96" s="4" t="s">
        <v>2277</v>
      </c>
      <c r="D96" s="4" t="s">
        <v>1305</v>
      </c>
      <c r="E96" s="4" t="s">
        <v>2278</v>
      </c>
      <c r="F96" s="4" t="s">
        <v>2279</v>
      </c>
      <c r="G96" s="4" t="s">
        <v>2280</v>
      </c>
      <c r="H96" s="4">
        <v>2022</v>
      </c>
      <c r="I96" s="4" t="s">
        <v>111</v>
      </c>
      <c r="J96" s="4">
        <v>22</v>
      </c>
      <c r="K96" s="4">
        <v>1</v>
      </c>
      <c r="L96" s="4">
        <v>113</v>
      </c>
      <c r="P96" s="4" t="s">
        <v>2281</v>
      </c>
      <c r="Q96" s="4" t="s">
        <v>2283</v>
      </c>
      <c r="R96" s="4" t="s">
        <v>2284</v>
      </c>
      <c r="T96" s="4" t="s">
        <v>1495</v>
      </c>
      <c r="U96" s="4" t="s">
        <v>62</v>
      </c>
      <c r="V96" s="4" t="s">
        <v>111</v>
      </c>
      <c r="W96" s="4" t="s">
        <v>1316</v>
      </c>
      <c r="X96" s="4" t="s">
        <v>1317</v>
      </c>
      <c r="Y96" s="4" t="s">
        <v>1329</v>
      </c>
    </row>
    <row r="97" spans="1:25" x14ac:dyDescent="0.3">
      <c r="A97" s="4" t="s">
        <v>2285</v>
      </c>
      <c r="B97" s="4" t="s">
        <v>2292</v>
      </c>
      <c r="C97" s="4" t="s">
        <v>2286</v>
      </c>
      <c r="D97" s="4" t="s">
        <v>1305</v>
      </c>
      <c r="E97" s="4" t="s">
        <v>2287</v>
      </c>
      <c r="F97" s="4" t="s">
        <v>2288</v>
      </c>
      <c r="G97" s="4" t="s">
        <v>2289</v>
      </c>
      <c r="H97" s="4">
        <v>2023</v>
      </c>
      <c r="I97" s="4" t="s">
        <v>2290</v>
      </c>
      <c r="P97" s="4" t="s">
        <v>2291</v>
      </c>
      <c r="R97" s="4" t="s">
        <v>2293</v>
      </c>
      <c r="T97" s="4" t="s">
        <v>1350</v>
      </c>
      <c r="U97" s="4" t="s">
        <v>62</v>
      </c>
      <c r="V97" s="4" t="s">
        <v>2294</v>
      </c>
      <c r="W97" s="4" t="s">
        <v>1316</v>
      </c>
      <c r="X97" s="4" t="s">
        <v>1352</v>
      </c>
    </row>
    <row r="98" spans="1:25" x14ac:dyDescent="0.3">
      <c r="A98" s="4" t="s">
        <v>2295</v>
      </c>
      <c r="B98" s="4" t="s">
        <v>2301</v>
      </c>
      <c r="C98" s="4" t="s">
        <v>2296</v>
      </c>
      <c r="D98" s="4" t="s">
        <v>1305</v>
      </c>
      <c r="E98" s="4" t="s">
        <v>2297</v>
      </c>
      <c r="F98" s="4" t="s">
        <v>2298</v>
      </c>
      <c r="G98" s="4" t="s">
        <v>2299</v>
      </c>
      <c r="H98" s="4">
        <v>2023</v>
      </c>
      <c r="I98" s="4" t="s">
        <v>1425</v>
      </c>
      <c r="P98" s="4" t="s">
        <v>2300</v>
      </c>
      <c r="Q98" s="4" t="s">
        <v>2302</v>
      </c>
      <c r="T98" s="4" t="s">
        <v>1314</v>
      </c>
      <c r="U98" s="4" t="s">
        <v>62</v>
      </c>
      <c r="V98" s="4" t="s">
        <v>1429</v>
      </c>
      <c r="W98" s="4" t="s">
        <v>1316</v>
      </c>
      <c r="X98" s="4" t="s">
        <v>1352</v>
      </c>
    </row>
    <row r="99" spans="1:25" x14ac:dyDescent="0.3">
      <c r="A99" s="4" t="s">
        <v>2303</v>
      </c>
      <c r="B99" s="4" t="s">
        <v>2310</v>
      </c>
      <c r="C99" s="4" t="s">
        <v>2304</v>
      </c>
      <c r="D99" s="4" t="s">
        <v>1305</v>
      </c>
      <c r="E99" s="4" t="s">
        <v>2305</v>
      </c>
      <c r="F99" s="4" t="s">
        <v>2306</v>
      </c>
      <c r="G99" s="4" t="s">
        <v>2307</v>
      </c>
      <c r="H99" s="4">
        <v>2022</v>
      </c>
      <c r="I99" s="4" t="s">
        <v>2308</v>
      </c>
      <c r="J99" s="4">
        <v>20</v>
      </c>
      <c r="K99" s="4">
        <v>6</v>
      </c>
      <c r="M99" s="4">
        <v>561</v>
      </c>
      <c r="N99" s="4">
        <v>580</v>
      </c>
      <c r="O99" s="4">
        <v>19</v>
      </c>
      <c r="P99" s="4" t="s">
        <v>2309</v>
      </c>
      <c r="Q99" s="4" t="s">
        <v>2311</v>
      </c>
      <c r="R99" s="4" t="s">
        <v>2312</v>
      </c>
      <c r="T99" s="4" t="s">
        <v>2313</v>
      </c>
      <c r="U99" s="4" t="s">
        <v>62</v>
      </c>
      <c r="V99" s="4" t="s">
        <v>2314</v>
      </c>
      <c r="W99" s="4" t="s">
        <v>1316</v>
      </c>
      <c r="X99" s="4" t="s">
        <v>1317</v>
      </c>
    </row>
    <row r="100" spans="1:25" x14ac:dyDescent="0.3">
      <c r="A100" s="4" t="s">
        <v>2315</v>
      </c>
      <c r="B100" s="4" t="s">
        <v>2323</v>
      </c>
      <c r="C100" s="4" t="s">
        <v>2316</v>
      </c>
      <c r="D100" s="4" t="s">
        <v>1305</v>
      </c>
      <c r="E100" s="4" t="s">
        <v>2317</v>
      </c>
      <c r="F100" s="4" t="s">
        <v>2318</v>
      </c>
      <c r="G100" s="4" t="s">
        <v>2319</v>
      </c>
      <c r="H100" s="4">
        <v>2022</v>
      </c>
      <c r="I100" s="4" t="s">
        <v>2320</v>
      </c>
      <c r="J100" s="4">
        <v>7</v>
      </c>
      <c r="K100" s="4">
        <v>4</v>
      </c>
      <c r="L100" s="4" t="s">
        <v>2321</v>
      </c>
      <c r="P100" s="4" t="s">
        <v>2322</v>
      </c>
      <c r="Q100" s="4" t="s">
        <v>2324</v>
      </c>
      <c r="R100" s="4" t="s">
        <v>2325</v>
      </c>
      <c r="T100" s="4" t="s">
        <v>1773</v>
      </c>
      <c r="U100" s="4" t="s">
        <v>62</v>
      </c>
      <c r="V100" s="4" t="s">
        <v>2326</v>
      </c>
      <c r="W100" s="4" t="s">
        <v>1316</v>
      </c>
      <c r="X100" s="4" t="s">
        <v>1317</v>
      </c>
      <c r="Y100" s="4" t="s">
        <v>1329</v>
      </c>
    </row>
    <row r="101" spans="1:25" x14ac:dyDescent="0.3">
      <c r="A101" s="4" t="s">
        <v>2327</v>
      </c>
      <c r="B101" s="4" t="s">
        <v>2333</v>
      </c>
      <c r="C101" s="4" t="s">
        <v>2328</v>
      </c>
      <c r="D101" s="4" t="s">
        <v>1305</v>
      </c>
      <c r="E101" s="4" t="s">
        <v>2329</v>
      </c>
      <c r="F101" s="4" t="s">
        <v>2330</v>
      </c>
      <c r="G101" s="4">
        <v>7006548541</v>
      </c>
      <c r="H101" s="4">
        <v>2022</v>
      </c>
      <c r="I101" s="4" t="s">
        <v>2331</v>
      </c>
      <c r="J101" s="4">
        <v>5</v>
      </c>
      <c r="L101" s="4">
        <v>17</v>
      </c>
      <c r="P101" s="4" t="s">
        <v>2332</v>
      </c>
      <c r="Q101" s="4" t="s">
        <v>2334</v>
      </c>
      <c r="R101" s="4" t="s">
        <v>2335</v>
      </c>
      <c r="T101" s="4" t="s">
        <v>2336</v>
      </c>
      <c r="U101" s="4" t="s">
        <v>62</v>
      </c>
      <c r="V101" s="4" t="s">
        <v>2337</v>
      </c>
      <c r="W101" s="4" t="s">
        <v>1376</v>
      </c>
      <c r="X101" s="4" t="s">
        <v>1317</v>
      </c>
    </row>
    <row r="102" spans="1:25" x14ac:dyDescent="0.3">
      <c r="A102" s="4" t="s">
        <v>2338</v>
      </c>
      <c r="B102" s="4" t="s">
        <v>2345</v>
      </c>
      <c r="C102" s="4" t="s">
        <v>2339</v>
      </c>
      <c r="D102" s="4" t="s">
        <v>1305</v>
      </c>
      <c r="E102" s="4" t="s">
        <v>2340</v>
      </c>
      <c r="F102" s="4" t="s">
        <v>2341</v>
      </c>
      <c r="G102" s="4" t="s">
        <v>2342</v>
      </c>
      <c r="H102" s="4">
        <v>2022</v>
      </c>
      <c r="I102" s="4" t="s">
        <v>2343</v>
      </c>
      <c r="J102" s="4">
        <v>2022</v>
      </c>
      <c r="L102" s="4">
        <v>9570900</v>
      </c>
      <c r="P102" s="4" t="s">
        <v>2344</v>
      </c>
      <c r="R102" s="4" t="s">
        <v>2346</v>
      </c>
      <c r="T102" s="4" t="s">
        <v>2347</v>
      </c>
      <c r="U102" s="4" t="s">
        <v>62</v>
      </c>
      <c r="V102" s="4" t="s">
        <v>2348</v>
      </c>
      <c r="W102" s="4" t="s">
        <v>1316</v>
      </c>
      <c r="X102" s="4" t="s">
        <v>1317</v>
      </c>
      <c r="Y102" s="4" t="s">
        <v>1329</v>
      </c>
    </row>
    <row r="103" spans="1:25" x14ac:dyDescent="0.3">
      <c r="A103" s="4" t="s">
        <v>2349</v>
      </c>
      <c r="B103" s="4" t="s">
        <v>2355</v>
      </c>
      <c r="C103" s="4" t="s">
        <v>2350</v>
      </c>
      <c r="D103" s="4" t="s">
        <v>1305</v>
      </c>
      <c r="E103" s="4" t="s">
        <v>2351</v>
      </c>
      <c r="F103" s="4" t="s">
        <v>2352</v>
      </c>
      <c r="G103" s="4">
        <v>57195929345</v>
      </c>
      <c r="H103" s="4">
        <v>2022</v>
      </c>
      <c r="I103" s="4" t="s">
        <v>2353</v>
      </c>
      <c r="J103" s="4">
        <v>15</v>
      </c>
      <c r="K103" s="4">
        <v>1</v>
      </c>
      <c r="M103" s="4">
        <v>94</v>
      </c>
      <c r="N103" s="4">
        <v>117</v>
      </c>
      <c r="O103" s="4">
        <v>23</v>
      </c>
      <c r="P103" s="4" t="s">
        <v>2354</v>
      </c>
      <c r="Q103" s="4" t="s">
        <v>2356</v>
      </c>
      <c r="T103" s="4" t="s">
        <v>1350</v>
      </c>
      <c r="U103" s="4" t="s">
        <v>62</v>
      </c>
      <c r="V103" s="4" t="s">
        <v>2357</v>
      </c>
      <c r="W103" s="4" t="s">
        <v>1316</v>
      </c>
      <c r="X103" s="4" t="s">
        <v>1317</v>
      </c>
    </row>
    <row r="104" spans="1:25" x14ac:dyDescent="0.3">
      <c r="A104" s="4" t="s">
        <v>2358</v>
      </c>
      <c r="B104" s="4" t="s">
        <v>2364</v>
      </c>
      <c r="C104" s="4" t="s">
        <v>2359</v>
      </c>
      <c r="D104" s="4" t="s">
        <v>1305</v>
      </c>
      <c r="E104" s="4" t="s">
        <v>2360</v>
      </c>
      <c r="F104" s="4" t="s">
        <v>2361</v>
      </c>
      <c r="G104" s="4" t="s">
        <v>2362</v>
      </c>
      <c r="H104" s="4">
        <v>2022</v>
      </c>
      <c r="I104" s="4" t="s">
        <v>161</v>
      </c>
      <c r="J104" s="4">
        <v>19</v>
      </c>
      <c r="M104" s="4">
        <v>80</v>
      </c>
      <c r="N104" s="4">
        <v>94</v>
      </c>
      <c r="O104" s="4">
        <v>14</v>
      </c>
      <c r="P104" s="4" t="s">
        <v>2363</v>
      </c>
      <c r="Q104" s="4" t="s">
        <v>2365</v>
      </c>
      <c r="T104" s="4" t="s">
        <v>1922</v>
      </c>
      <c r="U104" s="4" t="s">
        <v>62</v>
      </c>
      <c r="V104" s="4" t="s">
        <v>2366</v>
      </c>
      <c r="W104" s="4" t="s">
        <v>1316</v>
      </c>
      <c r="X104" s="4" t="s">
        <v>1317</v>
      </c>
    </row>
    <row r="105" spans="1:25" x14ac:dyDescent="0.3">
      <c r="A105" s="4" t="s">
        <v>2367</v>
      </c>
      <c r="B105" s="4" t="s">
        <v>2374</v>
      </c>
      <c r="C105" s="4" t="s">
        <v>2368</v>
      </c>
      <c r="D105" s="4" t="s">
        <v>1305</v>
      </c>
      <c r="E105" s="4" t="s">
        <v>2369</v>
      </c>
      <c r="F105" s="4" t="s">
        <v>2370</v>
      </c>
      <c r="G105" s="4" t="s">
        <v>2371</v>
      </c>
      <c r="H105" s="4">
        <v>2021</v>
      </c>
      <c r="I105" s="4" t="s">
        <v>2372</v>
      </c>
      <c r="J105" s="4">
        <v>48</v>
      </c>
      <c r="K105" s="4">
        <v>3</v>
      </c>
      <c r="M105" s="4">
        <v>324</v>
      </c>
      <c r="N105" s="4">
        <v>343</v>
      </c>
      <c r="O105" s="4">
        <v>19</v>
      </c>
      <c r="P105" s="4" t="s">
        <v>2373</v>
      </c>
      <c r="Q105" s="4" t="s">
        <v>2375</v>
      </c>
      <c r="R105" s="4" t="s">
        <v>2376</v>
      </c>
      <c r="T105" s="4" t="s">
        <v>2377</v>
      </c>
      <c r="U105" s="4" t="s">
        <v>62</v>
      </c>
      <c r="V105" s="4" t="s">
        <v>2378</v>
      </c>
      <c r="W105" s="4" t="s">
        <v>1316</v>
      </c>
      <c r="X105" s="4" t="s">
        <v>1317</v>
      </c>
      <c r="Y105" s="4" t="s">
        <v>1377</v>
      </c>
    </row>
    <row r="106" spans="1:25" x14ac:dyDescent="0.3">
      <c r="A106" s="4" t="s">
        <v>2379</v>
      </c>
      <c r="B106" s="4" t="s">
        <v>2386</v>
      </c>
      <c r="C106" s="4" t="s">
        <v>2380</v>
      </c>
      <c r="D106" s="4" t="s">
        <v>1305</v>
      </c>
      <c r="E106" s="4" t="s">
        <v>2381</v>
      </c>
      <c r="F106" s="4" t="s">
        <v>2382</v>
      </c>
      <c r="G106" s="4" t="s">
        <v>2383</v>
      </c>
      <c r="H106" s="4">
        <v>2022</v>
      </c>
      <c r="I106" s="4" t="s">
        <v>2384</v>
      </c>
      <c r="J106" s="4">
        <v>15</v>
      </c>
      <c r="M106" s="4">
        <v>607</v>
      </c>
      <c r="N106" s="4">
        <v>622</v>
      </c>
      <c r="O106" s="4">
        <v>15</v>
      </c>
      <c r="P106" s="4" t="s">
        <v>2385</v>
      </c>
      <c r="Q106" s="4" t="s">
        <v>2387</v>
      </c>
      <c r="T106" s="4" t="s">
        <v>2388</v>
      </c>
      <c r="U106" s="4" t="s">
        <v>62</v>
      </c>
      <c r="V106" s="4" t="s">
        <v>2389</v>
      </c>
      <c r="W106" s="4" t="s">
        <v>1316</v>
      </c>
      <c r="X106" s="4" t="s">
        <v>1317</v>
      </c>
      <c r="Y106" s="4" t="s">
        <v>1329</v>
      </c>
    </row>
    <row r="107" spans="1:25" x14ac:dyDescent="0.3">
      <c r="A107" s="4" t="s">
        <v>2390</v>
      </c>
      <c r="B107" s="4" t="s">
        <v>2397</v>
      </c>
      <c r="C107" s="4" t="s">
        <v>2391</v>
      </c>
      <c r="D107" s="4" t="s">
        <v>1305</v>
      </c>
      <c r="E107" s="4" t="s">
        <v>2392</v>
      </c>
      <c r="F107" s="4" t="s">
        <v>2393</v>
      </c>
      <c r="G107" s="4" t="s">
        <v>2394</v>
      </c>
      <c r="H107" s="4">
        <v>2021</v>
      </c>
      <c r="I107" s="4" t="s">
        <v>2395</v>
      </c>
      <c r="J107" s="4">
        <v>23</v>
      </c>
      <c r="K107" s="4">
        <v>11</v>
      </c>
      <c r="L107" s="4">
        <v>70</v>
      </c>
      <c r="P107" s="4" t="s">
        <v>2396</v>
      </c>
      <c r="Q107" s="4" t="s">
        <v>2398</v>
      </c>
      <c r="R107" s="4" t="s">
        <v>2399</v>
      </c>
      <c r="T107" s="4" t="s">
        <v>1453</v>
      </c>
      <c r="U107" s="4" t="s">
        <v>62</v>
      </c>
      <c r="V107" s="4" t="s">
        <v>2400</v>
      </c>
      <c r="W107" s="4" t="s">
        <v>1376</v>
      </c>
      <c r="X107" s="4" t="s">
        <v>1317</v>
      </c>
      <c r="Y107" s="4" t="s">
        <v>1430</v>
      </c>
    </row>
    <row r="108" spans="1:25" x14ac:dyDescent="0.3">
      <c r="A108" s="4" t="s">
        <v>2401</v>
      </c>
      <c r="B108" s="4" t="s">
        <v>2408</v>
      </c>
      <c r="C108" s="4" t="s">
        <v>2402</v>
      </c>
      <c r="D108" s="4" t="s">
        <v>1305</v>
      </c>
      <c r="E108" s="4" t="s">
        <v>2403</v>
      </c>
      <c r="F108" s="4" t="s">
        <v>2404</v>
      </c>
      <c r="G108" s="4" t="s">
        <v>2405</v>
      </c>
      <c r="H108" s="4">
        <v>2021</v>
      </c>
      <c r="I108" s="4" t="s">
        <v>2406</v>
      </c>
      <c r="J108" s="4">
        <v>83</v>
      </c>
      <c r="K108" s="4">
        <v>4</v>
      </c>
      <c r="M108" s="4">
        <v>729</v>
      </c>
      <c r="N108" s="4">
        <v>759</v>
      </c>
      <c r="O108" s="4">
        <v>30</v>
      </c>
      <c r="P108" s="4" t="s">
        <v>2407</v>
      </c>
      <c r="Q108" s="4" t="s">
        <v>2409</v>
      </c>
      <c r="R108" s="4" t="s">
        <v>2410</v>
      </c>
      <c r="T108" s="4" t="s">
        <v>1638</v>
      </c>
      <c r="U108" s="4" t="s">
        <v>62</v>
      </c>
      <c r="V108" s="4" t="s">
        <v>2411</v>
      </c>
      <c r="W108" s="4" t="s">
        <v>1316</v>
      </c>
      <c r="X108" s="4" t="s">
        <v>1317</v>
      </c>
    </row>
    <row r="109" spans="1:25" x14ac:dyDescent="0.3">
      <c r="A109" s="4" t="s">
        <v>2412</v>
      </c>
      <c r="B109" s="4" t="s">
        <v>2419</v>
      </c>
      <c r="C109" s="4" t="s">
        <v>2413</v>
      </c>
      <c r="D109" s="4" t="s">
        <v>1305</v>
      </c>
      <c r="E109" s="4" t="s">
        <v>2414</v>
      </c>
      <c r="F109" s="4" t="s">
        <v>2415</v>
      </c>
      <c r="G109" s="4" t="s">
        <v>2416</v>
      </c>
      <c r="H109" s="4">
        <v>2022</v>
      </c>
      <c r="I109" s="4" t="s">
        <v>2417</v>
      </c>
      <c r="J109" s="4">
        <v>31</v>
      </c>
      <c r="K109" s="4">
        <v>3</v>
      </c>
      <c r="M109" s="4">
        <v>228</v>
      </c>
      <c r="N109" s="4">
        <v>243</v>
      </c>
      <c r="O109" s="4">
        <v>15</v>
      </c>
      <c r="P109" s="4" t="s">
        <v>2418</v>
      </c>
      <c r="Q109" s="4" t="s">
        <v>2420</v>
      </c>
      <c r="T109" s="4" t="s">
        <v>1350</v>
      </c>
      <c r="U109" s="4" t="s">
        <v>62</v>
      </c>
      <c r="V109" s="4" t="s">
        <v>2421</v>
      </c>
      <c r="W109" s="4" t="s">
        <v>1316</v>
      </c>
      <c r="X109" s="4" t="s">
        <v>1317</v>
      </c>
    </row>
    <row r="110" spans="1:25" x14ac:dyDescent="0.3">
      <c r="A110" s="4" t="s">
        <v>2422</v>
      </c>
      <c r="B110" s="4" t="s">
        <v>2428</v>
      </c>
      <c r="C110" s="4" t="s">
        <v>2423</v>
      </c>
      <c r="D110" s="4" t="s">
        <v>1305</v>
      </c>
      <c r="E110" s="4" t="s">
        <v>2424</v>
      </c>
      <c r="F110" s="4" t="s">
        <v>2425</v>
      </c>
      <c r="G110" s="4" t="s">
        <v>2426</v>
      </c>
      <c r="H110" s="4">
        <v>2022</v>
      </c>
      <c r="I110" s="4" t="s">
        <v>1851</v>
      </c>
      <c r="P110" s="4" t="s">
        <v>2427</v>
      </c>
      <c r="Q110" s="4" t="s">
        <v>2429</v>
      </c>
      <c r="T110" s="4" t="s">
        <v>1453</v>
      </c>
      <c r="U110" s="4" t="s">
        <v>62</v>
      </c>
      <c r="V110" s="4" t="s">
        <v>1855</v>
      </c>
      <c r="W110" s="4" t="s">
        <v>1316</v>
      </c>
      <c r="X110" s="4" t="s">
        <v>1352</v>
      </c>
    </row>
    <row r="111" spans="1:25" x14ac:dyDescent="0.3">
      <c r="A111" s="4" t="s">
        <v>2430</v>
      </c>
      <c r="B111" s="4" t="s">
        <v>2437</v>
      </c>
      <c r="C111" s="4" t="s">
        <v>2431</v>
      </c>
      <c r="D111" s="4" t="s">
        <v>1305</v>
      </c>
      <c r="E111" s="4" t="s">
        <v>2432</v>
      </c>
      <c r="F111" s="4" t="s">
        <v>2433</v>
      </c>
      <c r="G111" s="4" t="s">
        <v>2434</v>
      </c>
      <c r="H111" s="4">
        <v>2021</v>
      </c>
      <c r="I111" s="4" t="s">
        <v>1767</v>
      </c>
      <c r="J111" s="4">
        <v>11</v>
      </c>
      <c r="K111" s="4">
        <v>10</v>
      </c>
      <c r="L111" s="4" t="s">
        <v>2435</v>
      </c>
      <c r="P111" s="4" t="s">
        <v>2436</v>
      </c>
      <c r="Q111" s="4" t="s">
        <v>2438</v>
      </c>
      <c r="R111" s="4" t="s">
        <v>2439</v>
      </c>
      <c r="T111" s="4" t="s">
        <v>1773</v>
      </c>
      <c r="U111" s="4" t="s">
        <v>62</v>
      </c>
      <c r="V111" s="4" t="s">
        <v>1767</v>
      </c>
      <c r="W111" s="4" t="s">
        <v>1316</v>
      </c>
      <c r="X111" s="4" t="s">
        <v>1317</v>
      </c>
      <c r="Y111" s="4" t="s">
        <v>1329</v>
      </c>
    </row>
    <row r="112" spans="1:25" x14ac:dyDescent="0.3">
      <c r="A112" s="4" t="s">
        <v>2440</v>
      </c>
      <c r="B112" s="4" t="s">
        <v>2446</v>
      </c>
      <c r="C112" s="4" t="s">
        <v>2441</v>
      </c>
      <c r="D112" s="4" t="s">
        <v>1305</v>
      </c>
      <c r="E112" s="4" t="s">
        <v>2442</v>
      </c>
      <c r="F112" s="4" t="s">
        <v>2443</v>
      </c>
      <c r="G112" s="4">
        <v>57222416533</v>
      </c>
      <c r="H112" s="4">
        <v>2022</v>
      </c>
      <c r="I112" s="4" t="s">
        <v>2444</v>
      </c>
      <c r="J112" s="4">
        <v>10</v>
      </c>
      <c r="L112" s="4">
        <v>847235</v>
      </c>
      <c r="P112" s="4" t="s">
        <v>2445</v>
      </c>
      <c r="Q112" s="4" t="s">
        <v>2447</v>
      </c>
      <c r="R112" s="4" t="s">
        <v>2448</v>
      </c>
      <c r="T112" s="4" t="s">
        <v>1327</v>
      </c>
      <c r="U112" s="4" t="s">
        <v>62</v>
      </c>
      <c r="V112" s="4" t="s">
        <v>2449</v>
      </c>
      <c r="W112" s="4" t="s">
        <v>1316</v>
      </c>
      <c r="X112" s="4" t="s">
        <v>1317</v>
      </c>
      <c r="Y112" s="4" t="s">
        <v>1341</v>
      </c>
    </row>
    <row r="113" spans="1:25" x14ac:dyDescent="0.3">
      <c r="A113" s="4" t="s">
        <v>2450</v>
      </c>
      <c r="B113" s="4" t="s">
        <v>2458</v>
      </c>
      <c r="C113" s="4" t="s">
        <v>2451</v>
      </c>
      <c r="D113" s="4" t="s">
        <v>1305</v>
      </c>
      <c r="E113" s="4" t="s">
        <v>2452</v>
      </c>
      <c r="F113" s="4" t="s">
        <v>2453</v>
      </c>
      <c r="G113" s="4" t="s">
        <v>2454</v>
      </c>
      <c r="H113" s="4">
        <v>2021</v>
      </c>
      <c r="I113" s="4" t="s">
        <v>2455</v>
      </c>
      <c r="J113" s="4">
        <v>148</v>
      </c>
      <c r="K113" s="4">
        <v>2</v>
      </c>
      <c r="L113" s="4" t="s">
        <v>2456</v>
      </c>
      <c r="P113" s="4" t="s">
        <v>2457</v>
      </c>
      <c r="R113" s="4" t="s">
        <v>2459</v>
      </c>
      <c r="T113" s="4" t="s">
        <v>2460</v>
      </c>
      <c r="U113" s="4" t="s">
        <v>62</v>
      </c>
      <c r="V113" s="4" t="s">
        <v>2455</v>
      </c>
      <c r="W113" s="4" t="s">
        <v>1316</v>
      </c>
      <c r="X113" s="4" t="s">
        <v>1317</v>
      </c>
    </row>
    <row r="114" spans="1:25" x14ac:dyDescent="0.3">
      <c r="A114" s="4" t="s">
        <v>2461</v>
      </c>
      <c r="B114" s="4" t="s">
        <v>2468</v>
      </c>
      <c r="C114" s="4" t="s">
        <v>2462</v>
      </c>
      <c r="D114" s="4" t="s">
        <v>1305</v>
      </c>
      <c r="E114" s="4" t="s">
        <v>2463</v>
      </c>
      <c r="F114" s="4" t="s">
        <v>2464</v>
      </c>
      <c r="G114" s="4" t="s">
        <v>2465</v>
      </c>
      <c r="H114" s="4">
        <v>2021</v>
      </c>
      <c r="I114" s="4" t="s">
        <v>2466</v>
      </c>
      <c r="J114" s="4">
        <v>29</v>
      </c>
      <c r="K114" s="4">
        <v>7</v>
      </c>
      <c r="M114" s="4">
        <v>1974</v>
      </c>
      <c r="N114" s="4">
        <v>1982</v>
      </c>
      <c r="O114" s="4">
        <v>8</v>
      </c>
      <c r="P114" s="4" t="s">
        <v>2467</v>
      </c>
      <c r="Q114" s="4" t="s">
        <v>2469</v>
      </c>
      <c r="R114" s="4" t="s">
        <v>2470</v>
      </c>
      <c r="T114" s="4" t="s">
        <v>1314</v>
      </c>
      <c r="U114" s="4" t="s">
        <v>62</v>
      </c>
      <c r="V114" s="4" t="s">
        <v>2471</v>
      </c>
      <c r="W114" s="4" t="s">
        <v>1316</v>
      </c>
      <c r="X114" s="4" t="s">
        <v>1317</v>
      </c>
      <c r="Y114" s="4" t="s">
        <v>1430</v>
      </c>
    </row>
    <row r="115" spans="1:25" x14ac:dyDescent="0.3">
      <c r="A115" s="4" t="s">
        <v>2472</v>
      </c>
      <c r="B115" s="4" t="s">
        <v>2478</v>
      </c>
      <c r="C115" s="4" t="s">
        <v>2473</v>
      </c>
      <c r="D115" s="4" t="s">
        <v>1305</v>
      </c>
      <c r="E115" s="4" t="s">
        <v>2474</v>
      </c>
      <c r="F115" s="4" t="s">
        <v>2475</v>
      </c>
      <c r="G115" s="4">
        <v>57842239400</v>
      </c>
      <c r="H115" s="4">
        <v>2022</v>
      </c>
      <c r="I115" s="4" t="s">
        <v>2476</v>
      </c>
      <c r="J115" s="4">
        <v>15</v>
      </c>
      <c r="K115" s="4">
        <v>3</v>
      </c>
      <c r="M115" s="4">
        <v>210</v>
      </c>
      <c r="N115" s="4">
        <v>219</v>
      </c>
      <c r="O115" s="4">
        <v>9</v>
      </c>
      <c r="P115" s="4" t="s">
        <v>2477</v>
      </c>
      <c r="Q115" s="4" t="s">
        <v>2479</v>
      </c>
      <c r="R115" s="4" t="s">
        <v>2480</v>
      </c>
      <c r="T115" s="4" t="s">
        <v>2481</v>
      </c>
      <c r="U115" s="4" t="s">
        <v>62</v>
      </c>
      <c r="V115" s="4" t="s">
        <v>2482</v>
      </c>
      <c r="W115" s="4" t="s">
        <v>1316</v>
      </c>
      <c r="X115" s="4" t="s">
        <v>1317</v>
      </c>
      <c r="Y115" s="4" t="s">
        <v>1341</v>
      </c>
    </row>
    <row r="116" spans="1:25" x14ac:dyDescent="0.3">
      <c r="A116" s="4" t="s">
        <v>2483</v>
      </c>
      <c r="B116" s="4" t="s">
        <v>2161</v>
      </c>
      <c r="C116" s="4" t="s">
        <v>2484</v>
      </c>
      <c r="D116" s="4" t="s">
        <v>1305</v>
      </c>
      <c r="E116" s="4" t="s">
        <v>2485</v>
      </c>
      <c r="F116" s="4" t="s">
        <v>2486</v>
      </c>
      <c r="G116" s="4" t="s">
        <v>2487</v>
      </c>
      <c r="H116" s="4">
        <v>2021</v>
      </c>
      <c r="I116" s="4" t="s">
        <v>2488</v>
      </c>
      <c r="J116" s="4">
        <v>14</v>
      </c>
      <c r="K116" s="4">
        <v>5</v>
      </c>
      <c r="M116" s="4">
        <v>508</v>
      </c>
      <c r="N116" s="4">
        <v>511</v>
      </c>
      <c r="O116" s="4">
        <v>3</v>
      </c>
      <c r="P116" s="4" t="s">
        <v>2489</v>
      </c>
      <c r="T116" s="4" t="s">
        <v>1547</v>
      </c>
      <c r="U116" s="4" t="s">
        <v>62</v>
      </c>
      <c r="V116" s="4" t="s">
        <v>2490</v>
      </c>
      <c r="W116" s="4" t="s">
        <v>2164</v>
      </c>
      <c r="X116" s="4" t="s">
        <v>1317</v>
      </c>
      <c r="Y116" s="4" t="s">
        <v>1341</v>
      </c>
    </row>
    <row r="117" spans="1:25" x14ac:dyDescent="0.3">
      <c r="A117" s="4" t="s">
        <v>2491</v>
      </c>
      <c r="B117" s="4" t="s">
        <v>2498</v>
      </c>
      <c r="C117" s="4" t="s">
        <v>2492</v>
      </c>
      <c r="D117" s="4" t="s">
        <v>1305</v>
      </c>
      <c r="E117" s="4" t="s">
        <v>2493</v>
      </c>
      <c r="F117" s="4" t="s">
        <v>2494</v>
      </c>
      <c r="G117" s="4" t="s">
        <v>2495</v>
      </c>
      <c r="H117" s="4">
        <v>2022</v>
      </c>
      <c r="I117" s="4" t="s">
        <v>2496</v>
      </c>
      <c r="L117" s="4">
        <v>100580</v>
      </c>
      <c r="P117" s="4" t="s">
        <v>2497</v>
      </c>
      <c r="Q117" s="4" t="s">
        <v>2499</v>
      </c>
      <c r="T117" s="4" t="s">
        <v>1362</v>
      </c>
      <c r="U117" s="4" t="s">
        <v>62</v>
      </c>
      <c r="V117" s="4" t="s">
        <v>2500</v>
      </c>
      <c r="W117" s="4" t="s">
        <v>1376</v>
      </c>
      <c r="X117" s="4" t="s">
        <v>1352</v>
      </c>
      <c r="Y117" s="4" t="s">
        <v>1341</v>
      </c>
    </row>
    <row r="118" spans="1:25" x14ac:dyDescent="0.3">
      <c r="A118" s="4" t="s">
        <v>2501</v>
      </c>
      <c r="B118" s="4" t="s">
        <v>2507</v>
      </c>
      <c r="C118" s="4" t="s">
        <v>2502</v>
      </c>
      <c r="D118" s="4" t="s">
        <v>1305</v>
      </c>
      <c r="E118" s="4" t="s">
        <v>2503</v>
      </c>
      <c r="F118" s="4" t="s">
        <v>2504</v>
      </c>
      <c r="G118" s="4" t="s">
        <v>2505</v>
      </c>
      <c r="H118" s="4">
        <v>2022</v>
      </c>
      <c r="I118" s="4" t="s">
        <v>1358</v>
      </c>
      <c r="J118" s="4">
        <v>67</v>
      </c>
      <c r="L118" s="4">
        <v>102658</v>
      </c>
      <c r="P118" s="4" t="s">
        <v>2506</v>
      </c>
      <c r="Q118" s="4" t="s">
        <v>2508</v>
      </c>
      <c r="T118" s="4" t="s">
        <v>1362</v>
      </c>
      <c r="U118" s="4" t="s">
        <v>62</v>
      </c>
      <c r="V118" s="4" t="s">
        <v>1363</v>
      </c>
      <c r="W118" s="4" t="s">
        <v>1316</v>
      </c>
      <c r="X118" s="4" t="s">
        <v>1317</v>
      </c>
    </row>
    <row r="119" spans="1:25" x14ac:dyDescent="0.3">
      <c r="A119" s="4" t="s">
        <v>2509</v>
      </c>
      <c r="B119" s="4" t="s">
        <v>2516</v>
      </c>
      <c r="C119" s="4" t="s">
        <v>2510</v>
      </c>
      <c r="D119" s="4" t="s">
        <v>1305</v>
      </c>
      <c r="E119" s="4" t="s">
        <v>2511</v>
      </c>
      <c r="F119" s="4" t="s">
        <v>2512</v>
      </c>
      <c r="G119" s="4" t="s">
        <v>2513</v>
      </c>
      <c r="H119" s="4">
        <v>2022</v>
      </c>
      <c r="I119" s="4" t="s">
        <v>2514</v>
      </c>
      <c r="J119" s="4">
        <v>17</v>
      </c>
      <c r="K119" s="4">
        <v>4</v>
      </c>
      <c r="M119" s="4">
        <v>469</v>
      </c>
      <c r="N119" s="4">
        <v>484</v>
      </c>
      <c r="O119" s="4">
        <v>15</v>
      </c>
      <c r="P119" s="4" t="s">
        <v>2515</v>
      </c>
      <c r="Q119" s="4" t="s">
        <v>2517</v>
      </c>
      <c r="R119" s="4" t="s">
        <v>2518</v>
      </c>
      <c r="T119" s="4" t="s">
        <v>1350</v>
      </c>
      <c r="U119" s="4" t="s">
        <v>62</v>
      </c>
      <c r="V119" s="4" t="s">
        <v>2519</v>
      </c>
      <c r="W119" s="4" t="s">
        <v>1316</v>
      </c>
      <c r="X119" s="4" t="s">
        <v>1317</v>
      </c>
    </row>
    <row r="120" spans="1:25" x14ac:dyDescent="0.3">
      <c r="A120" s="4" t="s">
        <v>2520</v>
      </c>
      <c r="B120" s="4" t="s">
        <v>2526</v>
      </c>
      <c r="C120" s="4" t="s">
        <v>2521</v>
      </c>
      <c r="D120" s="4" t="s">
        <v>1305</v>
      </c>
      <c r="E120" s="4" t="s">
        <v>2522</v>
      </c>
      <c r="F120" s="4" t="s">
        <v>2523</v>
      </c>
      <c r="G120" s="4" t="s">
        <v>2524</v>
      </c>
      <c r="H120" s="4">
        <v>2021</v>
      </c>
      <c r="I120" s="4" t="s">
        <v>1391</v>
      </c>
      <c r="J120" s="4">
        <v>18</v>
      </c>
      <c r="K120" s="4">
        <v>23</v>
      </c>
      <c r="L120" s="4">
        <v>12474</v>
      </c>
      <c r="P120" s="4" t="s">
        <v>2525</v>
      </c>
      <c r="Q120" s="4" t="s">
        <v>2527</v>
      </c>
      <c r="R120" s="4" t="s">
        <v>2528</v>
      </c>
      <c r="T120" s="4" t="s">
        <v>1339</v>
      </c>
      <c r="U120" s="4" t="s">
        <v>62</v>
      </c>
      <c r="V120" s="4" t="s">
        <v>1396</v>
      </c>
      <c r="W120" s="4" t="s">
        <v>1316</v>
      </c>
      <c r="X120" s="4" t="s">
        <v>1317</v>
      </c>
      <c r="Y120" s="4" t="s">
        <v>1329</v>
      </c>
    </row>
    <row r="121" spans="1:25" x14ac:dyDescent="0.3">
      <c r="A121" s="4" t="s">
        <v>2529</v>
      </c>
      <c r="B121" s="4" t="s">
        <v>2536</v>
      </c>
      <c r="C121" s="4" t="s">
        <v>2530</v>
      </c>
      <c r="D121" s="4" t="s">
        <v>1305</v>
      </c>
      <c r="E121" s="4" t="s">
        <v>2531</v>
      </c>
      <c r="F121" s="4" t="s">
        <v>2532</v>
      </c>
      <c r="G121" s="4" t="s">
        <v>2533</v>
      </c>
      <c r="H121" s="4">
        <v>2022</v>
      </c>
      <c r="I121" s="4" t="s">
        <v>2534</v>
      </c>
      <c r="J121" s="4">
        <v>14</v>
      </c>
      <c r="K121" s="4">
        <v>2</v>
      </c>
      <c r="M121" s="4">
        <v>163</v>
      </c>
      <c r="N121" s="4">
        <v>179</v>
      </c>
      <c r="O121" s="4">
        <v>16</v>
      </c>
      <c r="P121" s="4" t="s">
        <v>2535</v>
      </c>
      <c r="Q121" s="4" t="s">
        <v>2537</v>
      </c>
      <c r="T121" s="4" t="s">
        <v>2538</v>
      </c>
      <c r="U121" s="4" t="s">
        <v>62</v>
      </c>
      <c r="V121" s="4" t="s">
        <v>2539</v>
      </c>
      <c r="W121" s="4" t="s">
        <v>1316</v>
      </c>
      <c r="X121" s="4" t="s">
        <v>1317</v>
      </c>
    </row>
    <row r="122" spans="1:25" x14ac:dyDescent="0.3">
      <c r="A122" s="4" t="s">
        <v>2540</v>
      </c>
      <c r="B122" s="4" t="s">
        <v>2547</v>
      </c>
      <c r="C122" s="4" t="s">
        <v>2541</v>
      </c>
      <c r="D122" s="4" t="s">
        <v>1305</v>
      </c>
      <c r="E122" s="4" t="s">
        <v>2542</v>
      </c>
      <c r="F122" s="4" t="s">
        <v>2543</v>
      </c>
      <c r="G122" s="4" t="s">
        <v>2544</v>
      </c>
      <c r="H122" s="4">
        <v>2022</v>
      </c>
      <c r="I122" s="4" t="s">
        <v>2545</v>
      </c>
      <c r="J122" s="4">
        <v>27</v>
      </c>
      <c r="K122" s="4">
        <v>4</v>
      </c>
      <c r="M122" s="4">
        <v>88</v>
      </c>
      <c r="N122" s="4">
        <v>99</v>
      </c>
      <c r="O122" s="4">
        <v>11</v>
      </c>
      <c r="P122" s="4" t="s">
        <v>2546</v>
      </c>
      <c r="Q122" s="4" t="s">
        <v>2548</v>
      </c>
      <c r="T122" s="4" t="s">
        <v>2549</v>
      </c>
      <c r="U122" s="4" t="s">
        <v>62</v>
      </c>
      <c r="V122" s="4" t="s">
        <v>2550</v>
      </c>
      <c r="W122" s="4" t="s">
        <v>1316</v>
      </c>
      <c r="X122" s="4" t="s">
        <v>1317</v>
      </c>
      <c r="Y122" s="4" t="s">
        <v>1341</v>
      </c>
    </row>
    <row r="123" spans="1:25" x14ac:dyDescent="0.3">
      <c r="A123" s="4" t="s">
        <v>2551</v>
      </c>
      <c r="B123" s="4" t="s">
        <v>2558</v>
      </c>
      <c r="C123" s="4" t="s">
        <v>2552</v>
      </c>
      <c r="D123" s="4" t="s">
        <v>1305</v>
      </c>
      <c r="E123" s="4" t="s">
        <v>2553</v>
      </c>
      <c r="F123" s="4" t="s">
        <v>2554</v>
      </c>
      <c r="G123" s="4" t="s">
        <v>2555</v>
      </c>
      <c r="H123" s="4">
        <v>2022</v>
      </c>
      <c r="I123" s="4" t="s">
        <v>2556</v>
      </c>
      <c r="J123" s="4">
        <v>10</v>
      </c>
      <c r="M123" s="4">
        <v>57266</v>
      </c>
      <c r="N123" s="4">
        <v>57282</v>
      </c>
      <c r="O123" s="4">
        <v>16</v>
      </c>
      <c r="P123" s="4" t="s">
        <v>2557</v>
      </c>
      <c r="Q123" s="4" t="s">
        <v>2559</v>
      </c>
      <c r="R123" s="4" t="s">
        <v>2560</v>
      </c>
      <c r="T123" s="4" t="s">
        <v>2561</v>
      </c>
      <c r="U123" s="4" t="s">
        <v>62</v>
      </c>
      <c r="V123" s="4" t="s">
        <v>2556</v>
      </c>
      <c r="W123" s="4" t="s">
        <v>1316</v>
      </c>
      <c r="X123" s="4" t="s">
        <v>1317</v>
      </c>
      <c r="Y123" s="4" t="s">
        <v>1341</v>
      </c>
    </row>
    <row r="124" spans="1:25" x14ac:dyDescent="0.3">
      <c r="A124" s="4" t="s">
        <v>2562</v>
      </c>
      <c r="B124" s="4" t="s">
        <v>2568</v>
      </c>
      <c r="C124" s="4" t="s">
        <v>2563</v>
      </c>
      <c r="D124" s="4" t="s">
        <v>1305</v>
      </c>
      <c r="E124" s="4" t="s">
        <v>2564</v>
      </c>
      <c r="F124" s="4" t="s">
        <v>2565</v>
      </c>
      <c r="G124" s="4" t="s">
        <v>2566</v>
      </c>
      <c r="H124" s="4">
        <v>2022</v>
      </c>
      <c r="I124" s="4" t="s">
        <v>223</v>
      </c>
      <c r="J124" s="4">
        <v>13</v>
      </c>
      <c r="L124" s="4">
        <v>812365</v>
      </c>
      <c r="P124" s="4" t="s">
        <v>2567</v>
      </c>
      <c r="Q124" s="4" t="s">
        <v>2569</v>
      </c>
      <c r="R124" s="4" t="s">
        <v>2570</v>
      </c>
      <c r="T124" s="4" t="s">
        <v>1327</v>
      </c>
      <c r="U124" s="4" t="s">
        <v>62</v>
      </c>
      <c r="V124" s="4" t="s">
        <v>1328</v>
      </c>
      <c r="W124" s="4" t="s">
        <v>1376</v>
      </c>
      <c r="X124" s="4" t="s">
        <v>1317</v>
      </c>
      <c r="Y124" s="4" t="s">
        <v>1329</v>
      </c>
    </row>
    <row r="125" spans="1:25" x14ac:dyDescent="0.3">
      <c r="A125" s="4" t="s">
        <v>2571</v>
      </c>
      <c r="B125" s="4" t="s">
        <v>2578</v>
      </c>
      <c r="C125" s="4" t="s">
        <v>2572</v>
      </c>
      <c r="D125" s="4" t="s">
        <v>1305</v>
      </c>
      <c r="E125" s="4" t="s">
        <v>2573</v>
      </c>
      <c r="F125" s="4" t="s">
        <v>2574</v>
      </c>
      <c r="G125" s="4" t="s">
        <v>2575</v>
      </c>
      <c r="H125" s="4">
        <v>2021</v>
      </c>
      <c r="I125" s="4" t="s">
        <v>2576</v>
      </c>
      <c r="J125" s="4">
        <v>38</v>
      </c>
      <c r="K125" s="4">
        <v>10</v>
      </c>
      <c r="M125" s="4">
        <v>1007</v>
      </c>
      <c r="N125" s="4">
        <v>1017</v>
      </c>
      <c r="O125" s="4">
        <v>10</v>
      </c>
      <c r="P125" s="4" t="s">
        <v>2577</v>
      </c>
      <c r="Q125" s="4" t="s">
        <v>2579</v>
      </c>
      <c r="R125" s="4" t="s">
        <v>2580</v>
      </c>
      <c r="T125" s="4" t="s">
        <v>1314</v>
      </c>
      <c r="U125" s="4" t="s">
        <v>62</v>
      </c>
      <c r="V125" s="4" t="s">
        <v>2581</v>
      </c>
      <c r="W125" s="4" t="s">
        <v>1316</v>
      </c>
      <c r="X125" s="4" t="s">
        <v>1317</v>
      </c>
      <c r="Y125" s="4" t="s">
        <v>1430</v>
      </c>
    </row>
    <row r="126" spans="1:25" x14ac:dyDescent="0.3">
      <c r="A126" s="4" t="s">
        <v>2582</v>
      </c>
      <c r="B126" s="4" t="s">
        <v>2590</v>
      </c>
      <c r="C126" s="4" t="s">
        <v>2583</v>
      </c>
      <c r="D126" s="4" t="s">
        <v>1305</v>
      </c>
      <c r="E126" s="4" t="s">
        <v>2584</v>
      </c>
      <c r="F126" s="4" t="s">
        <v>2585</v>
      </c>
      <c r="G126" s="4" t="s">
        <v>2586</v>
      </c>
      <c r="H126" s="4">
        <v>2021</v>
      </c>
      <c r="I126" s="4" t="s">
        <v>2587</v>
      </c>
      <c r="J126" s="4">
        <v>7</v>
      </c>
      <c r="K126" s="4">
        <v>5</v>
      </c>
      <c r="L126" s="4" t="s">
        <v>2588</v>
      </c>
      <c r="P126" s="4" t="s">
        <v>2589</v>
      </c>
      <c r="Q126" s="4" t="s">
        <v>2591</v>
      </c>
      <c r="R126" s="4" t="s">
        <v>2592</v>
      </c>
      <c r="T126" s="4" t="s">
        <v>1875</v>
      </c>
      <c r="U126" s="4" t="s">
        <v>62</v>
      </c>
      <c r="V126" s="4" t="s">
        <v>2587</v>
      </c>
      <c r="W126" s="4" t="s">
        <v>1376</v>
      </c>
      <c r="X126" s="4" t="s">
        <v>1317</v>
      </c>
      <c r="Y126" s="4" t="s">
        <v>1329</v>
      </c>
    </row>
    <row r="127" spans="1:25" x14ac:dyDescent="0.3">
      <c r="A127" s="4" t="s">
        <v>2593</v>
      </c>
      <c r="B127" s="4" t="s">
        <v>2599</v>
      </c>
      <c r="C127" s="4" t="s">
        <v>2594</v>
      </c>
      <c r="D127" s="4" t="s">
        <v>1305</v>
      </c>
      <c r="E127" s="4" t="s">
        <v>2595</v>
      </c>
      <c r="F127" s="4" t="s">
        <v>2596</v>
      </c>
      <c r="G127" s="4">
        <v>55787936800</v>
      </c>
      <c r="H127" s="4">
        <v>2022</v>
      </c>
      <c r="I127" s="4" t="s">
        <v>2597</v>
      </c>
      <c r="J127" s="4">
        <v>97</v>
      </c>
      <c r="K127" s="4">
        <v>3</v>
      </c>
      <c r="M127" s="4">
        <v>291</v>
      </c>
      <c r="N127" s="4">
        <v>308</v>
      </c>
      <c r="O127" s="4">
        <v>17</v>
      </c>
      <c r="P127" s="4" t="s">
        <v>2598</v>
      </c>
      <c r="T127" s="4" t="s">
        <v>1350</v>
      </c>
      <c r="U127" s="4" t="s">
        <v>62</v>
      </c>
      <c r="V127" s="4" t="s">
        <v>2600</v>
      </c>
      <c r="W127" s="4" t="s">
        <v>1316</v>
      </c>
      <c r="X127" s="4" t="s">
        <v>1317</v>
      </c>
    </row>
    <row r="128" spans="1:25" x14ac:dyDescent="0.3">
      <c r="A128" s="4" t="s">
        <v>2601</v>
      </c>
      <c r="B128" s="4" t="s">
        <v>2607</v>
      </c>
      <c r="C128" s="4" t="s">
        <v>2602</v>
      </c>
      <c r="D128" s="4" t="s">
        <v>1305</v>
      </c>
      <c r="E128" s="4" t="s">
        <v>2603</v>
      </c>
      <c r="F128" s="4" t="s">
        <v>2604</v>
      </c>
      <c r="G128" s="4">
        <v>35616211000</v>
      </c>
      <c r="H128" s="4">
        <v>2022</v>
      </c>
      <c r="I128" s="4" t="s">
        <v>2605</v>
      </c>
      <c r="J128" s="4">
        <v>9</v>
      </c>
      <c r="K128" s="4">
        <v>1</v>
      </c>
      <c r="M128" s="4">
        <v>14</v>
      </c>
      <c r="N128" s="4">
        <v>40</v>
      </c>
      <c r="O128" s="4">
        <v>26</v>
      </c>
      <c r="P128" s="4" t="s">
        <v>2606</v>
      </c>
      <c r="Q128" s="4" t="s">
        <v>2608</v>
      </c>
      <c r="T128" s="4" t="s">
        <v>2609</v>
      </c>
      <c r="U128" s="4" t="s">
        <v>62</v>
      </c>
      <c r="V128" s="4" t="s">
        <v>2610</v>
      </c>
      <c r="W128" s="4" t="s">
        <v>1376</v>
      </c>
      <c r="X128" s="4" t="s">
        <v>1317</v>
      </c>
      <c r="Y128" s="4" t="s">
        <v>1430</v>
      </c>
    </row>
    <row r="129" spans="1:25" x14ac:dyDescent="0.3">
      <c r="A129" s="4" t="s">
        <v>2611</v>
      </c>
      <c r="B129" s="4" t="s">
        <v>2619</v>
      </c>
      <c r="C129" s="4" t="s">
        <v>2612</v>
      </c>
      <c r="D129" s="4" t="s">
        <v>1305</v>
      </c>
      <c r="E129" s="4" t="s">
        <v>2613</v>
      </c>
      <c r="F129" s="4" t="s">
        <v>2614</v>
      </c>
      <c r="G129" s="4" t="s">
        <v>2615</v>
      </c>
      <c r="H129" s="4">
        <v>2021</v>
      </c>
      <c r="I129" s="4" t="s">
        <v>2616</v>
      </c>
      <c r="J129" s="4">
        <v>36</v>
      </c>
      <c r="K129" s="4" t="s">
        <v>2617</v>
      </c>
      <c r="M129" s="4">
        <v>8257</v>
      </c>
      <c r="N129" s="4">
        <v>8288</v>
      </c>
      <c r="O129" s="4">
        <v>31</v>
      </c>
      <c r="P129" s="4" t="s">
        <v>2618</v>
      </c>
      <c r="Q129" s="4" t="s">
        <v>2620</v>
      </c>
      <c r="R129" s="4" t="s">
        <v>2621</v>
      </c>
      <c r="T129" s="4" t="s">
        <v>1638</v>
      </c>
      <c r="U129" s="4" t="s">
        <v>62</v>
      </c>
      <c r="V129" s="4" t="s">
        <v>2622</v>
      </c>
      <c r="W129" s="4" t="s">
        <v>1316</v>
      </c>
      <c r="X129" s="4" t="s">
        <v>1317</v>
      </c>
    </row>
    <row r="130" spans="1:25" x14ac:dyDescent="0.3">
      <c r="A130" s="4" t="s">
        <v>2623</v>
      </c>
      <c r="B130" s="4" t="s">
        <v>2628</v>
      </c>
      <c r="C130" s="4" t="s">
        <v>2624</v>
      </c>
      <c r="D130" s="4" t="s">
        <v>1305</v>
      </c>
      <c r="E130" s="4" t="s">
        <v>2625</v>
      </c>
      <c r="F130" s="4" t="s">
        <v>2626</v>
      </c>
      <c r="G130" s="4">
        <v>55772819300</v>
      </c>
      <c r="H130" s="4">
        <v>2021</v>
      </c>
      <c r="I130" s="4" t="s">
        <v>1543</v>
      </c>
      <c r="J130" s="4">
        <v>19</v>
      </c>
      <c r="K130" s="4">
        <v>2</v>
      </c>
      <c r="M130" s="4">
        <v>149</v>
      </c>
      <c r="N130" s="4">
        <v>154</v>
      </c>
      <c r="O130" s="4">
        <v>5</v>
      </c>
      <c r="P130" s="4" t="s">
        <v>2627</v>
      </c>
      <c r="Q130" s="4" t="s">
        <v>2629</v>
      </c>
      <c r="T130" s="4" t="s">
        <v>1547</v>
      </c>
      <c r="U130" s="4" t="s">
        <v>62</v>
      </c>
      <c r="V130" s="4" t="s">
        <v>1543</v>
      </c>
      <c r="W130" s="4" t="s">
        <v>1376</v>
      </c>
      <c r="X130" s="4" t="s">
        <v>1317</v>
      </c>
      <c r="Y130" s="4" t="s">
        <v>1341</v>
      </c>
    </row>
    <row r="131" spans="1:25" x14ac:dyDescent="0.3">
      <c r="A131" s="4" t="s">
        <v>2630</v>
      </c>
      <c r="B131" s="4" t="s">
        <v>2637</v>
      </c>
      <c r="C131" s="4" t="s">
        <v>2631</v>
      </c>
      <c r="D131" s="4" t="s">
        <v>1305</v>
      </c>
      <c r="E131" s="4" t="s">
        <v>2632</v>
      </c>
      <c r="F131" s="4" t="s">
        <v>2633</v>
      </c>
      <c r="G131" s="4" t="s">
        <v>2634</v>
      </c>
      <c r="H131" s="4">
        <v>2021</v>
      </c>
      <c r="I131" s="4" t="s">
        <v>2635</v>
      </c>
      <c r="J131" s="4">
        <v>25</v>
      </c>
      <c r="L131" s="4">
        <v>100434</v>
      </c>
      <c r="P131" s="4" t="s">
        <v>2636</v>
      </c>
      <c r="Q131" s="4" t="s">
        <v>2638</v>
      </c>
      <c r="R131" s="4" t="s">
        <v>2639</v>
      </c>
      <c r="T131" s="4" t="s">
        <v>1485</v>
      </c>
      <c r="U131" s="4" t="s">
        <v>62</v>
      </c>
      <c r="V131" s="4" t="s">
        <v>2640</v>
      </c>
      <c r="W131" s="4" t="s">
        <v>1316</v>
      </c>
      <c r="X131" s="4" t="s">
        <v>1317</v>
      </c>
      <c r="Y131" s="4" t="s">
        <v>1329</v>
      </c>
    </row>
    <row r="132" spans="1:25" x14ac:dyDescent="0.3">
      <c r="A132" s="4" t="s">
        <v>2641</v>
      </c>
      <c r="B132" s="4" t="s">
        <v>2646</v>
      </c>
      <c r="C132" s="4" t="s">
        <v>2642</v>
      </c>
      <c r="D132" s="4" t="s">
        <v>1305</v>
      </c>
      <c r="E132" s="4" t="s">
        <v>2643</v>
      </c>
      <c r="F132" s="4" t="s">
        <v>2644</v>
      </c>
      <c r="G132" s="4">
        <v>57816145200</v>
      </c>
      <c r="H132" s="4">
        <v>2022</v>
      </c>
      <c r="I132" s="4" t="s">
        <v>161</v>
      </c>
      <c r="J132" s="4">
        <v>19</v>
      </c>
      <c r="M132" s="4">
        <v>5</v>
      </c>
      <c r="N132" s="4">
        <v>16</v>
      </c>
      <c r="O132" s="4">
        <v>11</v>
      </c>
      <c r="P132" s="4" t="s">
        <v>2645</v>
      </c>
      <c r="Q132" s="4" t="s">
        <v>2647</v>
      </c>
      <c r="R132" s="4" t="s">
        <v>2648</v>
      </c>
      <c r="T132" s="4" t="s">
        <v>1922</v>
      </c>
      <c r="U132" s="4" t="s">
        <v>62</v>
      </c>
      <c r="V132" s="4" t="s">
        <v>2366</v>
      </c>
      <c r="W132" s="4" t="s">
        <v>1316</v>
      </c>
      <c r="X132" s="4" t="s">
        <v>1317</v>
      </c>
    </row>
    <row r="133" spans="1:25" x14ac:dyDescent="0.3">
      <c r="A133" s="4" t="s">
        <v>2649</v>
      </c>
      <c r="B133" s="4" t="s">
        <v>2656</v>
      </c>
      <c r="C133" s="4" t="s">
        <v>2650</v>
      </c>
      <c r="D133" s="4" t="s">
        <v>1305</v>
      </c>
      <c r="E133" s="4" t="s">
        <v>2651</v>
      </c>
      <c r="F133" s="4" t="s">
        <v>2652</v>
      </c>
      <c r="G133" s="4" t="s">
        <v>2653</v>
      </c>
      <c r="H133" s="4">
        <v>2022</v>
      </c>
      <c r="I133" s="4" t="s">
        <v>2654</v>
      </c>
      <c r="J133" s="4">
        <v>8</v>
      </c>
      <c r="P133" s="4" t="s">
        <v>2655</v>
      </c>
      <c r="Q133" s="4" t="s">
        <v>2657</v>
      </c>
      <c r="T133" s="4" t="s">
        <v>1638</v>
      </c>
      <c r="U133" s="4" t="s">
        <v>62</v>
      </c>
      <c r="V133" s="4" t="s">
        <v>2658</v>
      </c>
      <c r="W133" s="4" t="s">
        <v>1316</v>
      </c>
      <c r="X133" s="4" t="s">
        <v>1317</v>
      </c>
      <c r="Y133" s="4" t="s">
        <v>1329</v>
      </c>
    </row>
    <row r="134" spans="1:25" x14ac:dyDescent="0.3">
      <c r="A134" s="4" t="s">
        <v>2659</v>
      </c>
      <c r="B134" s="4" t="s">
        <v>2666</v>
      </c>
      <c r="C134" s="4" t="s">
        <v>2660</v>
      </c>
      <c r="D134" s="4" t="s">
        <v>1305</v>
      </c>
      <c r="E134" s="4" t="s">
        <v>2661</v>
      </c>
      <c r="F134" s="4" t="s">
        <v>2662</v>
      </c>
      <c r="G134" s="4" t="s">
        <v>2663</v>
      </c>
      <c r="H134" s="4">
        <v>2021</v>
      </c>
      <c r="I134" s="4" t="s">
        <v>2664</v>
      </c>
      <c r="J134" s="4">
        <v>28</v>
      </c>
      <c r="K134" s="4">
        <v>4</v>
      </c>
      <c r="M134" s="4">
        <v>519</v>
      </c>
      <c r="N134" s="4">
        <v>531</v>
      </c>
      <c r="O134" s="4">
        <v>12</v>
      </c>
      <c r="P134" s="4" t="s">
        <v>2665</v>
      </c>
      <c r="Q134" s="4" t="s">
        <v>2667</v>
      </c>
      <c r="R134" s="4" t="s">
        <v>2668</v>
      </c>
      <c r="T134" s="4" t="s">
        <v>1374</v>
      </c>
      <c r="U134" s="4" t="s">
        <v>62</v>
      </c>
      <c r="V134" s="4" t="s">
        <v>2669</v>
      </c>
      <c r="W134" s="4" t="s">
        <v>1316</v>
      </c>
      <c r="X134" s="4" t="s">
        <v>1317</v>
      </c>
      <c r="Y134" s="4" t="s">
        <v>1430</v>
      </c>
    </row>
    <row r="135" spans="1:25" x14ac:dyDescent="0.3">
      <c r="A135" s="4" t="s">
        <v>2670</v>
      </c>
      <c r="B135" s="4" t="s">
        <v>2677</v>
      </c>
      <c r="C135" s="4" t="s">
        <v>2671</v>
      </c>
      <c r="D135" s="4" t="s">
        <v>1305</v>
      </c>
      <c r="E135" s="4" t="s">
        <v>2672</v>
      </c>
      <c r="F135" s="4" t="s">
        <v>2673</v>
      </c>
      <c r="G135" s="4" t="s">
        <v>2674</v>
      </c>
      <c r="H135" s="4">
        <v>2022</v>
      </c>
      <c r="I135" s="4" t="s">
        <v>2675</v>
      </c>
      <c r="J135" s="4">
        <v>29</v>
      </c>
      <c r="K135" s="4">
        <v>2</v>
      </c>
      <c r="M135" s="4">
        <v>8</v>
      </c>
      <c r="N135" s="4">
        <v>31</v>
      </c>
      <c r="O135" s="4">
        <v>23</v>
      </c>
      <c r="P135" s="4" t="s">
        <v>2676</v>
      </c>
      <c r="R135" s="4" t="s">
        <v>2678</v>
      </c>
      <c r="T135" s="4" t="s">
        <v>2679</v>
      </c>
      <c r="U135" s="4" t="s">
        <v>62</v>
      </c>
      <c r="V135" s="4" t="s">
        <v>2680</v>
      </c>
      <c r="W135" s="4" t="s">
        <v>1316</v>
      </c>
      <c r="X135" s="4" t="s">
        <v>1317</v>
      </c>
      <c r="Y135" s="4" t="s">
        <v>1430</v>
      </c>
    </row>
    <row r="136" spans="1:25" x14ac:dyDescent="0.3">
      <c r="A136" s="4" t="s">
        <v>2681</v>
      </c>
      <c r="B136" s="4" t="s">
        <v>2688</v>
      </c>
      <c r="C136" s="4" t="s">
        <v>2682</v>
      </c>
      <c r="D136" s="4" t="s">
        <v>1305</v>
      </c>
      <c r="E136" s="4" t="s">
        <v>2683</v>
      </c>
      <c r="F136" s="4" t="s">
        <v>2684</v>
      </c>
      <c r="G136" s="4" t="s">
        <v>2685</v>
      </c>
      <c r="H136" s="4">
        <v>2022</v>
      </c>
      <c r="I136" s="4" t="s">
        <v>2686</v>
      </c>
      <c r="P136" s="4" t="s">
        <v>2687</v>
      </c>
      <c r="Q136" s="4" t="s">
        <v>2689</v>
      </c>
      <c r="T136" s="4" t="s">
        <v>1638</v>
      </c>
      <c r="U136" s="4" t="s">
        <v>62</v>
      </c>
      <c r="V136" s="4" t="s">
        <v>2690</v>
      </c>
      <c r="W136" s="4" t="s">
        <v>1316</v>
      </c>
      <c r="X136" s="4" t="s">
        <v>1352</v>
      </c>
      <c r="Y136" s="4" t="s">
        <v>1430</v>
      </c>
    </row>
    <row r="137" spans="1:25" x14ac:dyDescent="0.3">
      <c r="A137" s="4" t="s">
        <v>2691</v>
      </c>
      <c r="B137" s="4" t="s">
        <v>2697</v>
      </c>
      <c r="C137" s="4" t="s">
        <v>2692</v>
      </c>
      <c r="D137" s="4" t="s">
        <v>1305</v>
      </c>
      <c r="E137" s="4" t="s">
        <v>2693</v>
      </c>
      <c r="F137" s="4" t="s">
        <v>2694</v>
      </c>
      <c r="G137" s="4" t="s">
        <v>2695</v>
      </c>
      <c r="H137" s="4">
        <v>2021</v>
      </c>
      <c r="I137" s="4" t="s">
        <v>1391</v>
      </c>
      <c r="J137" s="4">
        <v>18</v>
      </c>
      <c r="K137" s="4">
        <v>21</v>
      </c>
      <c r="L137" s="4">
        <v>11137</v>
      </c>
      <c r="P137" s="4" t="s">
        <v>2696</v>
      </c>
      <c r="Q137" s="4" t="s">
        <v>2698</v>
      </c>
      <c r="R137" s="4" t="s">
        <v>2699</v>
      </c>
      <c r="T137" s="4" t="s">
        <v>1339</v>
      </c>
      <c r="U137" s="4" t="s">
        <v>62</v>
      </c>
      <c r="V137" s="4" t="s">
        <v>1396</v>
      </c>
      <c r="W137" s="4" t="s">
        <v>1316</v>
      </c>
      <c r="X137" s="4" t="s">
        <v>1317</v>
      </c>
      <c r="Y137" s="4" t="s">
        <v>1329</v>
      </c>
    </row>
    <row r="138" spans="1:25" x14ac:dyDescent="0.3">
      <c r="A138" s="4" t="s">
        <v>2700</v>
      </c>
      <c r="B138" s="4" t="s">
        <v>2707</v>
      </c>
      <c r="C138" s="4" t="s">
        <v>2701</v>
      </c>
      <c r="D138" s="4" t="s">
        <v>1305</v>
      </c>
      <c r="E138" s="4" t="s">
        <v>2702</v>
      </c>
      <c r="F138" s="4" t="s">
        <v>2703</v>
      </c>
      <c r="G138" s="4" t="s">
        <v>2704</v>
      </c>
      <c r="H138" s="4">
        <v>2021</v>
      </c>
      <c r="I138" s="4" t="s">
        <v>2705</v>
      </c>
      <c r="J138" s="4">
        <v>22</v>
      </c>
      <c r="K138" s="4">
        <v>11</v>
      </c>
      <c r="M138" s="4">
        <v>2604</v>
      </c>
      <c r="N138" s="4">
        <v>2614</v>
      </c>
      <c r="O138" s="4">
        <v>10</v>
      </c>
      <c r="P138" s="4" t="s">
        <v>2706</v>
      </c>
      <c r="Q138" s="4" t="s">
        <v>2708</v>
      </c>
      <c r="R138" s="4" t="s">
        <v>2709</v>
      </c>
      <c r="T138" s="4" t="s">
        <v>2710</v>
      </c>
      <c r="U138" s="4" t="s">
        <v>62</v>
      </c>
      <c r="V138" s="4" t="s">
        <v>2711</v>
      </c>
      <c r="W138" s="4" t="s">
        <v>1316</v>
      </c>
      <c r="X138" s="4" t="s">
        <v>1317</v>
      </c>
      <c r="Y138" s="4" t="s">
        <v>1377</v>
      </c>
    </row>
    <row r="139" spans="1:25" x14ac:dyDescent="0.3">
      <c r="A139" s="4" t="s">
        <v>2712</v>
      </c>
      <c r="B139" s="4" t="s">
        <v>2718</v>
      </c>
      <c r="C139" s="4" t="s">
        <v>2713</v>
      </c>
      <c r="D139" s="4" t="s">
        <v>1305</v>
      </c>
      <c r="E139" s="4" t="s">
        <v>2714</v>
      </c>
      <c r="F139" s="4" t="s">
        <v>2715</v>
      </c>
      <c r="G139" s="4" t="s">
        <v>2716</v>
      </c>
      <c r="H139" s="4">
        <v>2021</v>
      </c>
      <c r="I139" s="4" t="s">
        <v>1717</v>
      </c>
      <c r="J139" s="4">
        <v>12</v>
      </c>
      <c r="L139" s="4">
        <v>687906</v>
      </c>
      <c r="P139" s="4" t="s">
        <v>2717</v>
      </c>
      <c r="Q139" s="4" t="s">
        <v>2719</v>
      </c>
      <c r="T139" s="4" t="s">
        <v>1327</v>
      </c>
      <c r="U139" s="4" t="s">
        <v>62</v>
      </c>
      <c r="V139" s="4" t="s">
        <v>1721</v>
      </c>
      <c r="W139" s="4" t="s">
        <v>1316</v>
      </c>
      <c r="X139" s="4" t="s">
        <v>1317</v>
      </c>
      <c r="Y139" s="4" t="s">
        <v>1329</v>
      </c>
    </row>
    <row r="140" spans="1:25" x14ac:dyDescent="0.3">
      <c r="A140" s="4" t="s">
        <v>2720</v>
      </c>
      <c r="B140" s="4" t="s">
        <v>2727</v>
      </c>
      <c r="C140" s="4" t="s">
        <v>2721</v>
      </c>
      <c r="D140" s="4" t="s">
        <v>1305</v>
      </c>
      <c r="E140" s="4" t="s">
        <v>2722</v>
      </c>
      <c r="F140" s="4" t="s">
        <v>2723</v>
      </c>
      <c r="G140" s="4">
        <v>57221163263</v>
      </c>
      <c r="H140" s="4">
        <v>2021</v>
      </c>
      <c r="I140" s="4" t="s">
        <v>2724</v>
      </c>
      <c r="J140" s="4">
        <v>28</v>
      </c>
      <c r="K140" s="4">
        <v>4</v>
      </c>
      <c r="L140" s="4" t="s">
        <v>2725</v>
      </c>
      <c r="P140" s="4" t="s">
        <v>2726</v>
      </c>
      <c r="Q140" s="4" t="s">
        <v>2728</v>
      </c>
      <c r="R140" s="4" t="s">
        <v>2729</v>
      </c>
      <c r="T140" s="4" t="s">
        <v>1314</v>
      </c>
      <c r="U140" s="4" t="s">
        <v>62</v>
      </c>
      <c r="V140" s="4" t="s">
        <v>2730</v>
      </c>
      <c r="W140" s="4" t="s">
        <v>1316</v>
      </c>
      <c r="X140" s="4" t="s">
        <v>1317</v>
      </c>
      <c r="Y140" s="4" t="s">
        <v>1377</v>
      </c>
    </row>
    <row r="141" spans="1:25" x14ac:dyDescent="0.3">
      <c r="A141" s="4" t="s">
        <v>2731</v>
      </c>
      <c r="B141" s="4" t="s">
        <v>2738</v>
      </c>
      <c r="C141" s="4" t="s">
        <v>2732</v>
      </c>
      <c r="D141" s="4" t="s">
        <v>1305</v>
      </c>
      <c r="E141" s="4" t="s">
        <v>2733</v>
      </c>
      <c r="F141" s="4" t="s">
        <v>2734</v>
      </c>
      <c r="G141" s="4" t="s">
        <v>2735</v>
      </c>
      <c r="H141" s="4">
        <v>2021</v>
      </c>
      <c r="I141" s="4" t="s">
        <v>2736</v>
      </c>
      <c r="J141" s="4">
        <v>10</v>
      </c>
      <c r="K141" s="4">
        <v>21</v>
      </c>
      <c r="L141" s="4">
        <v>4865</v>
      </c>
      <c r="P141" s="4" t="s">
        <v>2737</v>
      </c>
      <c r="Q141" s="4" t="s">
        <v>2739</v>
      </c>
      <c r="R141" s="4" t="s">
        <v>2740</v>
      </c>
      <c r="T141" s="4" t="s">
        <v>1339</v>
      </c>
      <c r="U141" s="4" t="s">
        <v>62</v>
      </c>
      <c r="V141" s="4" t="s">
        <v>2741</v>
      </c>
      <c r="W141" s="4" t="s">
        <v>1316</v>
      </c>
      <c r="X141" s="4" t="s">
        <v>1317</v>
      </c>
      <c r="Y141" s="4" t="s">
        <v>1329</v>
      </c>
    </row>
    <row r="142" spans="1:25" x14ac:dyDescent="0.3">
      <c r="A142" s="4" t="s">
        <v>2742</v>
      </c>
      <c r="B142" s="4" t="s">
        <v>2748</v>
      </c>
      <c r="C142" s="4" t="s">
        <v>2743</v>
      </c>
      <c r="D142" s="4" t="s">
        <v>1305</v>
      </c>
      <c r="E142" s="4" t="s">
        <v>2744</v>
      </c>
      <c r="F142" s="4" t="s">
        <v>2745</v>
      </c>
      <c r="G142" s="4">
        <v>57214890327</v>
      </c>
      <c r="H142" s="4">
        <v>2022</v>
      </c>
      <c r="I142" s="4" t="s">
        <v>2746</v>
      </c>
      <c r="J142" s="4">
        <v>10</v>
      </c>
      <c r="K142" s="4">
        <v>2</v>
      </c>
      <c r="M142" s="4">
        <v>5</v>
      </c>
      <c r="N142" s="4">
        <v>17</v>
      </c>
      <c r="O142" s="4">
        <v>12</v>
      </c>
      <c r="P142" s="4" t="s">
        <v>2747</v>
      </c>
      <c r="Q142" s="4" t="s">
        <v>2749</v>
      </c>
      <c r="T142" s="4" t="s">
        <v>2750</v>
      </c>
      <c r="U142" s="4" t="s">
        <v>62</v>
      </c>
      <c r="V142" s="4" t="s">
        <v>2751</v>
      </c>
      <c r="W142" s="4" t="s">
        <v>1316</v>
      </c>
      <c r="X142" s="4" t="s">
        <v>1317</v>
      </c>
      <c r="Y142" s="4" t="s">
        <v>1329</v>
      </c>
    </row>
    <row r="143" spans="1:25" x14ac:dyDescent="0.3">
      <c r="A143" s="4" t="s">
        <v>2752</v>
      </c>
      <c r="B143" s="4" t="s">
        <v>2758</v>
      </c>
      <c r="D143" s="4" t="s">
        <v>1305</v>
      </c>
      <c r="E143" s="4" t="s">
        <v>2753</v>
      </c>
      <c r="F143" s="4" t="s">
        <v>2754</v>
      </c>
      <c r="G143" s="4" t="s">
        <v>2755</v>
      </c>
      <c r="H143" s="4">
        <v>2021</v>
      </c>
      <c r="I143" s="4" t="s">
        <v>2756</v>
      </c>
      <c r="J143" s="4">
        <v>19</v>
      </c>
      <c r="K143" s="4">
        <v>2</v>
      </c>
      <c r="L143" s="4">
        <v>1</v>
      </c>
      <c r="M143" s="4">
        <v>1</v>
      </c>
      <c r="N143" s="4">
        <v>20</v>
      </c>
      <c r="O143" s="4">
        <v>19</v>
      </c>
      <c r="P143" s="4" t="s">
        <v>2757</v>
      </c>
      <c r="Q143" s="4" t="s">
        <v>2759</v>
      </c>
      <c r="T143" s="4" t="s">
        <v>2760</v>
      </c>
      <c r="U143" s="4" t="s">
        <v>62</v>
      </c>
      <c r="V143" s="4" t="s">
        <v>2761</v>
      </c>
      <c r="W143" s="4" t="s">
        <v>1316</v>
      </c>
      <c r="X143" s="4" t="s">
        <v>1317</v>
      </c>
    </row>
    <row r="144" spans="1:25" x14ac:dyDescent="0.3">
      <c r="A144" s="4" t="s">
        <v>2762</v>
      </c>
      <c r="B144" s="4" t="s">
        <v>2769</v>
      </c>
      <c r="C144" s="4" t="s">
        <v>2763</v>
      </c>
      <c r="D144" s="4" t="s">
        <v>1305</v>
      </c>
      <c r="E144" s="4" t="s">
        <v>2764</v>
      </c>
      <c r="F144" s="4" t="s">
        <v>2765</v>
      </c>
      <c r="G144" s="4" t="s">
        <v>2766</v>
      </c>
      <c r="H144" s="4">
        <v>2022</v>
      </c>
      <c r="I144" s="4" t="s">
        <v>2767</v>
      </c>
      <c r="J144" s="4">
        <v>43</v>
      </c>
      <c r="K144" s="4">
        <v>11</v>
      </c>
      <c r="M144" s="4">
        <v>1183</v>
      </c>
      <c r="N144" s="4">
        <v>1191</v>
      </c>
      <c r="O144" s="4">
        <v>8</v>
      </c>
      <c r="P144" s="4" t="s">
        <v>2768</v>
      </c>
      <c r="Q144" s="4" t="s">
        <v>2770</v>
      </c>
      <c r="R144" s="4" t="s">
        <v>2771</v>
      </c>
      <c r="T144" s="4" t="s">
        <v>2772</v>
      </c>
      <c r="U144" s="4" t="s">
        <v>62</v>
      </c>
      <c r="V144" s="4" t="s">
        <v>2773</v>
      </c>
      <c r="W144" s="4" t="s">
        <v>1376</v>
      </c>
      <c r="X144" s="4" t="s">
        <v>1317</v>
      </c>
      <c r="Y144" s="4" t="s">
        <v>1341</v>
      </c>
    </row>
    <row r="145" spans="1:25" x14ac:dyDescent="0.3">
      <c r="A145" s="4" t="s">
        <v>2774</v>
      </c>
      <c r="B145" s="4" t="s">
        <v>2781</v>
      </c>
      <c r="C145" s="4" t="s">
        <v>2775</v>
      </c>
      <c r="D145" s="4" t="s">
        <v>1305</v>
      </c>
      <c r="E145" s="4" t="s">
        <v>2776</v>
      </c>
      <c r="F145" s="4" t="s">
        <v>2777</v>
      </c>
      <c r="G145" s="4" t="s">
        <v>2778</v>
      </c>
      <c r="H145" s="4">
        <v>2021</v>
      </c>
      <c r="I145" s="4" t="s">
        <v>1960</v>
      </c>
      <c r="J145" s="4">
        <v>10</v>
      </c>
      <c r="K145" s="4">
        <v>12</v>
      </c>
      <c r="L145" s="4" t="s">
        <v>2779</v>
      </c>
      <c r="P145" s="4" t="s">
        <v>2780</v>
      </c>
      <c r="Q145" s="4" t="s">
        <v>2782</v>
      </c>
      <c r="T145" s="4" t="s">
        <v>1965</v>
      </c>
      <c r="U145" s="4" t="s">
        <v>62</v>
      </c>
      <c r="V145" s="4" t="s">
        <v>1966</v>
      </c>
      <c r="W145" s="4" t="s">
        <v>1316</v>
      </c>
      <c r="X145" s="4" t="s">
        <v>1317</v>
      </c>
      <c r="Y145" s="4" t="s">
        <v>1329</v>
      </c>
    </row>
    <row r="146" spans="1:25" x14ac:dyDescent="0.3">
      <c r="A146" s="4" t="s">
        <v>2783</v>
      </c>
      <c r="B146" s="4" t="s">
        <v>2790</v>
      </c>
      <c r="C146" s="4" t="s">
        <v>2784</v>
      </c>
      <c r="D146" s="4" t="s">
        <v>1305</v>
      </c>
      <c r="E146" s="4" t="s">
        <v>2785</v>
      </c>
      <c r="F146" s="4" t="s">
        <v>2786</v>
      </c>
      <c r="G146" s="4" t="s">
        <v>2787</v>
      </c>
      <c r="H146" s="4">
        <v>2021</v>
      </c>
      <c r="I146" s="4" t="s">
        <v>2788</v>
      </c>
      <c r="J146" s="4">
        <v>38</v>
      </c>
      <c r="K146" s="4">
        <v>4</v>
      </c>
      <c r="L146" s="4">
        <v>101620</v>
      </c>
      <c r="P146" s="4" t="s">
        <v>2789</v>
      </c>
      <c r="Q146" s="4" t="s">
        <v>2791</v>
      </c>
      <c r="T146" s="4" t="s">
        <v>1362</v>
      </c>
      <c r="U146" s="4" t="s">
        <v>62</v>
      </c>
      <c r="V146" s="4" t="s">
        <v>2792</v>
      </c>
      <c r="W146" s="4" t="s">
        <v>1316</v>
      </c>
      <c r="X146" s="4" t="s">
        <v>1317</v>
      </c>
      <c r="Y146" s="4" t="s">
        <v>1455</v>
      </c>
    </row>
    <row r="147" spans="1:25" x14ac:dyDescent="0.3">
      <c r="A147" s="4" t="s">
        <v>2793</v>
      </c>
      <c r="B147" s="4" t="s">
        <v>2799</v>
      </c>
      <c r="C147" s="4" t="s">
        <v>2794</v>
      </c>
      <c r="D147" s="4" t="s">
        <v>1305</v>
      </c>
      <c r="E147" s="4" t="s">
        <v>2795</v>
      </c>
      <c r="F147" s="4" t="s">
        <v>2796</v>
      </c>
      <c r="G147" s="4" t="s">
        <v>2797</v>
      </c>
      <c r="H147" s="4">
        <v>2021</v>
      </c>
      <c r="I147" s="4" t="s">
        <v>2395</v>
      </c>
      <c r="J147" s="4">
        <v>23</v>
      </c>
      <c r="K147" s="4">
        <v>9</v>
      </c>
      <c r="L147" s="4">
        <v>53</v>
      </c>
      <c r="P147" s="4" t="s">
        <v>2798</v>
      </c>
      <c r="Q147" s="4" t="s">
        <v>2800</v>
      </c>
      <c r="R147" s="4" t="s">
        <v>2801</v>
      </c>
      <c r="T147" s="4" t="s">
        <v>1453</v>
      </c>
      <c r="U147" s="4" t="s">
        <v>62</v>
      </c>
      <c r="V147" s="4" t="s">
        <v>2400</v>
      </c>
      <c r="W147" s="4" t="s">
        <v>1376</v>
      </c>
      <c r="X147" s="4" t="s">
        <v>1317</v>
      </c>
    </row>
    <row r="148" spans="1:25" x14ac:dyDescent="0.3">
      <c r="A148" s="4" t="s">
        <v>2802</v>
      </c>
      <c r="B148" s="4" t="s">
        <v>2810</v>
      </c>
      <c r="C148" s="4" t="s">
        <v>2803</v>
      </c>
      <c r="D148" s="4" t="s">
        <v>1305</v>
      </c>
      <c r="E148" s="4" t="s">
        <v>2804</v>
      </c>
      <c r="F148" s="4" t="s">
        <v>2805</v>
      </c>
      <c r="G148" s="4" t="s">
        <v>2806</v>
      </c>
      <c r="H148" s="4">
        <v>2022</v>
      </c>
      <c r="I148" s="4" t="s">
        <v>2807</v>
      </c>
      <c r="J148" s="4">
        <v>9</v>
      </c>
      <c r="K148" s="4">
        <v>1</v>
      </c>
      <c r="L148" s="4" t="s">
        <v>2808</v>
      </c>
      <c r="P148" s="4" t="s">
        <v>2809</v>
      </c>
      <c r="Q148" s="4" t="s">
        <v>2811</v>
      </c>
      <c r="T148" s="4" t="s">
        <v>1965</v>
      </c>
      <c r="U148" s="4" t="s">
        <v>62</v>
      </c>
      <c r="V148" s="4" t="s">
        <v>2812</v>
      </c>
      <c r="W148" s="4" t="s">
        <v>1376</v>
      </c>
      <c r="X148" s="4" t="s">
        <v>1317</v>
      </c>
      <c r="Y148" s="4" t="s">
        <v>1329</v>
      </c>
    </row>
    <row r="149" spans="1:25" x14ac:dyDescent="0.3">
      <c r="A149" s="4" t="s">
        <v>2813</v>
      </c>
      <c r="B149" s="4" t="s">
        <v>2820</v>
      </c>
      <c r="C149" s="4" t="s">
        <v>2814</v>
      </c>
      <c r="D149" s="4" t="s">
        <v>1305</v>
      </c>
      <c r="E149" s="4" t="s">
        <v>2815</v>
      </c>
      <c r="F149" s="4" t="s">
        <v>2816</v>
      </c>
      <c r="G149" s="4" t="s">
        <v>2817</v>
      </c>
      <c r="H149" s="4">
        <v>2021</v>
      </c>
      <c r="I149" s="4" t="s">
        <v>2818</v>
      </c>
      <c r="J149" s="4">
        <v>62</v>
      </c>
      <c r="K149" s="4">
        <v>5</v>
      </c>
      <c r="M149" s="4">
        <v>1015</v>
      </c>
      <c r="N149" s="4">
        <v>1019</v>
      </c>
      <c r="O149" s="4">
        <v>4</v>
      </c>
      <c r="P149" s="4" t="s">
        <v>2819</v>
      </c>
      <c r="Q149" s="4" t="s">
        <v>2821</v>
      </c>
      <c r="R149" s="4" t="s">
        <v>2822</v>
      </c>
      <c r="T149" s="4" t="s">
        <v>1374</v>
      </c>
      <c r="U149" s="4" t="s">
        <v>62</v>
      </c>
      <c r="V149" s="4" t="s">
        <v>2823</v>
      </c>
      <c r="W149" s="4" t="s">
        <v>1316</v>
      </c>
      <c r="X149" s="4" t="s">
        <v>1317</v>
      </c>
      <c r="Y149" s="4" t="s">
        <v>1430</v>
      </c>
    </row>
    <row r="150" spans="1:25" x14ac:dyDescent="0.3">
      <c r="A150" s="4" t="s">
        <v>2824</v>
      </c>
      <c r="B150" s="4" t="s">
        <v>2830</v>
      </c>
      <c r="C150" s="4" t="s">
        <v>2825</v>
      </c>
      <c r="D150" s="4" t="s">
        <v>1305</v>
      </c>
      <c r="E150" s="4" t="s">
        <v>2826</v>
      </c>
      <c r="F150" s="4" t="s">
        <v>2827</v>
      </c>
      <c r="G150" s="4" t="s">
        <v>2828</v>
      </c>
      <c r="H150" s="4">
        <v>2022</v>
      </c>
      <c r="I150" s="4" t="s">
        <v>161</v>
      </c>
      <c r="J150" s="4">
        <v>20</v>
      </c>
      <c r="K150" s="4">
        <v>1</v>
      </c>
      <c r="M150" s="4">
        <v>188</v>
      </c>
      <c r="N150" s="4">
        <v>201</v>
      </c>
      <c r="O150" s="4">
        <v>13</v>
      </c>
      <c r="P150" s="4" t="s">
        <v>2829</v>
      </c>
      <c r="Q150" s="4" t="s">
        <v>2831</v>
      </c>
      <c r="R150" s="4" t="s">
        <v>2832</v>
      </c>
      <c r="T150" s="4" t="s">
        <v>1922</v>
      </c>
      <c r="U150" s="4" t="s">
        <v>62</v>
      </c>
      <c r="V150" s="4" t="s">
        <v>2366</v>
      </c>
      <c r="W150" s="4" t="s">
        <v>1316</v>
      </c>
      <c r="X150" s="4" t="s">
        <v>1317</v>
      </c>
    </row>
    <row r="151" spans="1:25" x14ac:dyDescent="0.3">
      <c r="A151" s="4" t="s">
        <v>2833</v>
      </c>
      <c r="B151" s="4" t="s">
        <v>2840</v>
      </c>
      <c r="C151" s="4" t="s">
        <v>2834</v>
      </c>
      <c r="D151" s="4" t="s">
        <v>1305</v>
      </c>
      <c r="E151" s="4" t="s">
        <v>2835</v>
      </c>
      <c r="F151" s="4" t="s">
        <v>2836</v>
      </c>
      <c r="G151" s="4" t="s">
        <v>2837</v>
      </c>
      <c r="H151" s="4">
        <v>2022</v>
      </c>
      <c r="I151" s="4" t="s">
        <v>2838</v>
      </c>
      <c r="J151" s="4">
        <v>12</v>
      </c>
      <c r="K151" s="4">
        <v>3</v>
      </c>
      <c r="L151" s="4">
        <v>131</v>
      </c>
      <c r="P151" s="4" t="s">
        <v>2839</v>
      </c>
      <c r="Q151" s="4" t="s">
        <v>2841</v>
      </c>
      <c r="T151" s="4" t="s">
        <v>1339</v>
      </c>
      <c r="U151" s="4" t="s">
        <v>62</v>
      </c>
      <c r="V151" s="4" t="s">
        <v>2842</v>
      </c>
      <c r="W151" s="4" t="s">
        <v>1316</v>
      </c>
      <c r="X151" s="4" t="s">
        <v>1317</v>
      </c>
      <c r="Y151" s="4" t="s">
        <v>1329</v>
      </c>
    </row>
    <row r="152" spans="1:25" x14ac:dyDescent="0.3">
      <c r="A152" s="4" t="s">
        <v>2843</v>
      </c>
      <c r="B152" s="4" t="s">
        <v>2850</v>
      </c>
      <c r="C152" s="4" t="s">
        <v>2844</v>
      </c>
      <c r="D152" s="4" t="s">
        <v>1305</v>
      </c>
      <c r="E152" s="4" t="s">
        <v>2845</v>
      </c>
      <c r="F152" s="4" t="s">
        <v>2846</v>
      </c>
      <c r="G152" s="4" t="s">
        <v>2847</v>
      </c>
      <c r="H152" s="4">
        <v>2021</v>
      </c>
      <c r="I152" s="4" t="s">
        <v>2848</v>
      </c>
      <c r="J152" s="4">
        <v>20</v>
      </c>
      <c r="K152" s="4">
        <v>3</v>
      </c>
      <c r="M152" s="4">
        <v>421</v>
      </c>
      <c r="N152" s="4">
        <v>430</v>
      </c>
      <c r="O152" s="4">
        <v>9</v>
      </c>
      <c r="P152" s="4" t="s">
        <v>2849</v>
      </c>
      <c r="Q152" s="4" t="s">
        <v>2851</v>
      </c>
      <c r="R152" s="4" t="s">
        <v>2852</v>
      </c>
      <c r="T152" s="4" t="s">
        <v>2853</v>
      </c>
      <c r="U152" s="4" t="s">
        <v>62</v>
      </c>
      <c r="V152" s="4" t="s">
        <v>2854</v>
      </c>
      <c r="W152" s="4" t="s">
        <v>1316</v>
      </c>
      <c r="X152" s="4" t="s">
        <v>1317</v>
      </c>
      <c r="Y152" s="4" t="s">
        <v>1430</v>
      </c>
    </row>
    <row r="153" spans="1:25" x14ac:dyDescent="0.3">
      <c r="A153" s="4" t="s">
        <v>2855</v>
      </c>
      <c r="B153" s="4" t="s">
        <v>2861</v>
      </c>
      <c r="C153" s="4" t="s">
        <v>2856</v>
      </c>
      <c r="D153" s="4" t="s">
        <v>1305</v>
      </c>
      <c r="E153" s="4" t="s">
        <v>2857</v>
      </c>
      <c r="F153" s="4" t="s">
        <v>2858</v>
      </c>
      <c r="G153" s="4" t="s">
        <v>2859</v>
      </c>
      <c r="H153" s="4">
        <v>2021</v>
      </c>
      <c r="I153" s="4" t="s">
        <v>1717</v>
      </c>
      <c r="J153" s="4">
        <v>12</v>
      </c>
      <c r="L153" s="4">
        <v>687514</v>
      </c>
      <c r="P153" s="4" t="s">
        <v>2860</v>
      </c>
      <c r="Q153" s="4" t="s">
        <v>2862</v>
      </c>
      <c r="T153" s="4" t="s">
        <v>1327</v>
      </c>
      <c r="U153" s="4" t="s">
        <v>62</v>
      </c>
      <c r="V153" s="4" t="s">
        <v>1721</v>
      </c>
      <c r="W153" s="4" t="s">
        <v>1316</v>
      </c>
      <c r="X153" s="4" t="s">
        <v>1317</v>
      </c>
      <c r="Y153" s="4" t="s">
        <v>1329</v>
      </c>
    </row>
    <row r="154" spans="1:25" x14ac:dyDescent="0.3">
      <c r="A154" s="4" t="s">
        <v>2863</v>
      </c>
      <c r="B154" s="4" t="s">
        <v>2869</v>
      </c>
      <c r="C154" s="4" t="s">
        <v>2864</v>
      </c>
      <c r="D154" s="4" t="s">
        <v>1305</v>
      </c>
      <c r="E154" s="4" t="s">
        <v>2865</v>
      </c>
      <c r="F154" s="4" t="s">
        <v>2866</v>
      </c>
      <c r="G154" s="4" t="s">
        <v>2867</v>
      </c>
      <c r="H154" s="4">
        <v>2022</v>
      </c>
      <c r="I154" s="4" t="s">
        <v>1918</v>
      </c>
      <c r="P154" s="4" t="s">
        <v>2868</v>
      </c>
      <c r="Q154" s="4" t="s">
        <v>2870</v>
      </c>
      <c r="R154" s="4" t="s">
        <v>2871</v>
      </c>
      <c r="T154" s="4" t="s">
        <v>1922</v>
      </c>
      <c r="U154" s="4" t="s">
        <v>62</v>
      </c>
      <c r="V154" s="4" t="s">
        <v>1923</v>
      </c>
      <c r="W154" s="4" t="s">
        <v>1316</v>
      </c>
      <c r="X154" s="4" t="s">
        <v>1352</v>
      </c>
    </row>
    <row r="155" spans="1:25" x14ac:dyDescent="0.3">
      <c r="A155" s="4" t="s">
        <v>2872</v>
      </c>
      <c r="B155" s="4" t="s">
        <v>2879</v>
      </c>
      <c r="C155" s="4" t="s">
        <v>2873</v>
      </c>
      <c r="D155" s="4" t="s">
        <v>1305</v>
      </c>
      <c r="E155" s="4" t="s">
        <v>2874</v>
      </c>
      <c r="F155" s="4" t="s">
        <v>2875</v>
      </c>
      <c r="G155" s="4" t="s">
        <v>2876</v>
      </c>
      <c r="H155" s="4">
        <v>2022</v>
      </c>
      <c r="I155" s="4" t="s">
        <v>2877</v>
      </c>
      <c r="J155" s="4">
        <v>256</v>
      </c>
      <c r="K155" s="4">
        <v>2</v>
      </c>
      <c r="M155" s="4">
        <v>103</v>
      </c>
      <c r="N155" s="4">
        <v>118</v>
      </c>
      <c r="O155" s="4">
        <v>15</v>
      </c>
      <c r="P155" s="4" t="s">
        <v>2878</v>
      </c>
      <c r="Q155" s="4" t="s">
        <v>2880</v>
      </c>
      <c r="R155" s="4" t="s">
        <v>2881</v>
      </c>
      <c r="T155" s="4" t="s">
        <v>2882</v>
      </c>
      <c r="U155" s="4" t="s">
        <v>62</v>
      </c>
      <c r="V155" s="4" t="s">
        <v>2883</v>
      </c>
      <c r="W155" s="4" t="s">
        <v>1376</v>
      </c>
      <c r="X155" s="4" t="s">
        <v>1317</v>
      </c>
      <c r="Y155" s="4" t="s">
        <v>1341</v>
      </c>
    </row>
    <row r="156" spans="1:25" x14ac:dyDescent="0.3">
      <c r="A156" s="4" t="s">
        <v>2884</v>
      </c>
      <c r="B156" s="4" t="s">
        <v>2891</v>
      </c>
      <c r="C156" s="4" t="s">
        <v>2885</v>
      </c>
      <c r="D156" s="4" t="s">
        <v>1305</v>
      </c>
      <c r="E156" s="4" t="s">
        <v>2886</v>
      </c>
      <c r="F156" s="4" t="s">
        <v>2887</v>
      </c>
      <c r="G156" s="4" t="s">
        <v>2888</v>
      </c>
      <c r="H156" s="4">
        <v>2022</v>
      </c>
      <c r="I156" s="4" t="s">
        <v>2889</v>
      </c>
      <c r="P156" s="4" t="s">
        <v>2890</v>
      </c>
      <c r="Q156" s="4" t="s">
        <v>2892</v>
      </c>
      <c r="T156" s="4" t="s">
        <v>1350</v>
      </c>
      <c r="U156" s="4" t="s">
        <v>62</v>
      </c>
      <c r="V156" s="4" t="s">
        <v>2893</v>
      </c>
      <c r="W156" s="4" t="s">
        <v>1316</v>
      </c>
      <c r="X156" s="4" t="s">
        <v>1352</v>
      </c>
    </row>
    <row r="157" spans="1:25" x14ac:dyDescent="0.3">
      <c r="A157" s="4" t="s">
        <v>2894</v>
      </c>
      <c r="B157" s="4" t="s">
        <v>2901</v>
      </c>
      <c r="C157" s="4" t="s">
        <v>2895</v>
      </c>
      <c r="D157" s="4" t="s">
        <v>1305</v>
      </c>
      <c r="E157" s="4" t="s">
        <v>2896</v>
      </c>
      <c r="F157" s="4" t="s">
        <v>2897</v>
      </c>
      <c r="G157" s="4" t="s">
        <v>2898</v>
      </c>
      <c r="H157" s="4">
        <v>2021</v>
      </c>
      <c r="I157" s="4" t="s">
        <v>2899</v>
      </c>
      <c r="J157" s="4">
        <v>9</v>
      </c>
      <c r="L157" s="4">
        <v>676000</v>
      </c>
      <c r="P157" s="4" t="s">
        <v>2900</v>
      </c>
      <c r="Q157" s="4" t="s">
        <v>2902</v>
      </c>
      <c r="R157" s="4" t="s">
        <v>2903</v>
      </c>
      <c r="T157" s="4" t="s">
        <v>1327</v>
      </c>
      <c r="U157" s="4" t="s">
        <v>62</v>
      </c>
      <c r="V157" s="4" t="s">
        <v>2904</v>
      </c>
      <c r="W157" s="4" t="s">
        <v>1316</v>
      </c>
      <c r="X157" s="4" t="s">
        <v>1317</v>
      </c>
      <c r="Y157" s="4" t="s">
        <v>1329</v>
      </c>
    </row>
    <row r="158" spans="1:25" x14ac:dyDescent="0.3">
      <c r="A158" s="4" t="s">
        <v>2905</v>
      </c>
      <c r="B158" s="4" t="s">
        <v>2912</v>
      </c>
      <c r="C158" s="4" t="s">
        <v>2906</v>
      </c>
      <c r="D158" s="4" t="s">
        <v>1305</v>
      </c>
      <c r="E158" s="4" t="s">
        <v>2907</v>
      </c>
      <c r="F158" s="4" t="s">
        <v>2908</v>
      </c>
      <c r="G158" s="4" t="s">
        <v>2909</v>
      </c>
      <c r="H158" s="4">
        <v>2022</v>
      </c>
      <c r="I158" s="4" t="s">
        <v>2910</v>
      </c>
      <c r="J158" s="4">
        <v>21</v>
      </c>
      <c r="K158" s="4">
        <v>1</v>
      </c>
      <c r="M158" s="4">
        <v>28</v>
      </c>
      <c r="N158" s="4">
        <v>52</v>
      </c>
      <c r="O158" s="4">
        <v>24</v>
      </c>
      <c r="P158" s="4" t="s">
        <v>2911</v>
      </c>
      <c r="Q158" s="4" t="s">
        <v>2913</v>
      </c>
      <c r="T158" s="4" t="s">
        <v>2914</v>
      </c>
      <c r="U158" s="4" t="s">
        <v>62</v>
      </c>
      <c r="V158" s="4" t="s">
        <v>2915</v>
      </c>
      <c r="W158" s="4" t="s">
        <v>1316</v>
      </c>
      <c r="X158" s="4" t="s">
        <v>1317</v>
      </c>
      <c r="Y158" s="4" t="s">
        <v>1455</v>
      </c>
    </row>
    <row r="159" spans="1:25" x14ac:dyDescent="0.3">
      <c r="A159" s="4" t="s">
        <v>2916</v>
      </c>
      <c r="B159" s="4" t="s">
        <v>2922</v>
      </c>
      <c r="C159" s="4" t="s">
        <v>2917</v>
      </c>
      <c r="D159" s="4" t="s">
        <v>1305</v>
      </c>
      <c r="E159" s="4" t="s">
        <v>2918</v>
      </c>
      <c r="F159" s="4" t="s">
        <v>2919</v>
      </c>
      <c r="G159" s="4" t="s">
        <v>2920</v>
      </c>
      <c r="H159" s="4">
        <v>2022</v>
      </c>
      <c r="I159" s="4" t="s">
        <v>245</v>
      </c>
      <c r="J159" s="4">
        <v>13</v>
      </c>
      <c r="K159" s="4">
        <v>1</v>
      </c>
      <c r="L159" s="4">
        <v>2065430</v>
      </c>
      <c r="P159" s="4" t="s">
        <v>2921</v>
      </c>
      <c r="Q159" s="4" t="s">
        <v>2923</v>
      </c>
      <c r="R159" s="4" t="s">
        <v>2924</v>
      </c>
      <c r="T159" s="4" t="s">
        <v>2004</v>
      </c>
      <c r="U159" s="4" t="s">
        <v>62</v>
      </c>
      <c r="V159" s="4" t="s">
        <v>2925</v>
      </c>
      <c r="W159" s="4" t="s">
        <v>1316</v>
      </c>
      <c r="X159" s="4" t="s">
        <v>1317</v>
      </c>
      <c r="Y159" s="4" t="s">
        <v>1329</v>
      </c>
    </row>
    <row r="160" spans="1:25" x14ac:dyDescent="0.3">
      <c r="A160" s="4" t="s">
        <v>2926</v>
      </c>
      <c r="B160" s="4" t="s">
        <v>2933</v>
      </c>
      <c r="C160" s="4" t="s">
        <v>2927</v>
      </c>
      <c r="D160" s="4" t="s">
        <v>1305</v>
      </c>
      <c r="E160" s="4" t="s">
        <v>2928</v>
      </c>
      <c r="F160" s="4" t="s">
        <v>2929</v>
      </c>
      <c r="G160" s="4" t="s">
        <v>2930</v>
      </c>
      <c r="H160" s="4">
        <v>2021</v>
      </c>
      <c r="I160" s="4" t="s">
        <v>2931</v>
      </c>
      <c r="J160" s="4">
        <v>176</v>
      </c>
      <c r="M160" s="4">
        <v>161</v>
      </c>
      <c r="N160" s="4">
        <v>173</v>
      </c>
      <c r="O160" s="4">
        <v>12</v>
      </c>
      <c r="P160" s="4" t="s">
        <v>2932</v>
      </c>
      <c r="Q160" s="4" t="s">
        <v>2934</v>
      </c>
      <c r="R160" s="4" t="s">
        <v>2935</v>
      </c>
      <c r="T160" s="4" t="s">
        <v>1374</v>
      </c>
      <c r="U160" s="4" t="s">
        <v>62</v>
      </c>
      <c r="V160" s="4" t="s">
        <v>2936</v>
      </c>
      <c r="W160" s="4" t="s">
        <v>1316</v>
      </c>
      <c r="X160" s="4" t="s">
        <v>1317</v>
      </c>
      <c r="Y160" s="4" t="s">
        <v>1430</v>
      </c>
    </row>
    <row r="161" spans="1:25" x14ac:dyDescent="0.3">
      <c r="A161" s="4" t="s">
        <v>2937</v>
      </c>
      <c r="B161" s="4" t="s">
        <v>2944</v>
      </c>
      <c r="C161" s="4" t="s">
        <v>2938</v>
      </c>
      <c r="D161" s="4" t="s">
        <v>1305</v>
      </c>
      <c r="E161" s="4" t="s">
        <v>2939</v>
      </c>
      <c r="F161" s="4" t="s">
        <v>2940</v>
      </c>
      <c r="G161" s="4" t="s">
        <v>2941</v>
      </c>
      <c r="H161" s="4">
        <v>2022</v>
      </c>
      <c r="I161" s="4" t="s">
        <v>2942</v>
      </c>
      <c r="J161" s="4">
        <v>91</v>
      </c>
      <c r="K161" s="4">
        <v>1</v>
      </c>
      <c r="M161" s="4">
        <v>44</v>
      </c>
      <c r="N161" s="4">
        <v>50</v>
      </c>
      <c r="O161" s="4">
        <v>6</v>
      </c>
      <c r="P161" s="4" t="s">
        <v>2943</v>
      </c>
      <c r="Q161" s="4" t="s">
        <v>2945</v>
      </c>
      <c r="T161" s="4" t="s">
        <v>2946</v>
      </c>
      <c r="U161" s="4" t="s">
        <v>62</v>
      </c>
      <c r="V161" s="4" t="s">
        <v>2947</v>
      </c>
      <c r="W161" s="4" t="s">
        <v>1376</v>
      </c>
      <c r="X161" s="4" t="s">
        <v>1317</v>
      </c>
      <c r="Y161" s="4" t="s">
        <v>2948</v>
      </c>
    </row>
    <row r="162" spans="1:25" x14ac:dyDescent="0.3">
      <c r="A162" s="4" t="s">
        <v>2949</v>
      </c>
      <c r="B162" s="4" t="s">
        <v>2955</v>
      </c>
      <c r="C162" s="4" t="s">
        <v>2950</v>
      </c>
      <c r="D162" s="4" t="s">
        <v>1305</v>
      </c>
      <c r="E162" s="4" t="s">
        <v>2951</v>
      </c>
      <c r="F162" s="4" t="s">
        <v>2952</v>
      </c>
      <c r="G162" s="4" t="s">
        <v>2953</v>
      </c>
      <c r="H162" s="4">
        <v>2022</v>
      </c>
      <c r="I162" s="4" t="s">
        <v>2466</v>
      </c>
      <c r="J162" s="4">
        <v>30</v>
      </c>
      <c r="K162" s="4">
        <v>1</v>
      </c>
      <c r="M162" s="4">
        <v>260</v>
      </c>
      <c r="N162" s="4">
        <v>267</v>
      </c>
      <c r="O162" s="4">
        <v>7</v>
      </c>
      <c r="P162" s="4" t="s">
        <v>2954</v>
      </c>
      <c r="R162" s="4" t="s">
        <v>2956</v>
      </c>
      <c r="T162" s="4" t="s">
        <v>1314</v>
      </c>
      <c r="U162" s="4" t="s">
        <v>62</v>
      </c>
      <c r="V162" s="4" t="s">
        <v>2471</v>
      </c>
      <c r="W162" s="4" t="s">
        <v>1316</v>
      </c>
      <c r="X162" s="4" t="s">
        <v>1317</v>
      </c>
      <c r="Y162" s="4" t="s">
        <v>2948</v>
      </c>
    </row>
    <row r="163" spans="1:25" x14ac:dyDescent="0.3">
      <c r="A163" s="4" t="s">
        <v>2957</v>
      </c>
      <c r="B163" s="4" t="s">
        <v>2963</v>
      </c>
      <c r="D163" s="4" t="s">
        <v>1305</v>
      </c>
      <c r="E163" s="4" t="s">
        <v>2958</v>
      </c>
      <c r="F163" s="4" t="s">
        <v>2959</v>
      </c>
      <c r="G163" s="4" t="s">
        <v>2960</v>
      </c>
      <c r="H163" s="4">
        <v>2022</v>
      </c>
      <c r="I163" s="4" t="s">
        <v>2961</v>
      </c>
      <c r="J163" s="4">
        <v>31</v>
      </c>
      <c r="K163" s="4">
        <v>3</v>
      </c>
      <c r="M163" s="4">
        <v>149</v>
      </c>
      <c r="N163" s="4">
        <v>157</v>
      </c>
      <c r="O163" s="4">
        <v>8</v>
      </c>
      <c r="P163" s="4" t="s">
        <v>2962</v>
      </c>
      <c r="Q163" s="4" t="s">
        <v>2964</v>
      </c>
      <c r="T163" s="4" t="s">
        <v>2965</v>
      </c>
      <c r="U163" s="4" t="s">
        <v>62</v>
      </c>
      <c r="V163" s="4" t="s">
        <v>2966</v>
      </c>
      <c r="W163" s="4" t="s">
        <v>1316</v>
      </c>
      <c r="X163" s="4" t="s">
        <v>1317</v>
      </c>
    </row>
    <row r="164" spans="1:25" x14ac:dyDescent="0.3">
      <c r="A164" s="4" t="s">
        <v>2967</v>
      </c>
      <c r="B164" s="4" t="s">
        <v>2973</v>
      </c>
      <c r="C164" s="4" t="s">
        <v>2968</v>
      </c>
      <c r="D164" s="4" t="s">
        <v>1305</v>
      </c>
      <c r="E164" s="4" t="s">
        <v>2969</v>
      </c>
      <c r="F164" s="4" t="s">
        <v>2970</v>
      </c>
      <c r="G164" s="4" t="s">
        <v>2971</v>
      </c>
      <c r="H164" s="4">
        <v>2022</v>
      </c>
      <c r="I164" s="4" t="s">
        <v>819</v>
      </c>
      <c r="J164" s="4">
        <v>34</v>
      </c>
      <c r="K164" s="4">
        <v>1</v>
      </c>
      <c r="M164" s="4">
        <v>16</v>
      </c>
      <c r="N164" s="4">
        <v>25</v>
      </c>
      <c r="O164" s="4">
        <v>9</v>
      </c>
      <c r="P164" s="4" t="s">
        <v>2972</v>
      </c>
      <c r="Q164" s="4" t="s">
        <v>2974</v>
      </c>
      <c r="R164" s="4" t="s">
        <v>2975</v>
      </c>
      <c r="T164" s="4" t="s">
        <v>2004</v>
      </c>
      <c r="U164" s="4" t="s">
        <v>62</v>
      </c>
      <c r="V164" s="4" t="s">
        <v>2976</v>
      </c>
      <c r="W164" s="4" t="s">
        <v>1376</v>
      </c>
      <c r="X164" s="4" t="s">
        <v>1317</v>
      </c>
    </row>
    <row r="165" spans="1:25" x14ac:dyDescent="0.3">
      <c r="A165" s="4" t="s">
        <v>2977</v>
      </c>
      <c r="B165" s="4" t="s">
        <v>2984</v>
      </c>
      <c r="C165" s="4" t="s">
        <v>2978</v>
      </c>
      <c r="D165" s="4" t="s">
        <v>1305</v>
      </c>
      <c r="E165" s="4" t="s">
        <v>2979</v>
      </c>
      <c r="F165" s="4" t="s">
        <v>2980</v>
      </c>
      <c r="G165" s="4" t="s">
        <v>2981</v>
      </c>
      <c r="H165" s="4">
        <v>2022</v>
      </c>
      <c r="I165" s="4" t="s">
        <v>2982</v>
      </c>
      <c r="J165" s="4">
        <v>46</v>
      </c>
      <c r="K165" s="4">
        <v>2</v>
      </c>
      <c r="M165" s="4">
        <v>319</v>
      </c>
      <c r="N165" s="4">
        <v>336</v>
      </c>
      <c r="O165" s="4">
        <v>17</v>
      </c>
      <c r="P165" s="4" t="s">
        <v>2983</v>
      </c>
      <c r="Q165" s="4" t="s">
        <v>2985</v>
      </c>
      <c r="R165" s="4" t="s">
        <v>2986</v>
      </c>
      <c r="T165" s="4" t="s">
        <v>2987</v>
      </c>
      <c r="U165" s="4" t="s">
        <v>62</v>
      </c>
      <c r="V165" s="4" t="s">
        <v>2988</v>
      </c>
      <c r="W165" s="4" t="s">
        <v>1316</v>
      </c>
      <c r="X165" s="4" t="s">
        <v>1317</v>
      </c>
    </row>
    <row r="166" spans="1:25" x14ac:dyDescent="0.3">
      <c r="A166" s="4" t="s">
        <v>2989</v>
      </c>
      <c r="B166" s="4" t="s">
        <v>2995</v>
      </c>
      <c r="C166" s="4" t="s">
        <v>2990</v>
      </c>
      <c r="D166" s="4" t="s">
        <v>1305</v>
      </c>
      <c r="E166" s="4" t="s">
        <v>2991</v>
      </c>
      <c r="F166" s="4" t="s">
        <v>2992</v>
      </c>
      <c r="G166" s="4" t="s">
        <v>2993</v>
      </c>
      <c r="H166" s="4">
        <v>2021</v>
      </c>
      <c r="I166" s="4" t="s">
        <v>1391</v>
      </c>
      <c r="J166" s="4">
        <v>18</v>
      </c>
      <c r="K166" s="4">
        <v>21</v>
      </c>
      <c r="L166" s="4">
        <v>11026</v>
      </c>
      <c r="P166" s="4" t="s">
        <v>2994</v>
      </c>
      <c r="Q166" s="4" t="s">
        <v>2996</v>
      </c>
      <c r="R166" s="4" t="s">
        <v>2997</v>
      </c>
      <c r="T166" s="4" t="s">
        <v>1339</v>
      </c>
      <c r="U166" s="4" t="s">
        <v>62</v>
      </c>
      <c r="V166" s="4" t="s">
        <v>1396</v>
      </c>
      <c r="W166" s="4" t="s">
        <v>1316</v>
      </c>
      <c r="X166" s="4" t="s">
        <v>1317</v>
      </c>
      <c r="Y166" s="4" t="s">
        <v>1329</v>
      </c>
    </row>
    <row r="167" spans="1:25" x14ac:dyDescent="0.3">
      <c r="A167" s="4" t="s">
        <v>2998</v>
      </c>
      <c r="B167" s="4" t="s">
        <v>3006</v>
      </c>
      <c r="C167" s="4" t="s">
        <v>2999</v>
      </c>
      <c r="D167" s="4" t="s">
        <v>1305</v>
      </c>
      <c r="E167" s="4" t="s">
        <v>3000</v>
      </c>
      <c r="F167" s="4" t="s">
        <v>3001</v>
      </c>
      <c r="G167" s="4" t="s">
        <v>3002</v>
      </c>
      <c r="H167" s="4">
        <v>2021</v>
      </c>
      <c r="I167" s="4" t="s">
        <v>3003</v>
      </c>
      <c r="J167" s="4">
        <v>55</v>
      </c>
      <c r="K167" s="4">
        <v>2</v>
      </c>
      <c r="L167" s="4" t="s">
        <v>3004</v>
      </c>
      <c r="P167" s="4" t="s">
        <v>3005</v>
      </c>
      <c r="Q167" s="4" t="s">
        <v>3007</v>
      </c>
      <c r="T167" s="4" t="s">
        <v>3008</v>
      </c>
      <c r="U167" s="4" t="s">
        <v>62</v>
      </c>
      <c r="V167" s="4" t="s">
        <v>3009</v>
      </c>
      <c r="W167" s="4" t="s">
        <v>1316</v>
      </c>
      <c r="X167" s="4" t="s">
        <v>1317</v>
      </c>
      <c r="Y167" s="4" t="s">
        <v>1341</v>
      </c>
    </row>
    <row r="168" spans="1:25" x14ac:dyDescent="0.3">
      <c r="A168" s="4" t="s">
        <v>3010</v>
      </c>
      <c r="B168" s="4" t="s">
        <v>3017</v>
      </c>
      <c r="C168" s="4" t="s">
        <v>3011</v>
      </c>
      <c r="D168" s="4" t="s">
        <v>1305</v>
      </c>
      <c r="E168" s="4" t="s">
        <v>3012</v>
      </c>
      <c r="F168" s="4" t="s">
        <v>3013</v>
      </c>
      <c r="G168" s="4" t="s">
        <v>3014</v>
      </c>
      <c r="H168" s="4">
        <v>2022</v>
      </c>
      <c r="I168" s="4" t="s">
        <v>3015</v>
      </c>
      <c r="J168" s="4">
        <v>25</v>
      </c>
      <c r="K168" s="4">
        <v>9</v>
      </c>
      <c r="M168" s="4">
        <v>1509</v>
      </c>
      <c r="N168" s="4">
        <v>1525</v>
      </c>
      <c r="O168" s="4">
        <v>16</v>
      </c>
      <c r="P168" s="4" t="s">
        <v>3016</v>
      </c>
      <c r="Q168" s="4" t="s">
        <v>3018</v>
      </c>
      <c r="R168" s="4" t="s">
        <v>3019</v>
      </c>
      <c r="T168" s="4" t="s">
        <v>1350</v>
      </c>
      <c r="U168" s="4" t="s">
        <v>62</v>
      </c>
      <c r="V168" s="4" t="s">
        <v>3020</v>
      </c>
      <c r="W168" s="4" t="s">
        <v>1316</v>
      </c>
      <c r="X168" s="4" t="s">
        <v>1317</v>
      </c>
    </row>
    <row r="169" spans="1:25" x14ac:dyDescent="0.3">
      <c r="A169" s="4" t="s">
        <v>3021</v>
      </c>
      <c r="B169" s="4" t="s">
        <v>3027</v>
      </c>
      <c r="C169" s="4" t="s">
        <v>3022</v>
      </c>
      <c r="D169" s="4" t="s">
        <v>1305</v>
      </c>
      <c r="E169" s="4" t="s">
        <v>3023</v>
      </c>
      <c r="F169" s="4" t="s">
        <v>3024</v>
      </c>
      <c r="G169" s="4">
        <v>57220651555</v>
      </c>
      <c r="H169" s="4">
        <v>2022</v>
      </c>
      <c r="I169" s="4" t="s">
        <v>3025</v>
      </c>
      <c r="J169" s="4">
        <v>31</v>
      </c>
      <c r="K169" s="4">
        <v>8</v>
      </c>
      <c r="M169" s="4">
        <v>1071</v>
      </c>
      <c r="N169" s="4">
        <v>1089</v>
      </c>
      <c r="O169" s="4">
        <v>18</v>
      </c>
      <c r="P169" s="4" t="s">
        <v>3026</v>
      </c>
      <c r="Q169" s="4" t="s">
        <v>3028</v>
      </c>
      <c r="R169" s="4" t="s">
        <v>3029</v>
      </c>
      <c r="T169" s="4" t="s">
        <v>1350</v>
      </c>
      <c r="U169" s="4" t="s">
        <v>62</v>
      </c>
      <c r="V169" s="4" t="s">
        <v>3030</v>
      </c>
      <c r="W169" s="4" t="s">
        <v>2164</v>
      </c>
      <c r="X169" s="4" t="s">
        <v>1317</v>
      </c>
    </row>
    <row r="170" spans="1:25" x14ac:dyDescent="0.3">
      <c r="A170" s="4" t="s">
        <v>3031</v>
      </c>
      <c r="B170" s="4" t="s">
        <v>3038</v>
      </c>
      <c r="C170" s="4" t="s">
        <v>3032</v>
      </c>
      <c r="D170" s="4" t="s">
        <v>1305</v>
      </c>
      <c r="E170" s="4" t="s">
        <v>3033</v>
      </c>
      <c r="F170" s="4" t="s">
        <v>3034</v>
      </c>
      <c r="G170" s="4" t="s">
        <v>3035</v>
      </c>
      <c r="H170" s="4">
        <v>2022</v>
      </c>
      <c r="I170" s="4" t="s">
        <v>3036</v>
      </c>
      <c r="J170" s="4">
        <v>51</v>
      </c>
      <c r="K170" s="4">
        <v>236</v>
      </c>
      <c r="M170" s="4">
        <v>3275</v>
      </c>
      <c r="N170" s="4">
        <v>3298</v>
      </c>
      <c r="O170" s="4">
        <v>23</v>
      </c>
      <c r="P170" s="4" t="s">
        <v>3037</v>
      </c>
      <c r="Q170" s="4" t="s">
        <v>3039</v>
      </c>
      <c r="T170" s="4" t="s">
        <v>3040</v>
      </c>
      <c r="U170" s="4" t="s">
        <v>62</v>
      </c>
      <c r="V170" s="4" t="s">
        <v>3036</v>
      </c>
      <c r="W170" s="4" t="s">
        <v>1316</v>
      </c>
      <c r="X170" s="4" t="s">
        <v>1317</v>
      </c>
      <c r="Y170" s="4" t="s">
        <v>2948</v>
      </c>
    </row>
    <row r="171" spans="1:25" x14ac:dyDescent="0.3">
      <c r="A171" s="4" t="s">
        <v>3041</v>
      </c>
      <c r="B171" s="4" t="s">
        <v>3047</v>
      </c>
      <c r="C171" s="4" t="s">
        <v>3042</v>
      </c>
      <c r="D171" s="4" t="s">
        <v>1305</v>
      </c>
      <c r="E171" s="4" t="s">
        <v>3043</v>
      </c>
      <c r="F171" s="4" t="s">
        <v>3044</v>
      </c>
      <c r="G171" s="4" t="s">
        <v>3045</v>
      </c>
      <c r="H171" s="4">
        <v>2022</v>
      </c>
      <c r="I171" s="4" t="s">
        <v>161</v>
      </c>
      <c r="J171" s="4">
        <v>19</v>
      </c>
      <c r="M171" s="4">
        <v>1</v>
      </c>
      <c r="N171" s="4">
        <v>4</v>
      </c>
      <c r="O171" s="4">
        <v>3</v>
      </c>
      <c r="P171" s="4" t="s">
        <v>3046</v>
      </c>
      <c r="Q171" s="4" t="s">
        <v>3048</v>
      </c>
      <c r="T171" s="4" t="s">
        <v>1922</v>
      </c>
      <c r="U171" s="4" t="s">
        <v>62</v>
      </c>
      <c r="V171" s="4" t="s">
        <v>2366</v>
      </c>
      <c r="W171" s="4" t="s">
        <v>1316</v>
      </c>
      <c r="X171" s="4" t="s">
        <v>1317</v>
      </c>
    </row>
    <row r="172" spans="1:25" x14ac:dyDescent="0.3">
      <c r="A172" s="4" t="s">
        <v>3049</v>
      </c>
      <c r="B172" s="4" t="s">
        <v>3057</v>
      </c>
      <c r="C172" s="4" t="s">
        <v>3050</v>
      </c>
      <c r="D172" s="4" t="s">
        <v>1305</v>
      </c>
      <c r="E172" s="4" t="s">
        <v>3051</v>
      </c>
      <c r="F172" s="4" t="s">
        <v>3052</v>
      </c>
      <c r="G172" s="4" t="s">
        <v>3053</v>
      </c>
      <c r="H172" s="4">
        <v>2021</v>
      </c>
      <c r="I172" s="4" t="s">
        <v>3054</v>
      </c>
      <c r="J172" s="4">
        <v>7</v>
      </c>
      <c r="K172" s="4">
        <v>8</v>
      </c>
      <c r="L172" s="4" t="s">
        <v>3055</v>
      </c>
      <c r="P172" s="4" t="s">
        <v>3056</v>
      </c>
      <c r="Q172" s="4" t="s">
        <v>3058</v>
      </c>
      <c r="R172" s="4" t="s">
        <v>3059</v>
      </c>
      <c r="T172" s="4" t="s">
        <v>1965</v>
      </c>
      <c r="U172" s="4" t="s">
        <v>62</v>
      </c>
      <c r="V172" s="4" t="s">
        <v>3060</v>
      </c>
      <c r="W172" s="4" t="s">
        <v>1316</v>
      </c>
      <c r="X172" s="4" t="s">
        <v>1317</v>
      </c>
      <c r="Y172" s="4" t="s">
        <v>1329</v>
      </c>
    </row>
    <row r="173" spans="1:25" x14ac:dyDescent="0.3">
      <c r="A173" s="4" t="s">
        <v>3061</v>
      </c>
      <c r="B173" s="4" t="s">
        <v>2161</v>
      </c>
      <c r="C173" s="4" t="s">
        <v>3062</v>
      </c>
      <c r="D173" s="4" t="s">
        <v>1305</v>
      </c>
      <c r="E173" s="4" t="s">
        <v>3063</v>
      </c>
      <c r="F173" s="4" t="s">
        <v>3064</v>
      </c>
      <c r="G173" s="4">
        <v>57192936565</v>
      </c>
      <c r="H173" s="4">
        <v>2021</v>
      </c>
      <c r="I173" s="4" t="s">
        <v>3065</v>
      </c>
      <c r="J173" s="4">
        <v>60</v>
      </c>
      <c r="M173" s="4" t="s">
        <v>3066</v>
      </c>
      <c r="N173" s="4" t="s">
        <v>3067</v>
      </c>
      <c r="O173" s="4">
        <v>3</v>
      </c>
      <c r="P173" s="4" t="s">
        <v>3068</v>
      </c>
      <c r="T173" s="4" t="s">
        <v>3069</v>
      </c>
      <c r="U173" s="4" t="s">
        <v>62</v>
      </c>
      <c r="V173" s="4" t="s">
        <v>3070</v>
      </c>
      <c r="W173" s="4" t="s">
        <v>925</v>
      </c>
      <c r="X173" s="4" t="s">
        <v>1317</v>
      </c>
    </row>
    <row r="174" spans="1:25" x14ac:dyDescent="0.3">
      <c r="A174" s="4" t="s">
        <v>3071</v>
      </c>
      <c r="B174" s="4" t="s">
        <v>3077</v>
      </c>
      <c r="C174" s="4" t="s">
        <v>3072</v>
      </c>
      <c r="D174" s="4" t="s">
        <v>1305</v>
      </c>
      <c r="E174" s="4" t="s">
        <v>3073</v>
      </c>
      <c r="F174" s="4" t="s">
        <v>3074</v>
      </c>
      <c r="G174" s="4">
        <v>58092903900</v>
      </c>
      <c r="H174" s="4">
        <v>2022</v>
      </c>
      <c r="I174" s="4" t="s">
        <v>3075</v>
      </c>
      <c r="J174" s="4">
        <v>5</v>
      </c>
      <c r="K174" s="4">
        <v>1</v>
      </c>
      <c r="M174" s="4">
        <v>57</v>
      </c>
      <c r="N174" s="4">
        <v>86</v>
      </c>
      <c r="O174" s="4">
        <v>29</v>
      </c>
      <c r="P174" s="4" t="s">
        <v>3076</v>
      </c>
      <c r="Q174" s="4" t="s">
        <v>3078</v>
      </c>
      <c r="T174" s="4" t="s">
        <v>3079</v>
      </c>
      <c r="U174" s="4" t="s">
        <v>62</v>
      </c>
      <c r="V174" s="4" t="s">
        <v>3080</v>
      </c>
      <c r="W174" s="4" t="s">
        <v>1316</v>
      </c>
      <c r="X174" s="4" t="s">
        <v>1317</v>
      </c>
      <c r="Y174" s="4" t="s">
        <v>1341</v>
      </c>
    </row>
    <row r="175" spans="1:25" x14ac:dyDescent="0.3">
      <c r="A175" s="4" t="s">
        <v>3081</v>
      </c>
      <c r="B175" s="4" t="s">
        <v>3088</v>
      </c>
      <c r="C175" s="4" t="s">
        <v>3082</v>
      </c>
      <c r="D175" s="4" t="s">
        <v>1305</v>
      </c>
      <c r="E175" s="4" t="s">
        <v>3083</v>
      </c>
      <c r="F175" s="4" t="s">
        <v>3084</v>
      </c>
      <c r="G175" s="4" t="s">
        <v>3085</v>
      </c>
      <c r="H175" s="4">
        <v>2022</v>
      </c>
      <c r="I175" s="4" t="s">
        <v>3086</v>
      </c>
      <c r="P175" s="4" t="s">
        <v>3087</v>
      </c>
      <c r="Q175" s="4" t="s">
        <v>3089</v>
      </c>
      <c r="T175" s="4" t="s">
        <v>1638</v>
      </c>
      <c r="U175" s="4" t="s">
        <v>62</v>
      </c>
      <c r="V175" s="4" t="s">
        <v>3090</v>
      </c>
      <c r="W175" s="4" t="s">
        <v>1316</v>
      </c>
      <c r="X175" s="4" t="s">
        <v>1352</v>
      </c>
      <c r="Y175" s="4" t="s">
        <v>1377</v>
      </c>
    </row>
    <row r="176" spans="1:25" x14ac:dyDescent="0.3">
      <c r="A176" s="4" t="s">
        <v>3091</v>
      </c>
      <c r="B176" s="4" t="s">
        <v>3099</v>
      </c>
      <c r="C176" s="4" t="s">
        <v>3092</v>
      </c>
      <c r="D176" s="4" t="s">
        <v>1305</v>
      </c>
      <c r="E176" s="4" t="s">
        <v>3093</v>
      </c>
      <c r="F176" s="4" t="s">
        <v>3094</v>
      </c>
      <c r="G176" s="4" t="s">
        <v>3095</v>
      </c>
      <c r="H176" s="4">
        <v>2021</v>
      </c>
      <c r="I176" s="4" t="s">
        <v>3096</v>
      </c>
      <c r="J176" s="4">
        <v>7</v>
      </c>
      <c r="K176" s="4">
        <v>8</v>
      </c>
      <c r="L176" s="4" t="s">
        <v>3097</v>
      </c>
      <c r="P176" s="4" t="s">
        <v>3098</v>
      </c>
      <c r="Q176" s="4" t="s">
        <v>3100</v>
      </c>
      <c r="T176" s="4" t="s">
        <v>1362</v>
      </c>
      <c r="U176" s="4" t="s">
        <v>62</v>
      </c>
      <c r="V176" s="4" t="s">
        <v>3096</v>
      </c>
      <c r="W176" s="4" t="s">
        <v>1316</v>
      </c>
      <c r="X176" s="4" t="s">
        <v>1317</v>
      </c>
      <c r="Y176" s="4" t="s">
        <v>1329</v>
      </c>
    </row>
    <row r="177" spans="1:25" x14ac:dyDescent="0.3">
      <c r="A177" s="4" t="s">
        <v>3101</v>
      </c>
      <c r="B177" s="4" t="s">
        <v>3108</v>
      </c>
      <c r="C177" s="4" t="s">
        <v>3102</v>
      </c>
      <c r="D177" s="4" t="s">
        <v>1305</v>
      </c>
      <c r="E177" s="4" t="s">
        <v>3103</v>
      </c>
      <c r="F177" s="4" t="s">
        <v>3104</v>
      </c>
      <c r="G177" s="4" t="s">
        <v>3105</v>
      </c>
      <c r="H177" s="4">
        <v>2022</v>
      </c>
      <c r="I177" s="4" t="s">
        <v>3106</v>
      </c>
      <c r="J177" s="4">
        <v>27</v>
      </c>
      <c r="K177" s="4">
        <v>1</v>
      </c>
      <c r="M177" s="4">
        <v>179</v>
      </c>
      <c r="N177" s="4">
        <v>188</v>
      </c>
      <c r="O177" s="4">
        <v>9</v>
      </c>
      <c r="P177" s="4" t="s">
        <v>3107</v>
      </c>
      <c r="Q177" s="4" t="s">
        <v>3109</v>
      </c>
      <c r="R177" s="4" t="s">
        <v>3110</v>
      </c>
      <c r="T177" s="4" t="s">
        <v>2609</v>
      </c>
      <c r="U177" s="4" t="s">
        <v>62</v>
      </c>
      <c r="V177" s="4" t="s">
        <v>3111</v>
      </c>
      <c r="W177" s="4" t="s">
        <v>1316</v>
      </c>
      <c r="X177" s="4" t="s">
        <v>1317</v>
      </c>
      <c r="Y177" s="4" t="s">
        <v>1430</v>
      </c>
    </row>
    <row r="178" spans="1:25" x14ac:dyDescent="0.3">
      <c r="A178" s="4" t="s">
        <v>3112</v>
      </c>
      <c r="B178" s="4" t="s">
        <v>3119</v>
      </c>
      <c r="C178" s="4" t="s">
        <v>3113</v>
      </c>
      <c r="D178" s="4" t="s">
        <v>1305</v>
      </c>
      <c r="E178" s="4" t="s">
        <v>3114</v>
      </c>
      <c r="F178" s="4" t="s">
        <v>3115</v>
      </c>
      <c r="G178" s="4" t="s">
        <v>3116</v>
      </c>
      <c r="H178" s="4">
        <v>2021</v>
      </c>
      <c r="I178" s="4" t="s">
        <v>3117</v>
      </c>
      <c r="J178" s="4">
        <v>22</v>
      </c>
      <c r="K178" s="4">
        <v>1</v>
      </c>
      <c r="L178" s="4">
        <v>227</v>
      </c>
      <c r="P178" s="4" t="s">
        <v>3118</v>
      </c>
      <c r="Q178" s="4" t="s">
        <v>3120</v>
      </c>
      <c r="R178" s="4" t="s">
        <v>3121</v>
      </c>
      <c r="T178" s="4" t="s">
        <v>1495</v>
      </c>
      <c r="U178" s="4" t="s">
        <v>62</v>
      </c>
      <c r="V178" s="4" t="s">
        <v>3117</v>
      </c>
      <c r="W178" s="4" t="s">
        <v>1316</v>
      </c>
      <c r="X178" s="4" t="s">
        <v>1317</v>
      </c>
      <c r="Y178" s="4" t="s">
        <v>1329</v>
      </c>
    </row>
    <row r="179" spans="1:25" x14ac:dyDescent="0.3">
      <c r="A179" s="4" t="s">
        <v>3122</v>
      </c>
      <c r="B179" s="4" t="s">
        <v>3128</v>
      </c>
      <c r="C179" s="4" t="s">
        <v>3123</v>
      </c>
      <c r="D179" s="4" t="s">
        <v>1305</v>
      </c>
      <c r="E179" s="4" t="s">
        <v>3124</v>
      </c>
      <c r="F179" s="4" t="s">
        <v>3125</v>
      </c>
      <c r="G179" s="4" t="s">
        <v>3126</v>
      </c>
      <c r="H179" s="4">
        <v>2022</v>
      </c>
      <c r="I179" s="4" t="s">
        <v>223</v>
      </c>
      <c r="J179" s="4">
        <v>12</v>
      </c>
      <c r="L179" s="4">
        <v>809679</v>
      </c>
      <c r="P179" s="4" t="s">
        <v>3127</v>
      </c>
      <c r="Q179" s="4" t="s">
        <v>3129</v>
      </c>
      <c r="R179" s="4" t="s">
        <v>3130</v>
      </c>
      <c r="T179" s="4" t="s">
        <v>1327</v>
      </c>
      <c r="U179" s="4" t="s">
        <v>62</v>
      </c>
      <c r="V179" s="4" t="s">
        <v>1328</v>
      </c>
      <c r="W179" s="4" t="s">
        <v>1316</v>
      </c>
      <c r="X179" s="4" t="s">
        <v>1317</v>
      </c>
      <c r="Y179" s="4" t="s">
        <v>1329</v>
      </c>
    </row>
    <row r="180" spans="1:25" x14ac:dyDescent="0.3">
      <c r="A180" s="4" t="s">
        <v>3131</v>
      </c>
      <c r="B180" s="4" t="s">
        <v>3137</v>
      </c>
      <c r="C180" s="4" t="s">
        <v>3132</v>
      </c>
      <c r="D180" s="4" t="s">
        <v>1305</v>
      </c>
      <c r="E180" s="4" t="s">
        <v>3133</v>
      </c>
      <c r="F180" s="4" t="s">
        <v>3134</v>
      </c>
      <c r="G180" s="4" t="s">
        <v>3135</v>
      </c>
      <c r="H180" s="4">
        <v>2022</v>
      </c>
      <c r="I180" s="4" t="s">
        <v>1851</v>
      </c>
      <c r="P180" s="4" t="s">
        <v>3136</v>
      </c>
      <c r="Q180" s="4" t="s">
        <v>3138</v>
      </c>
      <c r="T180" s="4" t="s">
        <v>1453</v>
      </c>
      <c r="U180" s="4" t="s">
        <v>62</v>
      </c>
      <c r="V180" s="4" t="s">
        <v>1855</v>
      </c>
      <c r="W180" s="4" t="s">
        <v>1316</v>
      </c>
      <c r="X180" s="4" t="s">
        <v>1352</v>
      </c>
      <c r="Y180" s="4" t="s">
        <v>1430</v>
      </c>
    </row>
    <row r="181" spans="1:25" x14ac:dyDescent="0.3">
      <c r="A181" s="4" t="s">
        <v>3139</v>
      </c>
      <c r="B181" s="4" t="s">
        <v>3146</v>
      </c>
      <c r="C181" s="4" t="s">
        <v>3140</v>
      </c>
      <c r="D181" s="4" t="s">
        <v>1305</v>
      </c>
      <c r="E181" s="4" t="s">
        <v>3141</v>
      </c>
      <c r="F181" s="4" t="s">
        <v>3142</v>
      </c>
      <c r="G181" s="4" t="s">
        <v>3143</v>
      </c>
      <c r="H181" s="4">
        <v>2022</v>
      </c>
      <c r="I181" s="4" t="s">
        <v>3144</v>
      </c>
      <c r="P181" s="4" t="s">
        <v>3145</v>
      </c>
      <c r="Q181" s="4" t="s">
        <v>3147</v>
      </c>
      <c r="T181" s="4" t="s">
        <v>1638</v>
      </c>
      <c r="U181" s="4" t="s">
        <v>62</v>
      </c>
      <c r="V181" s="4" t="s">
        <v>3148</v>
      </c>
      <c r="W181" s="4" t="s">
        <v>1316</v>
      </c>
      <c r="X181" s="4" t="s">
        <v>1352</v>
      </c>
      <c r="Y181" s="4" t="s">
        <v>1455</v>
      </c>
    </row>
    <row r="182" spans="1:25" x14ac:dyDescent="0.3">
      <c r="A182" s="4" t="s">
        <v>3149</v>
      </c>
      <c r="B182" s="4" t="s">
        <v>3155</v>
      </c>
      <c r="C182" s="4" t="s">
        <v>3150</v>
      </c>
      <c r="D182" s="4" t="s">
        <v>1305</v>
      </c>
      <c r="E182" s="4" t="s">
        <v>3151</v>
      </c>
      <c r="F182" s="4" t="s">
        <v>3152</v>
      </c>
      <c r="G182" s="4" t="s">
        <v>3153</v>
      </c>
      <c r="H182" s="4">
        <v>2021</v>
      </c>
      <c r="I182" s="4" t="s">
        <v>2466</v>
      </c>
      <c r="J182" s="4">
        <v>29</v>
      </c>
      <c r="K182" s="4">
        <v>7</v>
      </c>
      <c r="M182" s="4">
        <v>1965</v>
      </c>
      <c r="N182" s="4">
        <v>1973</v>
      </c>
      <c r="O182" s="4">
        <v>8</v>
      </c>
      <c r="P182" s="4" t="s">
        <v>3154</v>
      </c>
      <c r="Q182" s="4" t="s">
        <v>3156</v>
      </c>
      <c r="R182" s="4" t="s">
        <v>3157</v>
      </c>
      <c r="T182" s="4" t="s">
        <v>1314</v>
      </c>
      <c r="U182" s="4" t="s">
        <v>62</v>
      </c>
      <c r="V182" s="4" t="s">
        <v>2471</v>
      </c>
      <c r="W182" s="4" t="s">
        <v>1316</v>
      </c>
      <c r="X182" s="4" t="s">
        <v>1317</v>
      </c>
      <c r="Y182" s="4" t="s">
        <v>1430</v>
      </c>
    </row>
    <row r="183" spans="1:25" x14ac:dyDescent="0.3">
      <c r="A183" s="4" t="s">
        <v>3158</v>
      </c>
      <c r="B183" s="4" t="s">
        <v>3165</v>
      </c>
      <c r="C183" s="4" t="s">
        <v>3159</v>
      </c>
      <c r="D183" s="4" t="s">
        <v>1305</v>
      </c>
      <c r="E183" s="4" t="s">
        <v>3160</v>
      </c>
      <c r="F183" s="4" t="s">
        <v>3161</v>
      </c>
      <c r="G183" s="4" t="s">
        <v>3162</v>
      </c>
      <c r="H183" s="4">
        <v>2021</v>
      </c>
      <c r="I183" s="4" t="s">
        <v>3163</v>
      </c>
      <c r="J183" s="4">
        <v>8</v>
      </c>
      <c r="K183" s="4">
        <v>1</v>
      </c>
      <c r="L183" s="4">
        <v>315</v>
      </c>
      <c r="P183" s="4" t="s">
        <v>3164</v>
      </c>
      <c r="T183" s="4" t="s">
        <v>3166</v>
      </c>
      <c r="U183" s="4" t="s">
        <v>62</v>
      </c>
      <c r="V183" s="4" t="s">
        <v>3167</v>
      </c>
      <c r="W183" s="4" t="s">
        <v>1316</v>
      </c>
      <c r="X183" s="4" t="s">
        <v>1317</v>
      </c>
      <c r="Y183" s="4" t="s">
        <v>1341</v>
      </c>
    </row>
    <row r="184" spans="1:25" x14ac:dyDescent="0.3">
      <c r="A184" s="4" t="s">
        <v>3168</v>
      </c>
      <c r="B184" s="4" t="s">
        <v>3174</v>
      </c>
      <c r="C184" s="4" t="s">
        <v>3169</v>
      </c>
      <c r="D184" s="4" t="s">
        <v>1305</v>
      </c>
      <c r="E184" s="4" t="s">
        <v>3170</v>
      </c>
      <c r="F184" s="4" t="s">
        <v>3171</v>
      </c>
      <c r="G184" s="4" t="s">
        <v>3172</v>
      </c>
      <c r="H184" s="4">
        <v>2021</v>
      </c>
      <c r="I184" s="4" t="s">
        <v>1334</v>
      </c>
      <c r="J184" s="4">
        <v>13</v>
      </c>
      <c r="K184" s="4">
        <v>15</v>
      </c>
      <c r="L184" s="4">
        <v>8393</v>
      </c>
      <c r="P184" s="4" t="s">
        <v>3173</v>
      </c>
      <c r="Q184" s="4" t="s">
        <v>3175</v>
      </c>
      <c r="R184" s="4" t="s">
        <v>3176</v>
      </c>
      <c r="T184" s="4" t="s">
        <v>3177</v>
      </c>
      <c r="U184" s="4" t="s">
        <v>62</v>
      </c>
      <c r="V184" s="4" t="s">
        <v>1340</v>
      </c>
      <c r="W184" s="4" t="s">
        <v>1316</v>
      </c>
      <c r="X184" s="4" t="s">
        <v>1317</v>
      </c>
      <c r="Y184" s="4" t="s">
        <v>1341</v>
      </c>
    </row>
    <row r="185" spans="1:25" x14ac:dyDescent="0.3">
      <c r="A185" s="4" t="s">
        <v>3178</v>
      </c>
      <c r="B185" s="4" t="s">
        <v>3184</v>
      </c>
      <c r="C185" s="4" t="s">
        <v>3179</v>
      </c>
      <c r="D185" s="4" t="s">
        <v>1305</v>
      </c>
      <c r="E185" s="4" t="s">
        <v>3180</v>
      </c>
      <c r="F185" s="4" t="s">
        <v>3181</v>
      </c>
      <c r="G185" s="4" t="s">
        <v>3182</v>
      </c>
      <c r="H185" s="4">
        <v>2022</v>
      </c>
      <c r="I185" s="4" t="s">
        <v>841</v>
      </c>
      <c r="J185" s="4">
        <v>43</v>
      </c>
      <c r="K185" s="4">
        <v>1</v>
      </c>
      <c r="M185" s="4">
        <v>42</v>
      </c>
      <c r="N185" s="4">
        <v>50</v>
      </c>
      <c r="O185" s="4">
        <v>8</v>
      </c>
      <c r="P185" s="4" t="s">
        <v>3183</v>
      </c>
      <c r="R185" s="4" t="s">
        <v>3185</v>
      </c>
      <c r="T185" s="4" t="s">
        <v>2004</v>
      </c>
      <c r="U185" s="4" t="s">
        <v>62</v>
      </c>
      <c r="V185" s="4" t="s">
        <v>3186</v>
      </c>
      <c r="W185" s="4" t="s">
        <v>1316</v>
      </c>
      <c r="X185" s="4" t="s">
        <v>1317</v>
      </c>
    </row>
    <row r="186" spans="1:25" x14ac:dyDescent="0.3">
      <c r="A186" s="4" t="s">
        <v>3187</v>
      </c>
      <c r="B186" s="4" t="s">
        <v>3194</v>
      </c>
      <c r="C186" s="4" t="s">
        <v>3188</v>
      </c>
      <c r="D186" s="4" t="s">
        <v>1305</v>
      </c>
      <c r="E186" s="4" t="s">
        <v>3189</v>
      </c>
      <c r="F186" s="4" t="s">
        <v>3190</v>
      </c>
      <c r="G186" s="4" t="s">
        <v>3191</v>
      </c>
      <c r="H186" s="4">
        <v>2022</v>
      </c>
      <c r="I186" s="4" t="s">
        <v>3192</v>
      </c>
      <c r="J186" s="4">
        <v>14</v>
      </c>
      <c r="K186" s="4">
        <v>2</v>
      </c>
      <c r="M186" s="4">
        <v>326</v>
      </c>
      <c r="N186" s="4">
        <v>343</v>
      </c>
      <c r="O186" s="4">
        <v>17</v>
      </c>
      <c r="P186" s="4" t="s">
        <v>3193</v>
      </c>
      <c r="Q186" s="4" t="s">
        <v>3195</v>
      </c>
      <c r="T186" s="4" t="s">
        <v>1350</v>
      </c>
      <c r="U186" s="4" t="s">
        <v>62</v>
      </c>
      <c r="V186" s="4" t="s">
        <v>3196</v>
      </c>
      <c r="W186" s="4" t="s">
        <v>1316</v>
      </c>
      <c r="X186" s="4" t="s">
        <v>1317</v>
      </c>
    </row>
    <row r="187" spans="1:25" x14ac:dyDescent="0.3">
      <c r="A187" s="4" t="s">
        <v>3197</v>
      </c>
      <c r="B187" s="4" t="s">
        <v>3203</v>
      </c>
      <c r="C187" s="4" t="s">
        <v>3198</v>
      </c>
      <c r="D187" s="4" t="s">
        <v>1305</v>
      </c>
      <c r="E187" s="4" t="s">
        <v>3199</v>
      </c>
      <c r="F187" s="4" t="s">
        <v>3200</v>
      </c>
      <c r="G187" s="4" t="s">
        <v>3201</v>
      </c>
      <c r="H187" s="4">
        <v>2021</v>
      </c>
      <c r="I187" s="4" t="s">
        <v>1391</v>
      </c>
      <c r="J187" s="4">
        <v>18</v>
      </c>
      <c r="K187" s="4">
        <v>22</v>
      </c>
      <c r="L187" s="4">
        <v>11962</v>
      </c>
      <c r="P187" s="4" t="s">
        <v>3202</v>
      </c>
      <c r="Q187" s="4" t="s">
        <v>3204</v>
      </c>
      <c r="R187" s="4" t="s">
        <v>3205</v>
      </c>
      <c r="T187" s="4" t="s">
        <v>1339</v>
      </c>
      <c r="U187" s="4" t="s">
        <v>62</v>
      </c>
      <c r="V187" s="4" t="s">
        <v>1396</v>
      </c>
      <c r="W187" s="4" t="s">
        <v>1316</v>
      </c>
      <c r="X187" s="4" t="s">
        <v>1317</v>
      </c>
      <c r="Y187" s="4" t="s">
        <v>1329</v>
      </c>
    </row>
    <row r="188" spans="1:25" x14ac:dyDescent="0.3">
      <c r="A188" s="4" t="s">
        <v>3206</v>
      </c>
      <c r="B188" s="4" t="s">
        <v>3212</v>
      </c>
      <c r="C188" s="4" t="s">
        <v>3207</v>
      </c>
      <c r="D188" s="4" t="s">
        <v>1305</v>
      </c>
      <c r="E188" s="4" t="s">
        <v>3208</v>
      </c>
      <c r="F188" s="4" t="s">
        <v>3209</v>
      </c>
      <c r="G188" s="4">
        <v>57226347536</v>
      </c>
      <c r="H188" s="4">
        <v>2021</v>
      </c>
      <c r="I188" s="4" t="s">
        <v>3210</v>
      </c>
      <c r="J188" s="4">
        <v>14</v>
      </c>
      <c r="K188" s="4">
        <v>3</v>
      </c>
      <c r="M188" s="4">
        <v>229</v>
      </c>
      <c r="N188" s="4">
        <v>243</v>
      </c>
      <c r="O188" s="4">
        <v>14</v>
      </c>
      <c r="P188" s="4" t="s">
        <v>3211</v>
      </c>
      <c r="Q188" s="4" t="s">
        <v>3213</v>
      </c>
      <c r="T188" s="4" t="s">
        <v>1557</v>
      </c>
      <c r="U188" s="4" t="s">
        <v>62</v>
      </c>
      <c r="V188" s="4" t="s">
        <v>3214</v>
      </c>
      <c r="W188" s="4" t="s">
        <v>1316</v>
      </c>
      <c r="X188" s="4" t="s">
        <v>1317</v>
      </c>
    </row>
    <row r="189" spans="1:25" x14ac:dyDescent="0.3">
      <c r="A189" s="4" t="s">
        <v>3215</v>
      </c>
      <c r="B189" s="4" t="s">
        <v>2161</v>
      </c>
      <c r="C189" s="4" t="s">
        <v>3216</v>
      </c>
      <c r="D189" s="4" t="s">
        <v>1305</v>
      </c>
      <c r="E189" s="4" t="s">
        <v>3217</v>
      </c>
      <c r="F189" s="4" t="s">
        <v>3218</v>
      </c>
      <c r="G189" s="4">
        <v>35388495400</v>
      </c>
      <c r="H189" s="4">
        <v>2022</v>
      </c>
      <c r="I189" s="4" t="s">
        <v>3219</v>
      </c>
      <c r="J189" s="4">
        <v>118</v>
      </c>
      <c r="K189" s="5">
        <v>45082</v>
      </c>
      <c r="L189" s="4">
        <v>13904</v>
      </c>
      <c r="P189" s="4" t="s">
        <v>3220</v>
      </c>
      <c r="Q189" s="4" t="s">
        <v>3221</v>
      </c>
      <c r="R189" s="4" t="s">
        <v>3222</v>
      </c>
      <c r="T189" s="4" t="s">
        <v>3223</v>
      </c>
      <c r="U189" s="4" t="s">
        <v>62</v>
      </c>
      <c r="V189" s="4" t="s">
        <v>3224</v>
      </c>
      <c r="W189" s="4" t="s">
        <v>2164</v>
      </c>
      <c r="X189" s="4" t="s">
        <v>1317</v>
      </c>
      <c r="Y189" s="4" t="s">
        <v>1329</v>
      </c>
    </row>
    <row r="190" spans="1:25" x14ac:dyDescent="0.3">
      <c r="A190" s="4" t="s">
        <v>3225</v>
      </c>
      <c r="B190" s="4" t="s">
        <v>3232</v>
      </c>
      <c r="C190" s="4" t="s">
        <v>3226</v>
      </c>
      <c r="D190" s="4" t="s">
        <v>1305</v>
      </c>
      <c r="E190" s="4" t="s">
        <v>3227</v>
      </c>
      <c r="F190" s="4" t="s">
        <v>3228</v>
      </c>
      <c r="G190" s="4" t="s">
        <v>3229</v>
      </c>
      <c r="H190" s="4">
        <v>2022</v>
      </c>
      <c r="I190" s="4" t="s">
        <v>3230</v>
      </c>
      <c r="J190" s="4">
        <v>53</v>
      </c>
      <c r="K190" s="4">
        <v>2</v>
      </c>
      <c r="M190" s="4">
        <v>181</v>
      </c>
      <c r="N190" s="4">
        <v>191</v>
      </c>
      <c r="O190" s="4">
        <v>10</v>
      </c>
      <c r="P190" s="4" t="s">
        <v>3231</v>
      </c>
      <c r="Q190" s="4" t="s">
        <v>3233</v>
      </c>
      <c r="T190" s="4" t="s">
        <v>1922</v>
      </c>
      <c r="U190" s="4" t="s">
        <v>62</v>
      </c>
      <c r="V190" s="4" t="s">
        <v>3234</v>
      </c>
      <c r="W190" s="4" t="s">
        <v>1316</v>
      </c>
      <c r="X190" s="4" t="s">
        <v>1317</v>
      </c>
    </row>
    <row r="191" spans="1:25" x14ac:dyDescent="0.3">
      <c r="A191" s="4" t="s">
        <v>3235</v>
      </c>
      <c r="B191" s="4" t="s">
        <v>2161</v>
      </c>
      <c r="C191" s="4" t="s">
        <v>3236</v>
      </c>
      <c r="D191" s="4" t="s">
        <v>1305</v>
      </c>
      <c r="E191" s="4" t="s">
        <v>3237</v>
      </c>
      <c r="F191" s="4" t="s">
        <v>3238</v>
      </c>
      <c r="G191" s="4" t="s">
        <v>3239</v>
      </c>
      <c r="H191" s="4">
        <v>2021</v>
      </c>
      <c r="I191" s="4" t="s">
        <v>3240</v>
      </c>
      <c r="J191" s="4">
        <v>21</v>
      </c>
      <c r="K191" s="4">
        <v>1</v>
      </c>
      <c r="M191" s="4">
        <v>917</v>
      </c>
      <c r="N191" s="4">
        <v>940</v>
      </c>
      <c r="O191" s="4">
        <v>23</v>
      </c>
      <c r="P191" s="4" t="s">
        <v>3241</v>
      </c>
      <c r="R191" s="4" t="s">
        <v>3242</v>
      </c>
      <c r="T191" s="4" t="s">
        <v>1314</v>
      </c>
      <c r="U191" s="4" t="s">
        <v>62</v>
      </c>
      <c r="V191" s="4" t="s">
        <v>3243</v>
      </c>
      <c r="W191" s="4" t="s">
        <v>1316</v>
      </c>
      <c r="X191" s="4" t="s">
        <v>1317</v>
      </c>
    </row>
    <row r="192" spans="1:25" x14ac:dyDescent="0.3">
      <c r="A192" s="4" t="s">
        <v>3244</v>
      </c>
      <c r="B192" s="4" t="s">
        <v>3251</v>
      </c>
      <c r="C192" s="4" t="s">
        <v>3245</v>
      </c>
      <c r="D192" s="4" t="s">
        <v>1305</v>
      </c>
      <c r="E192" s="4" t="s">
        <v>3246</v>
      </c>
      <c r="F192" s="4" t="s">
        <v>3247</v>
      </c>
      <c r="G192" s="4" t="s">
        <v>3248</v>
      </c>
      <c r="H192" s="4">
        <v>2022</v>
      </c>
      <c r="I192" s="4" t="s">
        <v>3249</v>
      </c>
      <c r="J192" s="4">
        <v>2022</v>
      </c>
      <c r="L192" s="4">
        <v>3035426</v>
      </c>
      <c r="P192" s="4" t="s">
        <v>3250</v>
      </c>
      <c r="R192" s="4" t="s">
        <v>3252</v>
      </c>
      <c r="T192" s="4" t="s">
        <v>2347</v>
      </c>
      <c r="U192" s="4" t="s">
        <v>62</v>
      </c>
      <c r="V192" s="4" t="s">
        <v>3253</v>
      </c>
      <c r="W192" s="4" t="s">
        <v>1316</v>
      </c>
      <c r="X192" s="4" t="s">
        <v>1317</v>
      </c>
      <c r="Y192" s="4" t="s">
        <v>1329</v>
      </c>
    </row>
    <row r="193" spans="1:25" x14ac:dyDescent="0.3">
      <c r="A193" s="4" t="s">
        <v>3254</v>
      </c>
      <c r="B193" s="4" t="s">
        <v>3260</v>
      </c>
      <c r="C193" s="4" t="s">
        <v>3255</v>
      </c>
      <c r="D193" s="4" t="s">
        <v>1305</v>
      </c>
      <c r="E193" s="4" t="s">
        <v>3256</v>
      </c>
      <c r="F193" s="4" t="s">
        <v>3257</v>
      </c>
      <c r="G193" s="4" t="s">
        <v>3258</v>
      </c>
      <c r="H193" s="4">
        <v>2021</v>
      </c>
      <c r="I193" s="4" t="s">
        <v>111</v>
      </c>
      <c r="J193" s="4">
        <v>21</v>
      </c>
      <c r="K193" s="4">
        <v>1</v>
      </c>
      <c r="L193" s="4">
        <v>600</v>
      </c>
      <c r="P193" s="4" t="s">
        <v>3259</v>
      </c>
      <c r="Q193" s="4" t="s">
        <v>3261</v>
      </c>
      <c r="R193" s="4" t="s">
        <v>3262</v>
      </c>
      <c r="T193" s="4" t="s">
        <v>1495</v>
      </c>
      <c r="U193" s="4" t="s">
        <v>62</v>
      </c>
      <c r="V193" s="4" t="s">
        <v>111</v>
      </c>
      <c r="W193" s="4" t="s">
        <v>1316</v>
      </c>
      <c r="X193" s="4" t="s">
        <v>1317</v>
      </c>
      <c r="Y193" s="4" t="s">
        <v>1329</v>
      </c>
    </row>
    <row r="194" spans="1:25" x14ac:dyDescent="0.3">
      <c r="A194" s="4" t="s">
        <v>3263</v>
      </c>
      <c r="B194" s="4" t="s">
        <v>3270</v>
      </c>
      <c r="C194" s="4" t="s">
        <v>3264</v>
      </c>
      <c r="D194" s="4" t="s">
        <v>1305</v>
      </c>
      <c r="E194" s="4" t="s">
        <v>3265</v>
      </c>
      <c r="F194" s="4" t="s">
        <v>3266</v>
      </c>
      <c r="G194" s="4" t="s">
        <v>3267</v>
      </c>
      <c r="H194" s="4">
        <v>2021</v>
      </c>
      <c r="I194" s="4" t="s">
        <v>3268</v>
      </c>
      <c r="J194" s="4">
        <v>19</v>
      </c>
      <c r="K194" s="4">
        <v>1</v>
      </c>
      <c r="L194" s="4">
        <v>5</v>
      </c>
      <c r="P194" s="4" t="s">
        <v>3269</v>
      </c>
      <c r="Q194" s="4" t="s">
        <v>3271</v>
      </c>
      <c r="R194" s="4" t="s">
        <v>3272</v>
      </c>
      <c r="T194" s="4" t="s">
        <v>1495</v>
      </c>
      <c r="U194" s="4" t="s">
        <v>62</v>
      </c>
      <c r="V194" s="4" t="s">
        <v>3273</v>
      </c>
      <c r="W194" s="4" t="s">
        <v>1376</v>
      </c>
      <c r="X194" s="4" t="s">
        <v>1317</v>
      </c>
      <c r="Y194" s="4" t="s">
        <v>1329</v>
      </c>
    </row>
    <row r="195" spans="1:25" x14ac:dyDescent="0.3">
      <c r="A195" s="4" t="s">
        <v>3274</v>
      </c>
      <c r="B195" s="4" t="s">
        <v>3279</v>
      </c>
      <c r="C195" s="4" t="s">
        <v>3275</v>
      </c>
      <c r="D195" s="4" t="s">
        <v>1305</v>
      </c>
      <c r="E195" s="4" t="s">
        <v>3276</v>
      </c>
      <c r="F195" s="4" t="s">
        <v>3277</v>
      </c>
      <c r="G195" s="4">
        <v>18435318500</v>
      </c>
      <c r="H195" s="4">
        <v>2022</v>
      </c>
      <c r="I195" s="4" t="s">
        <v>1717</v>
      </c>
      <c r="J195" s="4">
        <v>13</v>
      </c>
      <c r="L195" s="4">
        <v>810951</v>
      </c>
      <c r="P195" s="4" t="s">
        <v>3278</v>
      </c>
      <c r="Q195" s="4" t="s">
        <v>3280</v>
      </c>
      <c r="T195" s="4" t="s">
        <v>1327</v>
      </c>
      <c r="U195" s="4" t="s">
        <v>62</v>
      </c>
      <c r="V195" s="4" t="s">
        <v>1721</v>
      </c>
      <c r="W195" s="4" t="s">
        <v>1376</v>
      </c>
      <c r="X195" s="4" t="s">
        <v>1317</v>
      </c>
      <c r="Y195" s="4" t="s">
        <v>1329</v>
      </c>
    </row>
    <row r="196" spans="1:25" x14ac:dyDescent="0.3">
      <c r="A196" s="4" t="s">
        <v>3281</v>
      </c>
      <c r="B196" s="4" t="s">
        <v>3287</v>
      </c>
      <c r="C196" s="4" t="s">
        <v>3282</v>
      </c>
      <c r="D196" s="4" t="s">
        <v>1305</v>
      </c>
      <c r="E196" s="4" t="s">
        <v>3283</v>
      </c>
      <c r="F196" s="4" t="s">
        <v>3284</v>
      </c>
      <c r="G196" s="4">
        <v>57221733999</v>
      </c>
      <c r="H196" s="4">
        <v>2022</v>
      </c>
      <c r="I196" s="4" t="s">
        <v>3285</v>
      </c>
      <c r="J196" s="4">
        <v>43</v>
      </c>
      <c r="K196" s="4">
        <v>1</v>
      </c>
      <c r="M196" s="4">
        <v>140</v>
      </c>
      <c r="N196" s="4">
        <v>148</v>
      </c>
      <c r="O196" s="4">
        <v>8</v>
      </c>
      <c r="P196" s="4" t="s">
        <v>3286</v>
      </c>
      <c r="Q196" s="4" t="s">
        <v>3288</v>
      </c>
      <c r="R196" s="4" t="s">
        <v>3289</v>
      </c>
      <c r="T196" s="4" t="s">
        <v>3290</v>
      </c>
      <c r="U196" s="4" t="s">
        <v>62</v>
      </c>
      <c r="V196" s="4" t="s">
        <v>3291</v>
      </c>
      <c r="W196" s="4" t="s">
        <v>1376</v>
      </c>
      <c r="X196" s="4" t="s">
        <v>1317</v>
      </c>
      <c r="Y196" s="4" t="s">
        <v>1430</v>
      </c>
    </row>
    <row r="197" spans="1:25" x14ac:dyDescent="0.3">
      <c r="A197" s="4" t="s">
        <v>3292</v>
      </c>
      <c r="B197" s="4" t="s">
        <v>3298</v>
      </c>
      <c r="C197" s="4" t="s">
        <v>3293</v>
      </c>
      <c r="D197" s="4" t="s">
        <v>1305</v>
      </c>
      <c r="E197" s="4" t="s">
        <v>3294</v>
      </c>
      <c r="F197" s="4" t="s">
        <v>3295</v>
      </c>
      <c r="G197" s="4" t="s">
        <v>3296</v>
      </c>
      <c r="H197" s="4">
        <v>2022</v>
      </c>
      <c r="I197" s="4" t="s">
        <v>1851</v>
      </c>
      <c r="P197" s="4" t="s">
        <v>3297</v>
      </c>
      <c r="Q197" s="4" t="s">
        <v>3299</v>
      </c>
      <c r="T197" s="4" t="s">
        <v>1453</v>
      </c>
      <c r="U197" s="4" t="s">
        <v>62</v>
      </c>
      <c r="V197" s="4" t="s">
        <v>1855</v>
      </c>
      <c r="W197" s="4" t="s">
        <v>1316</v>
      </c>
      <c r="X197" s="4" t="s">
        <v>1352</v>
      </c>
    </row>
    <row r="198" spans="1:25" x14ac:dyDescent="0.3">
      <c r="A198" s="4" t="s">
        <v>3300</v>
      </c>
      <c r="B198" s="4" t="s">
        <v>3305</v>
      </c>
      <c r="C198" s="4" t="s">
        <v>3301</v>
      </c>
      <c r="D198" s="4" t="s">
        <v>1305</v>
      </c>
      <c r="E198" s="4" t="s">
        <v>3302</v>
      </c>
      <c r="F198" s="4" t="s">
        <v>3303</v>
      </c>
      <c r="G198" s="4">
        <v>57192085045</v>
      </c>
      <c r="H198" s="4">
        <v>2022</v>
      </c>
      <c r="I198" s="4" t="s">
        <v>161</v>
      </c>
      <c r="P198" s="4" t="s">
        <v>3304</v>
      </c>
      <c r="Q198" s="4" t="s">
        <v>3306</v>
      </c>
      <c r="T198" s="4" t="s">
        <v>1922</v>
      </c>
      <c r="U198" s="4" t="s">
        <v>62</v>
      </c>
      <c r="V198" s="4" t="s">
        <v>2366</v>
      </c>
      <c r="W198" s="4" t="s">
        <v>1316</v>
      </c>
      <c r="X198" s="4" t="s">
        <v>1352</v>
      </c>
    </row>
    <row r="199" spans="1:25" x14ac:dyDescent="0.3">
      <c r="A199" s="4" t="s">
        <v>3307</v>
      </c>
      <c r="B199" s="4" t="s">
        <v>3314</v>
      </c>
      <c r="C199" s="4" t="s">
        <v>3308</v>
      </c>
      <c r="D199" s="4" t="s">
        <v>1305</v>
      </c>
      <c r="E199" s="4" t="s">
        <v>3309</v>
      </c>
      <c r="F199" s="4" t="s">
        <v>3310</v>
      </c>
      <c r="G199" s="4" t="s">
        <v>3311</v>
      </c>
      <c r="H199" s="4">
        <v>2021</v>
      </c>
      <c r="I199" s="4" t="s">
        <v>3312</v>
      </c>
      <c r="J199" s="4">
        <v>68</v>
      </c>
      <c r="K199" s="4">
        <v>9</v>
      </c>
      <c r="M199" s="4">
        <v>504</v>
      </c>
      <c r="N199" s="4">
        <v>512</v>
      </c>
      <c r="O199" s="4">
        <v>8</v>
      </c>
      <c r="P199" s="4" t="s">
        <v>3313</v>
      </c>
      <c r="Q199" s="4" t="s">
        <v>3315</v>
      </c>
      <c r="R199" s="4" t="s">
        <v>3316</v>
      </c>
      <c r="T199" s="4" t="s">
        <v>3317</v>
      </c>
      <c r="U199" s="4" t="s">
        <v>62</v>
      </c>
      <c r="V199" s="4" t="s">
        <v>3318</v>
      </c>
      <c r="W199" s="4" t="s">
        <v>1316</v>
      </c>
      <c r="X199" s="4" t="s">
        <v>1317</v>
      </c>
    </row>
    <row r="200" spans="1:25" x14ac:dyDescent="0.3">
      <c r="A200" s="4" t="s">
        <v>3319</v>
      </c>
      <c r="B200" s="4" t="s">
        <v>3325</v>
      </c>
      <c r="C200" s="4" t="s">
        <v>3320</v>
      </c>
      <c r="D200" s="4" t="s">
        <v>1305</v>
      </c>
      <c r="E200" s="4" t="s">
        <v>3321</v>
      </c>
      <c r="F200" s="4" t="s">
        <v>3322</v>
      </c>
      <c r="G200" s="4" t="s">
        <v>3323</v>
      </c>
      <c r="H200" s="4">
        <v>2022</v>
      </c>
      <c r="I200" s="4" t="s">
        <v>819</v>
      </c>
      <c r="J200" s="4">
        <v>34</v>
      </c>
      <c r="K200" s="4">
        <v>6</v>
      </c>
      <c r="M200" s="4">
        <v>640</v>
      </c>
      <c r="N200" s="4">
        <v>648</v>
      </c>
      <c r="O200" s="4">
        <v>8</v>
      </c>
      <c r="P200" s="4" t="s">
        <v>3324</v>
      </c>
      <c r="Q200" s="4" t="s">
        <v>3326</v>
      </c>
      <c r="R200" s="4" t="s">
        <v>3327</v>
      </c>
      <c r="T200" s="4" t="s">
        <v>2004</v>
      </c>
      <c r="U200" s="4" t="s">
        <v>62</v>
      </c>
      <c r="V200" s="4" t="s">
        <v>2976</v>
      </c>
      <c r="W200" s="4" t="s">
        <v>1316</v>
      </c>
      <c r="X200" s="4" t="s">
        <v>1317</v>
      </c>
      <c r="Y200" s="4" t="s">
        <v>1455</v>
      </c>
    </row>
    <row r="201" spans="1:25" x14ac:dyDescent="0.3">
      <c r="A201" s="4" t="s">
        <v>3328</v>
      </c>
      <c r="B201" s="4" t="s">
        <v>3334</v>
      </c>
      <c r="C201" s="4" t="s">
        <v>3329</v>
      </c>
      <c r="D201" s="4" t="s">
        <v>1305</v>
      </c>
      <c r="E201" s="4" t="s">
        <v>3330</v>
      </c>
      <c r="F201" s="4" t="s">
        <v>3331</v>
      </c>
      <c r="G201" s="4" t="s">
        <v>3332</v>
      </c>
      <c r="H201" s="4">
        <v>2022</v>
      </c>
      <c r="I201" s="4" t="s">
        <v>1870</v>
      </c>
      <c r="J201" s="4">
        <v>16</v>
      </c>
      <c r="K201" s="4">
        <v>1</v>
      </c>
      <c r="M201" s="4">
        <v>102</v>
      </c>
      <c r="N201" s="4">
        <v>108</v>
      </c>
      <c r="O201" s="4">
        <v>6</v>
      </c>
      <c r="P201" s="4" t="s">
        <v>3333</v>
      </c>
      <c r="Q201" s="4" t="s">
        <v>3335</v>
      </c>
      <c r="R201" s="4" t="s">
        <v>3336</v>
      </c>
      <c r="T201" s="4" t="s">
        <v>1875</v>
      </c>
      <c r="U201" s="4" t="s">
        <v>62</v>
      </c>
      <c r="V201" s="4" t="s">
        <v>1876</v>
      </c>
      <c r="W201" s="4" t="s">
        <v>1316</v>
      </c>
      <c r="X201" s="4" t="s">
        <v>1317</v>
      </c>
    </row>
    <row r="202" spans="1:25" x14ac:dyDescent="0.3">
      <c r="A202" s="4" t="s">
        <v>3337</v>
      </c>
      <c r="B202" s="4" t="s">
        <v>3343</v>
      </c>
      <c r="C202" s="4" t="s">
        <v>3338</v>
      </c>
      <c r="D202" s="4" t="s">
        <v>1305</v>
      </c>
      <c r="E202" s="4" t="s">
        <v>3339</v>
      </c>
      <c r="F202" s="4" t="s">
        <v>3340</v>
      </c>
      <c r="G202" s="4">
        <v>57221015436</v>
      </c>
      <c r="H202" s="4">
        <v>2021</v>
      </c>
      <c r="I202" s="4" t="s">
        <v>3341</v>
      </c>
      <c r="J202" s="4">
        <v>36</v>
      </c>
      <c r="K202" s="4">
        <v>2</v>
      </c>
      <c r="M202" s="4">
        <v>98</v>
      </c>
      <c r="N202" s="4">
        <v>117</v>
      </c>
      <c r="O202" s="4">
        <v>19</v>
      </c>
      <c r="P202" s="4" t="s">
        <v>3342</v>
      </c>
      <c r="Q202" s="4" t="s">
        <v>3344</v>
      </c>
      <c r="R202" s="4" t="s">
        <v>3345</v>
      </c>
      <c r="T202" s="4" t="s">
        <v>1350</v>
      </c>
      <c r="U202" s="4" t="s">
        <v>62</v>
      </c>
      <c r="V202" s="4" t="s">
        <v>3346</v>
      </c>
      <c r="W202" s="4" t="s">
        <v>1316</v>
      </c>
      <c r="X202" s="4" t="s">
        <v>1317</v>
      </c>
    </row>
    <row r="203" spans="1:25" x14ac:dyDescent="0.3">
      <c r="A203" s="4" t="s">
        <v>3347</v>
      </c>
      <c r="B203" s="4" t="s">
        <v>3353</v>
      </c>
      <c r="C203" s="4" t="s">
        <v>3348</v>
      </c>
      <c r="D203" s="4" t="s">
        <v>1305</v>
      </c>
      <c r="E203" s="4" t="s">
        <v>3349</v>
      </c>
      <c r="F203" s="4" t="s">
        <v>3350</v>
      </c>
      <c r="G203" s="4" t="s">
        <v>3351</v>
      </c>
      <c r="H203" s="4">
        <v>2020</v>
      </c>
      <c r="I203" s="4" t="s">
        <v>1391</v>
      </c>
      <c r="J203" s="4">
        <v>17</v>
      </c>
      <c r="K203" s="4">
        <v>22</v>
      </c>
      <c r="L203" s="4">
        <v>8562</v>
      </c>
      <c r="M203" s="4">
        <v>1</v>
      </c>
      <c r="N203" s="4">
        <v>19</v>
      </c>
      <c r="O203" s="4">
        <v>18</v>
      </c>
      <c r="P203" s="4" t="s">
        <v>3352</v>
      </c>
      <c r="Q203" s="4" t="s">
        <v>3354</v>
      </c>
      <c r="R203" s="4" t="s">
        <v>3355</v>
      </c>
      <c r="T203" s="4" t="s">
        <v>3177</v>
      </c>
      <c r="U203" s="4" t="s">
        <v>62</v>
      </c>
      <c r="V203" s="4" t="s">
        <v>1396</v>
      </c>
      <c r="W203" s="4" t="s">
        <v>1376</v>
      </c>
      <c r="X203" s="4" t="s">
        <v>1317</v>
      </c>
      <c r="Y203" s="4" t="s">
        <v>1329</v>
      </c>
    </row>
    <row r="204" spans="1:25" x14ac:dyDescent="0.3">
      <c r="A204" s="4" t="s">
        <v>3356</v>
      </c>
      <c r="B204" s="4" t="s">
        <v>3363</v>
      </c>
      <c r="C204" s="4" t="s">
        <v>3357</v>
      </c>
      <c r="D204" s="4" t="s">
        <v>1305</v>
      </c>
      <c r="E204" s="4" t="s">
        <v>3358</v>
      </c>
      <c r="F204" s="4" t="s">
        <v>3359</v>
      </c>
      <c r="G204" s="4" t="s">
        <v>3360</v>
      </c>
      <c r="H204" s="4">
        <v>2021</v>
      </c>
      <c r="I204" s="4" t="s">
        <v>3361</v>
      </c>
      <c r="J204" s="4">
        <v>16</v>
      </c>
      <c r="L204" s="4">
        <v>100612</v>
      </c>
      <c r="P204" s="4" t="s">
        <v>3362</v>
      </c>
      <c r="Q204" s="4" t="s">
        <v>3364</v>
      </c>
      <c r="T204" s="4" t="s">
        <v>2174</v>
      </c>
      <c r="U204" s="4" t="s">
        <v>62</v>
      </c>
      <c r="V204" s="4" t="s">
        <v>3365</v>
      </c>
      <c r="W204" s="4" t="s">
        <v>3366</v>
      </c>
      <c r="X204" s="4" t="s">
        <v>1317</v>
      </c>
      <c r="Y204" s="4" t="s">
        <v>1430</v>
      </c>
    </row>
    <row r="205" spans="1:25" x14ac:dyDescent="0.3">
      <c r="A205" s="4" t="s">
        <v>3367</v>
      </c>
      <c r="B205" s="4" t="s">
        <v>3374</v>
      </c>
      <c r="C205" s="4" t="s">
        <v>3368</v>
      </c>
      <c r="D205" s="4" t="s">
        <v>1305</v>
      </c>
      <c r="E205" s="4" t="s">
        <v>3369</v>
      </c>
      <c r="F205" s="4" t="s">
        <v>3370</v>
      </c>
      <c r="G205" s="4" t="s">
        <v>3371</v>
      </c>
      <c r="H205" s="4">
        <v>2021</v>
      </c>
      <c r="I205" s="4" t="s">
        <v>3372</v>
      </c>
      <c r="J205" s="4">
        <v>8</v>
      </c>
      <c r="K205" s="4">
        <v>1</v>
      </c>
      <c r="L205" s="4">
        <v>1907911</v>
      </c>
      <c r="P205" s="4" t="s">
        <v>3373</v>
      </c>
      <c r="Q205" s="4" t="s">
        <v>3375</v>
      </c>
      <c r="T205" s="4" t="s">
        <v>3376</v>
      </c>
      <c r="U205" s="4" t="s">
        <v>62</v>
      </c>
      <c r="V205" s="4" t="s">
        <v>3377</v>
      </c>
      <c r="W205" s="4" t="s">
        <v>1316</v>
      </c>
      <c r="X205" s="4" t="s">
        <v>1317</v>
      </c>
      <c r="Y205" s="4" t="s">
        <v>1341</v>
      </c>
    </row>
    <row r="206" spans="1:25" x14ac:dyDescent="0.3">
      <c r="A206" s="4" t="s">
        <v>3378</v>
      </c>
      <c r="B206" s="4" t="s">
        <v>3385</v>
      </c>
      <c r="C206" s="4" t="s">
        <v>3379</v>
      </c>
      <c r="D206" s="4" t="s">
        <v>1305</v>
      </c>
      <c r="E206" s="4" t="s">
        <v>3380</v>
      </c>
      <c r="F206" s="4" t="s">
        <v>3381</v>
      </c>
      <c r="G206" s="4" t="s">
        <v>3382</v>
      </c>
      <c r="H206" s="4">
        <v>2021</v>
      </c>
      <c r="I206" s="4" t="s">
        <v>3383</v>
      </c>
      <c r="J206" s="4">
        <v>9</v>
      </c>
      <c r="K206" s="4">
        <v>3</v>
      </c>
      <c r="M206" s="4">
        <v>289</v>
      </c>
      <c r="N206" s="4">
        <v>296</v>
      </c>
      <c r="O206" s="4">
        <v>7</v>
      </c>
      <c r="P206" s="4" t="s">
        <v>3384</v>
      </c>
      <c r="Q206" s="4" t="s">
        <v>3386</v>
      </c>
      <c r="T206" s="4" t="s">
        <v>1350</v>
      </c>
      <c r="U206" s="4" t="s">
        <v>62</v>
      </c>
      <c r="V206" s="4" t="s">
        <v>3387</v>
      </c>
      <c r="W206" s="4" t="s">
        <v>1316</v>
      </c>
      <c r="X206" s="4" t="s">
        <v>1317</v>
      </c>
    </row>
    <row r="207" spans="1:25" x14ac:dyDescent="0.3">
      <c r="A207" s="4" t="s">
        <v>3388</v>
      </c>
      <c r="B207" s="4" t="s">
        <v>3396</v>
      </c>
      <c r="C207" s="4" t="s">
        <v>3389</v>
      </c>
      <c r="D207" s="4" t="s">
        <v>1305</v>
      </c>
      <c r="E207" s="4" t="s">
        <v>3390</v>
      </c>
      <c r="F207" s="4" t="s">
        <v>3391</v>
      </c>
      <c r="G207" s="4" t="s">
        <v>3392</v>
      </c>
      <c r="H207" s="4">
        <v>2020</v>
      </c>
      <c r="I207" s="4" t="s">
        <v>3393</v>
      </c>
      <c r="J207" s="4">
        <v>16</v>
      </c>
      <c r="K207" s="4">
        <v>3</v>
      </c>
      <c r="L207" s="4" t="s">
        <v>3394</v>
      </c>
      <c r="P207" s="4" t="s">
        <v>3395</v>
      </c>
      <c r="T207" s="4" t="s">
        <v>3397</v>
      </c>
      <c r="U207" s="4" t="s">
        <v>62</v>
      </c>
      <c r="V207" s="4" t="s">
        <v>3398</v>
      </c>
      <c r="W207" s="4" t="s">
        <v>1376</v>
      </c>
      <c r="X207" s="4" t="s">
        <v>1317</v>
      </c>
      <c r="Y207" s="4" t="s">
        <v>1329</v>
      </c>
    </row>
    <row r="208" spans="1:25" x14ac:dyDescent="0.3">
      <c r="A208" s="4" t="s">
        <v>3399</v>
      </c>
      <c r="B208" s="4" t="s">
        <v>2161</v>
      </c>
      <c r="C208" s="4" t="s">
        <v>3400</v>
      </c>
      <c r="D208" s="4" t="s">
        <v>1305</v>
      </c>
      <c r="E208" s="4" t="s">
        <v>3401</v>
      </c>
      <c r="F208" s="4" t="s">
        <v>3402</v>
      </c>
      <c r="G208" s="4" t="s">
        <v>3403</v>
      </c>
      <c r="H208" s="4">
        <v>2020</v>
      </c>
      <c r="I208" s="4" t="s">
        <v>3404</v>
      </c>
      <c r="J208" s="4">
        <v>79</v>
      </c>
      <c r="M208" s="4">
        <v>197</v>
      </c>
      <c r="N208" s="4">
        <v>204</v>
      </c>
      <c r="O208" s="4">
        <v>7</v>
      </c>
      <c r="P208" s="4" t="s">
        <v>3405</v>
      </c>
      <c r="R208" s="4" t="s">
        <v>3406</v>
      </c>
      <c r="T208" s="4" t="s">
        <v>1362</v>
      </c>
      <c r="U208" s="4" t="s">
        <v>62</v>
      </c>
      <c r="V208" s="4" t="s">
        <v>3407</v>
      </c>
      <c r="W208" s="4" t="s">
        <v>1316</v>
      </c>
      <c r="X208" s="4" t="s">
        <v>1317</v>
      </c>
      <c r="Y208" s="4" t="s">
        <v>1455</v>
      </c>
    </row>
    <row r="209" spans="1:25" x14ac:dyDescent="0.3">
      <c r="A209" s="4" t="s">
        <v>3408</v>
      </c>
      <c r="B209" s="4" t="s">
        <v>3413</v>
      </c>
      <c r="C209" s="4" t="s">
        <v>3409</v>
      </c>
      <c r="D209" s="4" t="s">
        <v>1305</v>
      </c>
      <c r="E209" s="4" t="s">
        <v>3410</v>
      </c>
      <c r="F209" s="4" t="s">
        <v>3411</v>
      </c>
      <c r="G209" s="4">
        <v>57204555080</v>
      </c>
      <c r="H209" s="4">
        <v>2020</v>
      </c>
      <c r="I209" s="4" t="s">
        <v>879</v>
      </c>
      <c r="J209" s="4">
        <v>29</v>
      </c>
      <c r="K209" s="4">
        <v>6</v>
      </c>
      <c r="M209" s="4">
        <v>1262</v>
      </c>
      <c r="N209" s="4">
        <v>1271</v>
      </c>
      <c r="O209" s="4">
        <v>9</v>
      </c>
      <c r="P209" s="4" t="s">
        <v>3412</v>
      </c>
      <c r="Q209" s="4" t="s">
        <v>3414</v>
      </c>
      <c r="R209" s="4" t="s">
        <v>3415</v>
      </c>
      <c r="T209" s="4" t="s">
        <v>3416</v>
      </c>
      <c r="U209" s="4" t="s">
        <v>62</v>
      </c>
      <c r="V209" s="4" t="s">
        <v>3417</v>
      </c>
      <c r="W209" s="4" t="s">
        <v>1316</v>
      </c>
      <c r="X209" s="4" t="s">
        <v>1317</v>
      </c>
    </row>
    <row r="210" spans="1:25" x14ac:dyDescent="0.3">
      <c r="A210" s="4" t="s">
        <v>3418</v>
      </c>
      <c r="B210" s="4" t="s">
        <v>3424</v>
      </c>
      <c r="C210" s="4" t="s">
        <v>3419</v>
      </c>
      <c r="D210" s="4" t="s">
        <v>1305</v>
      </c>
      <c r="E210" s="4" t="s">
        <v>3420</v>
      </c>
      <c r="F210" s="4" t="s">
        <v>3421</v>
      </c>
      <c r="G210" s="4" t="s">
        <v>3422</v>
      </c>
      <c r="H210" s="4">
        <v>2021</v>
      </c>
      <c r="I210" s="4" t="s">
        <v>1358</v>
      </c>
      <c r="J210" s="4">
        <v>52</v>
      </c>
      <c r="L210" s="4">
        <v>101954</v>
      </c>
      <c r="P210" s="4" t="s">
        <v>3423</v>
      </c>
      <c r="Q210" s="4" t="s">
        <v>3425</v>
      </c>
      <c r="T210" s="4" t="s">
        <v>1362</v>
      </c>
      <c r="U210" s="4" t="s">
        <v>62</v>
      </c>
      <c r="V210" s="4" t="s">
        <v>1363</v>
      </c>
      <c r="W210" s="4" t="s">
        <v>1316</v>
      </c>
      <c r="X210" s="4" t="s">
        <v>1317</v>
      </c>
    </row>
    <row r="211" spans="1:25" x14ac:dyDescent="0.3">
      <c r="A211" s="4" t="s">
        <v>3426</v>
      </c>
      <c r="B211" s="4" t="s">
        <v>3433</v>
      </c>
      <c r="C211" s="4" t="s">
        <v>3427</v>
      </c>
      <c r="D211" s="4" t="s">
        <v>1305</v>
      </c>
      <c r="E211" s="4" t="s">
        <v>3428</v>
      </c>
      <c r="F211" s="4" t="s">
        <v>3429</v>
      </c>
      <c r="G211" s="4" t="s">
        <v>3430</v>
      </c>
      <c r="H211" s="4">
        <v>2020</v>
      </c>
      <c r="I211" s="4" t="s">
        <v>3431</v>
      </c>
      <c r="J211" s="4">
        <v>40</v>
      </c>
      <c r="K211" s="4">
        <v>10</v>
      </c>
      <c r="M211" s="4">
        <v>2057</v>
      </c>
      <c r="N211" s="4">
        <v>2070</v>
      </c>
      <c r="O211" s="4">
        <v>13</v>
      </c>
      <c r="P211" s="4" t="s">
        <v>3432</v>
      </c>
      <c r="Q211" s="4" t="s">
        <v>3434</v>
      </c>
      <c r="R211" s="4" t="s">
        <v>3435</v>
      </c>
      <c r="T211" s="4" t="s">
        <v>3436</v>
      </c>
      <c r="U211" s="4" t="s">
        <v>62</v>
      </c>
      <c r="V211" s="4" t="s">
        <v>3437</v>
      </c>
      <c r="W211" s="4" t="s">
        <v>1316</v>
      </c>
      <c r="X211" s="4" t="s">
        <v>1317</v>
      </c>
    </row>
    <row r="212" spans="1:25" x14ac:dyDescent="0.3">
      <c r="A212" s="4" t="s">
        <v>3438</v>
      </c>
      <c r="B212" s="4" t="s">
        <v>3444</v>
      </c>
      <c r="C212" s="4" t="s">
        <v>3439</v>
      </c>
      <c r="D212" s="4" t="s">
        <v>1305</v>
      </c>
      <c r="E212" s="4" t="s">
        <v>3440</v>
      </c>
      <c r="F212" s="4" t="s">
        <v>3441</v>
      </c>
      <c r="G212" s="4" t="s">
        <v>3442</v>
      </c>
      <c r="H212" s="4">
        <v>2020</v>
      </c>
      <c r="I212" s="4" t="s">
        <v>528</v>
      </c>
      <c r="J212" s="4">
        <v>27</v>
      </c>
      <c r="K212" s="4">
        <v>6</v>
      </c>
      <c r="M212" s="4">
        <v>742</v>
      </c>
      <c r="N212" s="4">
        <v>751</v>
      </c>
      <c r="O212" s="4">
        <v>9</v>
      </c>
      <c r="P212" s="4" t="s">
        <v>3443</v>
      </c>
      <c r="Q212" s="4" t="s">
        <v>3445</v>
      </c>
      <c r="R212" s="4" t="s">
        <v>3446</v>
      </c>
      <c r="T212" s="4" t="s">
        <v>3447</v>
      </c>
      <c r="U212" s="4" t="s">
        <v>62</v>
      </c>
      <c r="V212" s="4" t="s">
        <v>1505</v>
      </c>
      <c r="W212" s="4" t="s">
        <v>1316</v>
      </c>
      <c r="X212" s="4" t="s">
        <v>1317</v>
      </c>
      <c r="Y212" s="4" t="s">
        <v>1455</v>
      </c>
    </row>
    <row r="213" spans="1:25" x14ac:dyDescent="0.3">
      <c r="A213" s="4" t="s">
        <v>3448</v>
      </c>
      <c r="B213" s="4" t="s">
        <v>3455</v>
      </c>
      <c r="C213" s="4" t="s">
        <v>3449</v>
      </c>
      <c r="D213" s="4" t="s">
        <v>1305</v>
      </c>
      <c r="E213" s="4" t="s">
        <v>3450</v>
      </c>
      <c r="F213" s="4" t="s">
        <v>3451</v>
      </c>
      <c r="G213" s="4" t="s">
        <v>3452</v>
      </c>
      <c r="H213" s="4">
        <v>2021</v>
      </c>
      <c r="I213" s="4" t="s">
        <v>3453</v>
      </c>
      <c r="J213" s="4">
        <v>27</v>
      </c>
      <c r="K213" s="4">
        <v>3</v>
      </c>
      <c r="M213" s="4">
        <v>486</v>
      </c>
      <c r="N213" s="4">
        <v>496</v>
      </c>
      <c r="O213" s="4">
        <v>10</v>
      </c>
      <c r="P213" s="4" t="s">
        <v>3454</v>
      </c>
      <c r="Q213" s="4" t="s">
        <v>3456</v>
      </c>
      <c r="R213" s="4" t="s">
        <v>3457</v>
      </c>
      <c r="T213" s="4" t="s">
        <v>1922</v>
      </c>
      <c r="U213" s="4" t="s">
        <v>62</v>
      </c>
      <c r="V213" s="4" t="s">
        <v>3458</v>
      </c>
      <c r="W213" s="4" t="s">
        <v>1316</v>
      </c>
      <c r="X213" s="4" t="s">
        <v>1317</v>
      </c>
      <c r="Y213" s="4" t="s">
        <v>1377</v>
      </c>
    </row>
    <row r="214" spans="1:25" x14ac:dyDescent="0.3">
      <c r="A214" s="4" t="s">
        <v>3459</v>
      </c>
      <c r="B214" s="4" t="s">
        <v>3466</v>
      </c>
      <c r="C214" s="4" t="s">
        <v>3460</v>
      </c>
      <c r="D214" s="4" t="s">
        <v>1305</v>
      </c>
      <c r="E214" s="4" t="s">
        <v>3461</v>
      </c>
      <c r="F214" s="4" t="s">
        <v>3462</v>
      </c>
      <c r="G214" s="4" t="s">
        <v>3463</v>
      </c>
      <c r="H214" s="4">
        <v>2020</v>
      </c>
      <c r="I214" s="4" t="s">
        <v>3464</v>
      </c>
      <c r="J214" s="4">
        <v>14</v>
      </c>
      <c r="K214" s="4">
        <v>1</v>
      </c>
      <c r="L214" s="4">
        <v>71</v>
      </c>
      <c r="P214" s="4" t="s">
        <v>3465</v>
      </c>
      <c r="T214" s="4" t="s">
        <v>1495</v>
      </c>
      <c r="U214" s="4" t="s">
        <v>62</v>
      </c>
      <c r="V214" s="4" t="s">
        <v>3467</v>
      </c>
      <c r="W214" s="4" t="s">
        <v>1316</v>
      </c>
      <c r="X214" s="4" t="s">
        <v>1317</v>
      </c>
      <c r="Y214" s="4" t="s">
        <v>1329</v>
      </c>
    </row>
    <row r="215" spans="1:25" x14ac:dyDescent="0.3">
      <c r="A215" s="4" t="s">
        <v>3468</v>
      </c>
      <c r="B215" s="4" t="s">
        <v>3475</v>
      </c>
      <c r="C215" s="4" t="s">
        <v>3469</v>
      </c>
      <c r="D215" s="4" t="s">
        <v>1305</v>
      </c>
      <c r="E215" s="4" t="s">
        <v>3470</v>
      </c>
      <c r="F215" s="4" t="s">
        <v>3471</v>
      </c>
      <c r="G215" s="4" t="s">
        <v>3472</v>
      </c>
      <c r="H215" s="4">
        <v>2021</v>
      </c>
      <c r="I215" s="4" t="s">
        <v>3473</v>
      </c>
      <c r="J215" s="4">
        <v>34</v>
      </c>
      <c r="K215" s="5">
        <v>45019</v>
      </c>
      <c r="M215" s="4">
        <v>568</v>
      </c>
      <c r="N215" s="4">
        <v>576</v>
      </c>
      <c r="O215" s="4">
        <v>8</v>
      </c>
      <c r="P215" s="4" t="s">
        <v>3474</v>
      </c>
      <c r="Q215" s="4" t="s">
        <v>3476</v>
      </c>
      <c r="T215" s="4" t="s">
        <v>1350</v>
      </c>
      <c r="U215" s="4" t="s">
        <v>62</v>
      </c>
      <c r="V215" s="4" t="s">
        <v>3477</v>
      </c>
      <c r="W215" s="4" t="s">
        <v>1316</v>
      </c>
      <c r="X215" s="4" t="s">
        <v>1317</v>
      </c>
    </row>
    <row r="216" spans="1:25" x14ac:dyDescent="0.3">
      <c r="A216" s="4" t="s">
        <v>3478</v>
      </c>
      <c r="B216" s="4" t="s">
        <v>3484</v>
      </c>
      <c r="C216" s="4" t="s">
        <v>3479</v>
      </c>
      <c r="D216" s="4" t="s">
        <v>1305</v>
      </c>
      <c r="E216" s="4" t="s">
        <v>3480</v>
      </c>
      <c r="F216" s="4" t="s">
        <v>3481</v>
      </c>
      <c r="G216" s="4" t="s">
        <v>3482</v>
      </c>
      <c r="H216" s="4">
        <v>2020</v>
      </c>
      <c r="I216" s="4" t="s">
        <v>463</v>
      </c>
      <c r="J216" s="4">
        <v>50</v>
      </c>
      <c r="K216" s="4">
        <v>15</v>
      </c>
      <c r="M216" s="4">
        <v>2498</v>
      </c>
      <c r="N216" s="4">
        <v>2513</v>
      </c>
      <c r="O216" s="4">
        <v>15</v>
      </c>
      <c r="P216" s="4" t="s">
        <v>3483</v>
      </c>
      <c r="Q216" s="4" t="s">
        <v>3485</v>
      </c>
      <c r="R216" s="4" t="s">
        <v>3486</v>
      </c>
      <c r="T216" s="4" t="s">
        <v>1875</v>
      </c>
      <c r="U216" s="4" t="s">
        <v>62</v>
      </c>
      <c r="V216" s="4" t="s">
        <v>3487</v>
      </c>
      <c r="W216" s="4" t="s">
        <v>1376</v>
      </c>
      <c r="X216" s="4" t="s">
        <v>1317</v>
      </c>
      <c r="Y216" s="4" t="s">
        <v>1455</v>
      </c>
    </row>
    <row r="217" spans="1:25" x14ac:dyDescent="0.3">
      <c r="A217" s="4" t="s">
        <v>3488</v>
      </c>
      <c r="B217" s="4" t="s">
        <v>3495</v>
      </c>
      <c r="C217" s="4" t="s">
        <v>3489</v>
      </c>
      <c r="D217" s="4" t="s">
        <v>1305</v>
      </c>
      <c r="E217" s="4" t="s">
        <v>3490</v>
      </c>
      <c r="F217" s="4" t="s">
        <v>3491</v>
      </c>
      <c r="G217" s="4" t="s">
        <v>3492</v>
      </c>
      <c r="H217" s="4">
        <v>2021</v>
      </c>
      <c r="I217" s="4" t="s">
        <v>3493</v>
      </c>
      <c r="J217" s="4">
        <v>10</v>
      </c>
      <c r="K217" s="4">
        <v>7</v>
      </c>
      <c r="L217" s="4">
        <v>425</v>
      </c>
      <c r="P217" s="4" t="s">
        <v>3494</v>
      </c>
      <c r="Q217" s="4" t="s">
        <v>3496</v>
      </c>
      <c r="T217" s="4" t="s">
        <v>3177</v>
      </c>
      <c r="U217" s="4" t="s">
        <v>62</v>
      </c>
      <c r="V217" s="4" t="s">
        <v>3497</v>
      </c>
      <c r="W217" s="4" t="s">
        <v>1376</v>
      </c>
      <c r="X217" s="4" t="s">
        <v>1317</v>
      </c>
      <c r="Y217" s="4" t="s">
        <v>1329</v>
      </c>
    </row>
    <row r="218" spans="1:25" x14ac:dyDescent="0.3">
      <c r="A218" s="4" t="s">
        <v>3498</v>
      </c>
      <c r="B218" s="4" t="s">
        <v>3504</v>
      </c>
      <c r="C218" s="4" t="s">
        <v>3499</v>
      </c>
      <c r="D218" s="4" t="s">
        <v>1305</v>
      </c>
      <c r="E218" s="4" t="s">
        <v>3500</v>
      </c>
      <c r="F218" s="4" t="s">
        <v>3501</v>
      </c>
      <c r="G218" s="4" t="s">
        <v>3502</v>
      </c>
      <c r="H218" s="4">
        <v>2021</v>
      </c>
      <c r="I218" s="4" t="s">
        <v>1391</v>
      </c>
      <c r="J218" s="4">
        <v>18</v>
      </c>
      <c r="K218" s="4">
        <v>4</v>
      </c>
      <c r="L218" s="4">
        <v>1452</v>
      </c>
      <c r="M218" s="4">
        <v>1</v>
      </c>
      <c r="N218" s="4">
        <v>16</v>
      </c>
      <c r="O218" s="4">
        <v>15</v>
      </c>
      <c r="P218" s="4" t="s">
        <v>3503</v>
      </c>
      <c r="Q218" s="4" t="s">
        <v>3505</v>
      </c>
      <c r="R218" s="4" t="s">
        <v>3506</v>
      </c>
      <c r="T218" s="4" t="s">
        <v>3177</v>
      </c>
      <c r="U218" s="4" t="s">
        <v>62</v>
      </c>
      <c r="V218" s="4" t="s">
        <v>1396</v>
      </c>
      <c r="W218" s="4" t="s">
        <v>1376</v>
      </c>
      <c r="X218" s="4" t="s">
        <v>1317</v>
      </c>
      <c r="Y218" s="4" t="s">
        <v>1329</v>
      </c>
    </row>
    <row r="219" spans="1:25" x14ac:dyDescent="0.3">
      <c r="A219" s="4" t="s">
        <v>3507</v>
      </c>
      <c r="B219" s="4" t="s">
        <v>3514</v>
      </c>
      <c r="C219" s="4" t="s">
        <v>3508</v>
      </c>
      <c r="D219" s="4" t="s">
        <v>1305</v>
      </c>
      <c r="E219" s="4" t="s">
        <v>3509</v>
      </c>
      <c r="F219" s="4" t="s">
        <v>3510</v>
      </c>
      <c r="G219" s="4" t="s">
        <v>3511</v>
      </c>
      <c r="H219" s="4">
        <v>2021</v>
      </c>
      <c r="I219" s="4" t="s">
        <v>3512</v>
      </c>
      <c r="J219" s="4">
        <v>40</v>
      </c>
      <c r="L219" s="4">
        <v>100824</v>
      </c>
      <c r="P219" s="4" t="s">
        <v>3513</v>
      </c>
      <c r="Q219" s="4" t="s">
        <v>3515</v>
      </c>
      <c r="T219" s="4" t="s">
        <v>1485</v>
      </c>
      <c r="U219" s="4" t="s">
        <v>62</v>
      </c>
      <c r="V219" s="4" t="s">
        <v>3516</v>
      </c>
      <c r="W219" s="4" t="s">
        <v>1316</v>
      </c>
      <c r="X219" s="4" t="s">
        <v>1317</v>
      </c>
      <c r="Y219" s="4" t="s">
        <v>1430</v>
      </c>
    </row>
    <row r="220" spans="1:25" x14ac:dyDescent="0.3">
      <c r="A220" s="4" t="s">
        <v>3517</v>
      </c>
      <c r="B220" s="4" t="s">
        <v>3524</v>
      </c>
      <c r="C220" s="4" t="s">
        <v>3518</v>
      </c>
      <c r="D220" s="4" t="s">
        <v>1305</v>
      </c>
      <c r="E220" s="4" t="s">
        <v>3519</v>
      </c>
      <c r="F220" s="4" t="s">
        <v>3520</v>
      </c>
      <c r="G220" s="4" t="s">
        <v>3521</v>
      </c>
      <c r="H220" s="4">
        <v>2020</v>
      </c>
      <c r="I220" s="4" t="s">
        <v>3522</v>
      </c>
      <c r="J220" s="4">
        <v>95</v>
      </c>
      <c r="K220" s="4">
        <v>12</v>
      </c>
      <c r="M220" s="4">
        <v>2719</v>
      </c>
      <c r="N220" s="4">
        <v>2733</v>
      </c>
      <c r="O220" s="4">
        <v>14</v>
      </c>
      <c r="P220" s="4" t="s">
        <v>3523</v>
      </c>
      <c r="R220" s="4" t="s">
        <v>3525</v>
      </c>
      <c r="T220" s="4" t="s">
        <v>1362</v>
      </c>
      <c r="U220" s="4" t="s">
        <v>62</v>
      </c>
      <c r="V220" s="4" t="s">
        <v>3526</v>
      </c>
      <c r="W220" s="4" t="s">
        <v>1376</v>
      </c>
      <c r="X220" s="4" t="s">
        <v>1317</v>
      </c>
      <c r="Y220" s="4" t="s">
        <v>2948</v>
      </c>
    </row>
    <row r="221" spans="1:25" x14ac:dyDescent="0.3">
      <c r="A221" s="4" t="s">
        <v>3527</v>
      </c>
      <c r="B221" s="4" t="s">
        <v>3536</v>
      </c>
      <c r="C221" s="4" t="s">
        <v>3528</v>
      </c>
      <c r="D221" s="4" t="s">
        <v>1305</v>
      </c>
      <c r="E221" s="4" t="s">
        <v>3529</v>
      </c>
      <c r="F221" s="4" t="s">
        <v>3530</v>
      </c>
      <c r="G221" s="4" t="s">
        <v>3531</v>
      </c>
      <c r="H221" s="4">
        <v>2020</v>
      </c>
      <c r="I221" s="4" t="s">
        <v>3532</v>
      </c>
      <c r="J221" s="4">
        <v>185</v>
      </c>
      <c r="K221" s="5">
        <v>45208</v>
      </c>
      <c r="M221" s="4" t="s">
        <v>3533</v>
      </c>
      <c r="N221" s="4" t="s">
        <v>3534</v>
      </c>
      <c r="O221" s="4">
        <v>6</v>
      </c>
      <c r="P221" s="4" t="s">
        <v>3535</v>
      </c>
      <c r="R221" s="4" t="s">
        <v>3537</v>
      </c>
      <c r="T221" s="4" t="s">
        <v>2710</v>
      </c>
      <c r="U221" s="4" t="s">
        <v>62</v>
      </c>
      <c r="V221" s="4" t="s">
        <v>3538</v>
      </c>
      <c r="W221" s="4" t="s">
        <v>1316</v>
      </c>
      <c r="X221" s="4" t="s">
        <v>1317</v>
      </c>
      <c r="Y221" s="4" t="s">
        <v>2948</v>
      </c>
    </row>
    <row r="222" spans="1:25" x14ac:dyDescent="0.3">
      <c r="A222" s="4" t="s">
        <v>3539</v>
      </c>
      <c r="B222" s="4" t="s">
        <v>3548</v>
      </c>
      <c r="C222" s="4" t="s">
        <v>3540</v>
      </c>
      <c r="D222" s="4" t="s">
        <v>1305</v>
      </c>
      <c r="E222" s="4" t="s">
        <v>3541</v>
      </c>
      <c r="F222" s="4" t="s">
        <v>3542</v>
      </c>
      <c r="G222" s="4" t="s">
        <v>3543</v>
      </c>
      <c r="H222" s="4">
        <v>2021</v>
      </c>
      <c r="I222" s="4" t="s">
        <v>3544</v>
      </c>
      <c r="J222" s="4">
        <v>17</v>
      </c>
      <c r="K222" s="4">
        <v>3</v>
      </c>
      <c r="M222" s="4" t="s">
        <v>3545</v>
      </c>
      <c r="N222" s="4" t="s">
        <v>3546</v>
      </c>
      <c r="O222" s="4">
        <v>7</v>
      </c>
      <c r="P222" s="4" t="s">
        <v>3547</v>
      </c>
      <c r="Q222" s="4" t="s">
        <v>3549</v>
      </c>
      <c r="R222" s="4" t="s">
        <v>3550</v>
      </c>
      <c r="T222" s="4" t="s">
        <v>3551</v>
      </c>
      <c r="U222" s="4" t="s">
        <v>62</v>
      </c>
      <c r="V222" s="4" t="s">
        <v>3552</v>
      </c>
      <c r="W222" s="4" t="s">
        <v>1316</v>
      </c>
      <c r="X222" s="4" t="s">
        <v>1317</v>
      </c>
    </row>
    <row r="223" spans="1:25" x14ac:dyDescent="0.3">
      <c r="A223" s="4" t="s">
        <v>3553</v>
      </c>
      <c r="B223" s="4" t="s">
        <v>3560</v>
      </c>
      <c r="C223" s="4" t="s">
        <v>3554</v>
      </c>
      <c r="D223" s="4" t="s">
        <v>1305</v>
      </c>
      <c r="E223" s="4" t="s">
        <v>3555</v>
      </c>
      <c r="F223" s="4" t="s">
        <v>3556</v>
      </c>
      <c r="G223" s="4" t="s">
        <v>3557</v>
      </c>
      <c r="H223" s="4">
        <v>2021</v>
      </c>
      <c r="I223" s="4" t="s">
        <v>3558</v>
      </c>
      <c r="J223" s="4">
        <v>6</v>
      </c>
      <c r="K223" s="4">
        <v>3</v>
      </c>
      <c r="M223" s="4">
        <v>179</v>
      </c>
      <c r="N223" s="4">
        <v>190</v>
      </c>
      <c r="O223" s="4">
        <v>11</v>
      </c>
      <c r="P223" s="4" t="s">
        <v>3559</v>
      </c>
      <c r="Q223" s="4" t="s">
        <v>3561</v>
      </c>
      <c r="T223" s="4" t="s">
        <v>3562</v>
      </c>
      <c r="U223" s="4" t="s">
        <v>62</v>
      </c>
      <c r="V223" s="4" t="s">
        <v>3563</v>
      </c>
      <c r="W223" s="4" t="s">
        <v>1316</v>
      </c>
      <c r="X223" s="4" t="s">
        <v>1317</v>
      </c>
      <c r="Y223" s="4" t="s">
        <v>1341</v>
      </c>
    </row>
    <row r="224" spans="1:25" x14ac:dyDescent="0.3">
      <c r="A224" s="4" t="s">
        <v>3564</v>
      </c>
      <c r="B224" s="4" t="s">
        <v>3571</v>
      </c>
      <c r="C224" s="4" t="s">
        <v>3565</v>
      </c>
      <c r="D224" s="4" t="s">
        <v>1305</v>
      </c>
      <c r="E224" s="4" t="s">
        <v>3566</v>
      </c>
      <c r="F224" s="4" t="s">
        <v>3567</v>
      </c>
      <c r="G224" s="4" t="s">
        <v>3568</v>
      </c>
      <c r="H224" s="4">
        <v>2020</v>
      </c>
      <c r="I224" s="4" t="s">
        <v>3569</v>
      </c>
      <c r="J224" s="4">
        <v>66</v>
      </c>
      <c r="M224" s="4">
        <v>133</v>
      </c>
      <c r="N224" s="4">
        <v>146</v>
      </c>
      <c r="O224" s="4">
        <v>13</v>
      </c>
      <c r="P224" s="4" t="s">
        <v>3570</v>
      </c>
      <c r="R224" s="4" t="s">
        <v>3572</v>
      </c>
      <c r="T224" s="4" t="s">
        <v>1374</v>
      </c>
      <c r="U224" s="4" t="s">
        <v>62</v>
      </c>
      <c r="V224" s="4" t="s">
        <v>3573</v>
      </c>
      <c r="W224" s="4" t="s">
        <v>1316</v>
      </c>
      <c r="X224" s="4" t="s">
        <v>1317</v>
      </c>
      <c r="Y224" s="4" t="s">
        <v>1455</v>
      </c>
    </row>
    <row r="225" spans="1:25" x14ac:dyDescent="0.3">
      <c r="A225" s="4" t="s">
        <v>3574</v>
      </c>
      <c r="B225" s="4" t="s">
        <v>3579</v>
      </c>
      <c r="C225" s="4" t="s">
        <v>3575</v>
      </c>
      <c r="D225" s="4" t="s">
        <v>1305</v>
      </c>
      <c r="E225" s="4" t="s">
        <v>3576</v>
      </c>
      <c r="F225" s="4" t="s">
        <v>3577</v>
      </c>
      <c r="G225" s="4">
        <v>13608198300</v>
      </c>
      <c r="H225" s="4">
        <v>2021</v>
      </c>
      <c r="I225" s="4" t="s">
        <v>1543</v>
      </c>
      <c r="J225" s="4">
        <v>19</v>
      </c>
      <c r="K225" s="4">
        <v>1</v>
      </c>
      <c r="M225" s="4">
        <v>4</v>
      </c>
      <c r="N225" s="4">
        <v>14</v>
      </c>
      <c r="O225" s="4">
        <v>10</v>
      </c>
      <c r="P225" s="4" t="s">
        <v>3578</v>
      </c>
      <c r="Q225" s="4" t="s">
        <v>3580</v>
      </c>
      <c r="T225" s="4" t="s">
        <v>1547</v>
      </c>
      <c r="U225" s="4" t="s">
        <v>62</v>
      </c>
      <c r="V225" s="4" t="s">
        <v>1543</v>
      </c>
      <c r="W225" s="4" t="s">
        <v>1316</v>
      </c>
      <c r="X225" s="4" t="s">
        <v>1317</v>
      </c>
    </row>
    <row r="226" spans="1:25" x14ac:dyDescent="0.3">
      <c r="A226" s="4" t="s">
        <v>3581</v>
      </c>
      <c r="B226" s="4" t="s">
        <v>3588</v>
      </c>
      <c r="C226" s="4" t="s">
        <v>3582</v>
      </c>
      <c r="D226" s="4" t="s">
        <v>1305</v>
      </c>
      <c r="E226" s="4" t="s">
        <v>3583</v>
      </c>
      <c r="F226" s="4" t="s">
        <v>3584</v>
      </c>
      <c r="G226" s="4" t="s">
        <v>3585</v>
      </c>
      <c r="H226" s="4">
        <v>2021</v>
      </c>
      <c r="I226" s="4" t="s">
        <v>3586</v>
      </c>
      <c r="J226" s="4">
        <v>7</v>
      </c>
      <c r="K226" s="4">
        <v>3</v>
      </c>
      <c r="P226" s="4" t="s">
        <v>3587</v>
      </c>
      <c r="Q226" s="4" t="s">
        <v>3589</v>
      </c>
      <c r="T226" s="4" t="s">
        <v>2914</v>
      </c>
      <c r="U226" s="4" t="s">
        <v>62</v>
      </c>
      <c r="V226" s="4" t="s">
        <v>3590</v>
      </c>
      <c r="W226" s="4" t="s">
        <v>1316</v>
      </c>
      <c r="X226" s="4" t="s">
        <v>1317</v>
      </c>
      <c r="Y226" s="4" t="s">
        <v>1377</v>
      </c>
    </row>
    <row r="227" spans="1:25" x14ac:dyDescent="0.3">
      <c r="A227" s="4" t="s">
        <v>3591</v>
      </c>
      <c r="B227" s="4" t="s">
        <v>3598</v>
      </c>
      <c r="C227" s="4" t="s">
        <v>3592</v>
      </c>
      <c r="D227" s="4" t="s">
        <v>1305</v>
      </c>
      <c r="E227" s="4" t="s">
        <v>3593</v>
      </c>
      <c r="F227" s="4" t="s">
        <v>3594</v>
      </c>
      <c r="G227" s="4" t="s">
        <v>3595</v>
      </c>
      <c r="H227" s="4">
        <v>2021</v>
      </c>
      <c r="I227" s="4" t="s">
        <v>3596</v>
      </c>
      <c r="J227" s="4">
        <v>22</v>
      </c>
      <c r="K227" s="4">
        <v>4</v>
      </c>
      <c r="M227" s="4">
        <v>194</v>
      </c>
      <c r="N227" s="4">
        <v>199</v>
      </c>
      <c r="O227" s="4">
        <v>5</v>
      </c>
      <c r="P227" s="4" t="s">
        <v>3597</v>
      </c>
      <c r="Q227" s="4" t="s">
        <v>3599</v>
      </c>
      <c r="R227" s="4" t="s">
        <v>3600</v>
      </c>
      <c r="T227" s="4" t="s">
        <v>3601</v>
      </c>
      <c r="U227" s="4" t="s">
        <v>62</v>
      </c>
      <c r="V227" s="4" t="s">
        <v>3602</v>
      </c>
      <c r="W227" s="4" t="s">
        <v>1316</v>
      </c>
      <c r="X227" s="4" t="s">
        <v>1317</v>
      </c>
      <c r="Y227" s="4" t="s">
        <v>1377</v>
      </c>
    </row>
    <row r="228" spans="1:25" x14ac:dyDescent="0.3">
      <c r="A228" s="4" t="s">
        <v>3603</v>
      </c>
      <c r="B228" s="4" t="s">
        <v>3610</v>
      </c>
      <c r="C228" s="4" t="s">
        <v>3604</v>
      </c>
      <c r="D228" s="4" t="s">
        <v>1305</v>
      </c>
      <c r="E228" s="4" t="s">
        <v>3605</v>
      </c>
      <c r="F228" s="4" t="s">
        <v>3606</v>
      </c>
      <c r="G228" s="4" t="s">
        <v>3607</v>
      </c>
      <c r="H228" s="4">
        <v>2021</v>
      </c>
      <c r="I228" s="4" t="s">
        <v>3608</v>
      </c>
      <c r="J228" s="4">
        <v>16</v>
      </c>
      <c r="K228" s="4">
        <v>1</v>
      </c>
      <c r="M228" s="4">
        <v>60</v>
      </c>
      <c r="N228" s="4">
        <v>66</v>
      </c>
      <c r="O228" s="4">
        <v>6</v>
      </c>
      <c r="P228" s="4" t="s">
        <v>3609</v>
      </c>
      <c r="Q228" s="4" t="s">
        <v>3611</v>
      </c>
      <c r="R228" s="4" t="s">
        <v>3612</v>
      </c>
      <c r="T228" s="4" t="s">
        <v>3551</v>
      </c>
      <c r="U228" s="4" t="s">
        <v>62</v>
      </c>
      <c r="V228" s="4" t="s">
        <v>3613</v>
      </c>
      <c r="W228" s="4" t="s">
        <v>1376</v>
      </c>
      <c r="X228" s="4" t="s">
        <v>1317</v>
      </c>
    </row>
    <row r="229" spans="1:25" x14ac:dyDescent="0.3">
      <c r="A229" s="4" t="s">
        <v>3614</v>
      </c>
      <c r="B229" s="4" t="s">
        <v>3621</v>
      </c>
      <c r="C229" s="4" t="s">
        <v>3615</v>
      </c>
      <c r="D229" s="4" t="s">
        <v>1305</v>
      </c>
      <c r="E229" s="4" t="s">
        <v>3616</v>
      </c>
      <c r="F229" s="4" t="s">
        <v>3617</v>
      </c>
      <c r="G229" s="4" t="s">
        <v>3618</v>
      </c>
      <c r="H229" s="4">
        <v>2021</v>
      </c>
      <c r="I229" s="4" t="s">
        <v>646</v>
      </c>
      <c r="J229" s="4">
        <v>16</v>
      </c>
      <c r="K229" s="5">
        <v>44959</v>
      </c>
      <c r="L229" s="4" t="s">
        <v>3619</v>
      </c>
      <c r="P229" s="4" t="s">
        <v>3620</v>
      </c>
      <c r="R229" s="4" t="s">
        <v>3622</v>
      </c>
      <c r="T229" s="4" t="s">
        <v>2015</v>
      </c>
      <c r="U229" s="4" t="s">
        <v>62</v>
      </c>
      <c r="V229" s="4" t="s">
        <v>646</v>
      </c>
      <c r="W229" s="4" t="s">
        <v>1376</v>
      </c>
      <c r="X229" s="4" t="s">
        <v>1317</v>
      </c>
      <c r="Y229" s="4" t="s">
        <v>1329</v>
      </c>
    </row>
    <row r="230" spans="1:25" x14ac:dyDescent="0.3">
      <c r="A230" s="4" t="s">
        <v>3623</v>
      </c>
      <c r="B230" s="4" t="s">
        <v>3630</v>
      </c>
      <c r="C230" s="4" t="s">
        <v>3624</v>
      </c>
      <c r="D230" s="4" t="s">
        <v>1305</v>
      </c>
      <c r="E230" s="4" t="s">
        <v>3625</v>
      </c>
      <c r="F230" s="4" t="s">
        <v>3626</v>
      </c>
      <c r="G230" s="4" t="s">
        <v>3627</v>
      </c>
      <c r="H230" s="4">
        <v>2021</v>
      </c>
      <c r="I230" s="4" t="s">
        <v>3628</v>
      </c>
      <c r="J230" s="4">
        <v>18</v>
      </c>
      <c r="K230" s="4">
        <v>1</v>
      </c>
      <c r="M230" s="4">
        <v>85</v>
      </c>
      <c r="N230" s="4">
        <v>100</v>
      </c>
      <c r="O230" s="4">
        <v>15</v>
      </c>
      <c r="P230" s="4" t="s">
        <v>3629</v>
      </c>
      <c r="Q230" s="4" t="s">
        <v>3631</v>
      </c>
      <c r="R230" s="4" t="s">
        <v>3632</v>
      </c>
      <c r="T230" s="4" t="s">
        <v>3633</v>
      </c>
      <c r="U230" s="4" t="s">
        <v>62</v>
      </c>
      <c r="V230" s="4" t="s">
        <v>3634</v>
      </c>
      <c r="W230" s="4" t="s">
        <v>1316</v>
      </c>
      <c r="X230" s="4" t="s">
        <v>1317</v>
      </c>
    </row>
    <row r="231" spans="1:25" x14ac:dyDescent="0.3">
      <c r="A231" s="4" t="s">
        <v>3635</v>
      </c>
      <c r="B231" s="4" t="s">
        <v>3641</v>
      </c>
      <c r="C231" s="4" t="s">
        <v>3636</v>
      </c>
      <c r="D231" s="4" t="s">
        <v>1305</v>
      </c>
      <c r="E231" s="4" t="s">
        <v>3637</v>
      </c>
      <c r="F231" s="4" t="s">
        <v>3638</v>
      </c>
      <c r="G231" s="4" t="s">
        <v>3639</v>
      </c>
      <c r="H231" s="4">
        <v>2020</v>
      </c>
      <c r="I231" s="4" t="s">
        <v>3473</v>
      </c>
      <c r="J231" s="4">
        <v>33</v>
      </c>
      <c r="K231" s="4">
        <v>4</v>
      </c>
      <c r="M231" s="4">
        <v>427</v>
      </c>
      <c r="N231" s="4">
        <v>447</v>
      </c>
      <c r="O231" s="4">
        <v>20</v>
      </c>
      <c r="P231" s="4" t="s">
        <v>3640</v>
      </c>
      <c r="Q231" s="4" t="s">
        <v>3642</v>
      </c>
      <c r="T231" s="4" t="s">
        <v>1350</v>
      </c>
      <c r="U231" s="4" t="s">
        <v>62</v>
      </c>
      <c r="V231" s="4" t="s">
        <v>3477</v>
      </c>
      <c r="W231" s="4" t="s">
        <v>1316</v>
      </c>
      <c r="X231" s="4" t="s">
        <v>1317</v>
      </c>
      <c r="Y231" s="4" t="s">
        <v>2948</v>
      </c>
    </row>
    <row r="232" spans="1:25" x14ac:dyDescent="0.3">
      <c r="A232" s="4" t="s">
        <v>3643</v>
      </c>
      <c r="B232" s="4" t="s">
        <v>3649</v>
      </c>
      <c r="C232" s="4" t="s">
        <v>3644</v>
      </c>
      <c r="D232" s="4" t="s">
        <v>1305</v>
      </c>
      <c r="E232" s="4" t="s">
        <v>3645</v>
      </c>
      <c r="F232" s="4" t="s">
        <v>3646</v>
      </c>
      <c r="G232" s="4" t="s">
        <v>3647</v>
      </c>
      <c r="H232" s="4">
        <v>2021</v>
      </c>
      <c r="I232" s="4" t="s">
        <v>1788</v>
      </c>
      <c r="J232" s="4">
        <v>61</v>
      </c>
      <c r="L232" s="4">
        <v>102681</v>
      </c>
      <c r="P232" s="4" t="s">
        <v>3648</v>
      </c>
      <c r="Q232" s="4" t="s">
        <v>3650</v>
      </c>
      <c r="R232" s="4" t="s">
        <v>3651</v>
      </c>
      <c r="T232" s="4" t="s">
        <v>1485</v>
      </c>
      <c r="U232" s="4" t="s">
        <v>62</v>
      </c>
      <c r="V232" s="4" t="s">
        <v>1793</v>
      </c>
      <c r="W232" s="4" t="s">
        <v>1316</v>
      </c>
      <c r="X232" s="4" t="s">
        <v>1317</v>
      </c>
    </row>
    <row r="233" spans="1:25" x14ac:dyDescent="0.3">
      <c r="A233" s="4" t="s">
        <v>3652</v>
      </c>
      <c r="B233" s="4" t="s">
        <v>3658</v>
      </c>
      <c r="C233" s="4" t="s">
        <v>3653</v>
      </c>
      <c r="D233" s="4" t="s">
        <v>1305</v>
      </c>
      <c r="E233" s="4" t="s">
        <v>3654</v>
      </c>
      <c r="F233" s="4" t="s">
        <v>3655</v>
      </c>
      <c r="G233" s="4" t="s">
        <v>3656</v>
      </c>
      <c r="H233" s="4">
        <v>2021</v>
      </c>
      <c r="I233" s="4" t="s">
        <v>1717</v>
      </c>
      <c r="J233" s="4">
        <v>12</v>
      </c>
      <c r="L233" s="4">
        <v>630414</v>
      </c>
      <c r="P233" s="4" t="s">
        <v>3657</v>
      </c>
      <c r="Q233" s="4" t="s">
        <v>3659</v>
      </c>
      <c r="T233" s="4" t="s">
        <v>1327</v>
      </c>
      <c r="U233" s="4" t="s">
        <v>62</v>
      </c>
      <c r="V233" s="4" t="s">
        <v>1721</v>
      </c>
      <c r="W233" s="4" t="s">
        <v>1316</v>
      </c>
      <c r="X233" s="4" t="s">
        <v>1317</v>
      </c>
      <c r="Y233" s="4" t="s">
        <v>1329</v>
      </c>
    </row>
    <row r="234" spans="1:25" x14ac:dyDescent="0.3">
      <c r="A234" s="4" t="s">
        <v>3660</v>
      </c>
      <c r="B234" s="4" t="s">
        <v>3667</v>
      </c>
      <c r="C234" s="4" t="s">
        <v>3661</v>
      </c>
      <c r="D234" s="4" t="s">
        <v>1305</v>
      </c>
      <c r="E234" s="4" t="s">
        <v>3662</v>
      </c>
      <c r="F234" s="4" t="s">
        <v>3663</v>
      </c>
      <c r="G234" s="4" t="s">
        <v>3664</v>
      </c>
      <c r="H234" s="4">
        <v>2020</v>
      </c>
      <c r="I234" s="4" t="s">
        <v>3665</v>
      </c>
      <c r="J234" s="4">
        <v>8</v>
      </c>
      <c r="L234" s="4">
        <v>235</v>
      </c>
      <c r="P234" s="4" t="s">
        <v>3666</v>
      </c>
      <c r="Q234" s="4" t="s">
        <v>3668</v>
      </c>
      <c r="R234" s="4" t="s">
        <v>3669</v>
      </c>
      <c r="T234" s="4" t="s">
        <v>1327</v>
      </c>
      <c r="U234" s="4" t="s">
        <v>62</v>
      </c>
      <c r="V234" s="4" t="s">
        <v>3670</v>
      </c>
      <c r="W234" s="4" t="s">
        <v>1316</v>
      </c>
      <c r="X234" s="4" t="s">
        <v>1317</v>
      </c>
      <c r="Y234" s="4" t="s">
        <v>1329</v>
      </c>
    </row>
    <row r="235" spans="1:25" x14ac:dyDescent="0.3">
      <c r="A235" s="4" t="s">
        <v>3671</v>
      </c>
      <c r="B235" s="4" t="s">
        <v>3677</v>
      </c>
      <c r="C235" s="4" t="s">
        <v>3672</v>
      </c>
      <c r="D235" s="4" t="s">
        <v>1305</v>
      </c>
      <c r="E235" s="4" t="s">
        <v>3673</v>
      </c>
      <c r="F235" s="4" t="s">
        <v>3674</v>
      </c>
      <c r="G235" s="4">
        <v>55933279400</v>
      </c>
      <c r="H235" s="4">
        <v>2021</v>
      </c>
      <c r="I235" s="4" t="s">
        <v>3675</v>
      </c>
      <c r="J235" s="4">
        <v>9</v>
      </c>
      <c r="K235" s="4">
        <v>1</v>
      </c>
      <c r="M235" s="4">
        <v>10</v>
      </c>
      <c r="N235" s="4">
        <v>22</v>
      </c>
      <c r="O235" s="4">
        <v>12</v>
      </c>
      <c r="P235" s="4" t="s">
        <v>3676</v>
      </c>
      <c r="Q235" s="4" t="s">
        <v>3678</v>
      </c>
      <c r="T235" s="4" t="s">
        <v>1875</v>
      </c>
      <c r="U235" s="4" t="s">
        <v>62</v>
      </c>
      <c r="V235" s="4" t="s">
        <v>3679</v>
      </c>
      <c r="W235" s="4" t="s">
        <v>1316</v>
      </c>
      <c r="X235" s="4" t="s">
        <v>1317</v>
      </c>
      <c r="Y235" s="4" t="s">
        <v>2948</v>
      </c>
    </row>
    <row r="236" spans="1:25" x14ac:dyDescent="0.3">
      <c r="A236" s="4" t="s">
        <v>3680</v>
      </c>
      <c r="B236" s="4" t="s">
        <v>3686</v>
      </c>
      <c r="C236" s="4" t="s">
        <v>3681</v>
      </c>
      <c r="D236" s="4" t="s">
        <v>1305</v>
      </c>
      <c r="E236" s="4" t="s">
        <v>3682</v>
      </c>
      <c r="F236" s="4" t="s">
        <v>3683</v>
      </c>
      <c r="G236" s="4" t="s">
        <v>3684</v>
      </c>
      <c r="H236" s="4">
        <v>2020</v>
      </c>
      <c r="I236" s="4" t="s">
        <v>1358</v>
      </c>
      <c r="J236" s="4">
        <v>51</v>
      </c>
      <c r="L236" s="4">
        <v>101918</v>
      </c>
      <c r="P236" s="4" t="s">
        <v>3685</v>
      </c>
      <c r="Q236" s="4" t="s">
        <v>3687</v>
      </c>
      <c r="T236" s="4" t="s">
        <v>1362</v>
      </c>
      <c r="U236" s="4" t="s">
        <v>62</v>
      </c>
      <c r="V236" s="4" t="s">
        <v>1363</v>
      </c>
      <c r="W236" s="4" t="s">
        <v>1316</v>
      </c>
      <c r="X236" s="4" t="s">
        <v>1317</v>
      </c>
    </row>
    <row r="237" spans="1:25" x14ac:dyDescent="0.3">
      <c r="A237" s="4" t="s">
        <v>3688</v>
      </c>
      <c r="B237" s="4" t="s">
        <v>3694</v>
      </c>
      <c r="C237" s="4" t="s">
        <v>3689</v>
      </c>
      <c r="D237" s="4" t="s">
        <v>1305</v>
      </c>
      <c r="E237" s="4" t="s">
        <v>3690</v>
      </c>
      <c r="F237" s="4" t="s">
        <v>3691</v>
      </c>
      <c r="G237" s="4" t="s">
        <v>3692</v>
      </c>
      <c r="H237" s="4">
        <v>2021</v>
      </c>
      <c r="I237" s="4" t="s">
        <v>373</v>
      </c>
      <c r="J237" s="4">
        <v>53</v>
      </c>
      <c r="K237" s="4">
        <v>2</v>
      </c>
      <c r="M237" s="4">
        <v>189</v>
      </c>
      <c r="N237" s="4">
        <v>197</v>
      </c>
      <c r="O237" s="4">
        <v>8</v>
      </c>
      <c r="P237" s="4" t="s">
        <v>3693</v>
      </c>
      <c r="Q237" s="4" t="s">
        <v>3695</v>
      </c>
      <c r="R237" s="4" t="s">
        <v>3696</v>
      </c>
      <c r="T237" s="4" t="s">
        <v>3447</v>
      </c>
      <c r="U237" s="4" t="s">
        <v>62</v>
      </c>
      <c r="V237" s="4" t="s">
        <v>3697</v>
      </c>
      <c r="W237" s="4" t="s">
        <v>1316</v>
      </c>
      <c r="X237" s="4" t="s">
        <v>1317</v>
      </c>
      <c r="Y237" s="4" t="s">
        <v>2948</v>
      </c>
    </row>
    <row r="238" spans="1:25" x14ac:dyDescent="0.3">
      <c r="A238" s="4" t="s">
        <v>3698</v>
      </c>
      <c r="B238" s="4" t="s">
        <v>2161</v>
      </c>
      <c r="C238" s="4" t="s">
        <v>3699</v>
      </c>
      <c r="D238" s="4" t="s">
        <v>1305</v>
      </c>
      <c r="E238" s="4" t="s">
        <v>3700</v>
      </c>
      <c r="F238" s="4" t="s">
        <v>3701</v>
      </c>
      <c r="G238" s="4">
        <v>35616211000</v>
      </c>
      <c r="H238" s="4">
        <v>2021</v>
      </c>
      <c r="I238" s="4" t="s">
        <v>3702</v>
      </c>
      <c r="J238" s="4">
        <v>84</v>
      </c>
      <c r="K238" s="4">
        <v>4</v>
      </c>
      <c r="M238" s="4">
        <v>415</v>
      </c>
      <c r="N238" s="4">
        <v>429</v>
      </c>
      <c r="O238" s="4">
        <v>14</v>
      </c>
      <c r="P238" s="4" t="s">
        <v>3703</v>
      </c>
      <c r="R238" s="4" t="s">
        <v>3704</v>
      </c>
      <c r="T238" s="4" t="s">
        <v>1350</v>
      </c>
      <c r="U238" s="4" t="s">
        <v>62</v>
      </c>
      <c r="V238" s="4" t="s">
        <v>3705</v>
      </c>
      <c r="W238" s="4" t="s">
        <v>2164</v>
      </c>
      <c r="X238" s="4" t="s">
        <v>1317</v>
      </c>
    </row>
    <row r="239" spans="1:25" x14ac:dyDescent="0.3">
      <c r="A239" s="4" t="s">
        <v>3706</v>
      </c>
      <c r="B239" s="4" t="s">
        <v>3713</v>
      </c>
      <c r="C239" s="4" t="s">
        <v>3707</v>
      </c>
      <c r="D239" s="4" t="s">
        <v>1305</v>
      </c>
      <c r="E239" s="4" t="s">
        <v>3708</v>
      </c>
      <c r="F239" s="4" t="s">
        <v>3709</v>
      </c>
      <c r="G239" s="4" t="s">
        <v>3710</v>
      </c>
      <c r="H239" s="4">
        <v>2021</v>
      </c>
      <c r="I239" s="4" t="s">
        <v>3711</v>
      </c>
      <c r="J239" s="4">
        <v>23</v>
      </c>
      <c r="K239" s="4">
        <v>3</v>
      </c>
      <c r="M239" s="4">
        <v>385</v>
      </c>
      <c r="N239" s="4">
        <v>393</v>
      </c>
      <c r="O239" s="4">
        <v>8</v>
      </c>
      <c r="P239" s="4" t="s">
        <v>3712</v>
      </c>
      <c r="Q239" s="4" t="s">
        <v>3714</v>
      </c>
      <c r="T239" s="4" t="s">
        <v>3715</v>
      </c>
      <c r="U239" s="4" t="s">
        <v>62</v>
      </c>
      <c r="V239" s="4" t="s">
        <v>3716</v>
      </c>
      <c r="W239" s="4" t="s">
        <v>1316</v>
      </c>
      <c r="X239" s="4" t="s">
        <v>1317</v>
      </c>
      <c r="Y239" s="4" t="s">
        <v>1341</v>
      </c>
    </row>
    <row r="240" spans="1:25" x14ac:dyDescent="0.3">
      <c r="A240" s="4" t="s">
        <v>3717</v>
      </c>
      <c r="B240" s="4" t="s">
        <v>3723</v>
      </c>
      <c r="C240" s="4" t="s">
        <v>3718</v>
      </c>
      <c r="D240" s="4" t="s">
        <v>1305</v>
      </c>
      <c r="E240" s="4" t="s">
        <v>3719</v>
      </c>
      <c r="F240" s="4" t="s">
        <v>3720</v>
      </c>
      <c r="G240" s="4" t="s">
        <v>3721</v>
      </c>
      <c r="H240" s="4">
        <v>2021</v>
      </c>
      <c r="I240" s="4" t="s">
        <v>1391</v>
      </c>
      <c r="J240" s="4">
        <v>18</v>
      </c>
      <c r="K240" s="4">
        <v>11</v>
      </c>
      <c r="L240" s="4">
        <v>5655</v>
      </c>
      <c r="P240" s="4" t="s">
        <v>3722</v>
      </c>
      <c r="Q240" s="4" t="s">
        <v>3724</v>
      </c>
      <c r="R240" s="4" t="s">
        <v>3725</v>
      </c>
      <c r="T240" s="4" t="s">
        <v>3177</v>
      </c>
      <c r="U240" s="4" t="s">
        <v>62</v>
      </c>
      <c r="V240" s="4" t="s">
        <v>1396</v>
      </c>
      <c r="W240" s="4" t="s">
        <v>1316</v>
      </c>
      <c r="X240" s="4" t="s">
        <v>1317</v>
      </c>
      <c r="Y240" s="4" t="s">
        <v>1329</v>
      </c>
    </row>
    <row r="241" spans="1:25" x14ac:dyDescent="0.3">
      <c r="A241" s="4" t="s">
        <v>3726</v>
      </c>
      <c r="B241" s="4" t="s">
        <v>3732</v>
      </c>
      <c r="C241" s="4" t="s">
        <v>3727</v>
      </c>
      <c r="D241" s="4" t="s">
        <v>1305</v>
      </c>
      <c r="E241" s="4" t="s">
        <v>3728</v>
      </c>
      <c r="F241" s="4" t="s">
        <v>3729</v>
      </c>
      <c r="G241" s="4">
        <v>57223302431</v>
      </c>
      <c r="H241" s="4">
        <v>2021</v>
      </c>
      <c r="I241" s="4" t="s">
        <v>3730</v>
      </c>
      <c r="P241" s="4" t="s">
        <v>3731</v>
      </c>
      <c r="Q241" s="4" t="s">
        <v>3733</v>
      </c>
      <c r="T241" s="4" t="s">
        <v>1350</v>
      </c>
      <c r="U241" s="4" t="s">
        <v>62</v>
      </c>
      <c r="V241" s="4" t="s">
        <v>3734</v>
      </c>
      <c r="W241" s="4" t="s">
        <v>1316</v>
      </c>
      <c r="X241" s="4" t="s">
        <v>1352</v>
      </c>
      <c r="Y241" s="4" t="s">
        <v>2141</v>
      </c>
    </row>
    <row r="242" spans="1:25" x14ac:dyDescent="0.3">
      <c r="A242" s="4" t="s">
        <v>3735</v>
      </c>
      <c r="B242" s="4" t="s">
        <v>3742</v>
      </c>
      <c r="C242" s="4" t="s">
        <v>3736</v>
      </c>
      <c r="D242" s="4" t="s">
        <v>1305</v>
      </c>
      <c r="E242" s="4" t="s">
        <v>3737</v>
      </c>
      <c r="F242" s="4" t="s">
        <v>3738</v>
      </c>
      <c r="G242" s="4" t="s">
        <v>3739</v>
      </c>
      <c r="H242" s="4">
        <v>2020</v>
      </c>
      <c r="I242" s="4" t="s">
        <v>1564</v>
      </c>
      <c r="J242" s="4">
        <v>2020</v>
      </c>
      <c r="K242" s="4">
        <v>11</v>
      </c>
      <c r="L242" s="4" t="s">
        <v>3740</v>
      </c>
      <c r="P242" s="4" t="s">
        <v>3741</v>
      </c>
      <c r="R242" s="4" t="s">
        <v>3743</v>
      </c>
      <c r="T242" s="4" t="s">
        <v>1569</v>
      </c>
      <c r="U242" s="4" t="s">
        <v>62</v>
      </c>
      <c r="V242" s="4" t="s">
        <v>1570</v>
      </c>
      <c r="W242" s="4" t="s">
        <v>1376</v>
      </c>
      <c r="X242" s="4" t="s">
        <v>1317</v>
      </c>
      <c r="Y242" s="4" t="s">
        <v>1377</v>
      </c>
    </row>
    <row r="243" spans="1:25" x14ac:dyDescent="0.3">
      <c r="A243" s="4" t="s">
        <v>3744</v>
      </c>
      <c r="B243" s="4" t="s">
        <v>3751</v>
      </c>
      <c r="C243" s="4" t="s">
        <v>3745</v>
      </c>
      <c r="D243" s="4" t="s">
        <v>1305</v>
      </c>
      <c r="E243" s="4" t="s">
        <v>3746</v>
      </c>
      <c r="F243" s="4" t="s">
        <v>3747</v>
      </c>
      <c r="G243" s="4" t="s">
        <v>3748</v>
      </c>
      <c r="H243" s="4">
        <v>2020</v>
      </c>
      <c r="I243" s="4" t="s">
        <v>3749</v>
      </c>
      <c r="J243" s="4">
        <v>7</v>
      </c>
      <c r="K243" s="4">
        <v>4</v>
      </c>
      <c r="M243" s="4">
        <v>214</v>
      </c>
      <c r="N243" s="4">
        <v>227</v>
      </c>
      <c r="O243" s="4">
        <v>13</v>
      </c>
      <c r="P243" s="4" t="s">
        <v>3750</v>
      </c>
      <c r="Q243" s="4" t="s">
        <v>3752</v>
      </c>
      <c r="T243" s="4" t="s">
        <v>3753</v>
      </c>
      <c r="U243" s="4" t="s">
        <v>62</v>
      </c>
      <c r="V243" s="4" t="s">
        <v>3754</v>
      </c>
      <c r="W243" s="4" t="s">
        <v>1316</v>
      </c>
      <c r="X243" s="4" t="s">
        <v>1317</v>
      </c>
    </row>
    <row r="244" spans="1:25" x14ac:dyDescent="0.3">
      <c r="A244" s="4" t="s">
        <v>3755</v>
      </c>
      <c r="B244" s="4" t="s">
        <v>3762</v>
      </c>
      <c r="C244" s="4" t="s">
        <v>3756</v>
      </c>
      <c r="D244" s="4" t="s">
        <v>1305</v>
      </c>
      <c r="E244" s="4" t="s">
        <v>3757</v>
      </c>
      <c r="F244" s="4" t="s">
        <v>3758</v>
      </c>
      <c r="G244" s="4" t="s">
        <v>3759</v>
      </c>
      <c r="H244" s="4">
        <v>2020</v>
      </c>
      <c r="I244" s="4" t="s">
        <v>3760</v>
      </c>
      <c r="J244" s="4">
        <v>21</v>
      </c>
      <c r="K244" s="4">
        <v>4</v>
      </c>
      <c r="M244" s="4">
        <v>468</v>
      </c>
      <c r="N244" s="4">
        <v>483</v>
      </c>
      <c r="O244" s="4">
        <v>15</v>
      </c>
      <c r="P244" s="4" t="s">
        <v>3761</v>
      </c>
      <c r="Q244" s="4" t="s">
        <v>3763</v>
      </c>
      <c r="R244" s="4" t="s">
        <v>3764</v>
      </c>
      <c r="T244" s="4" t="s">
        <v>1350</v>
      </c>
      <c r="U244" s="4" t="s">
        <v>62</v>
      </c>
      <c r="V244" s="4" t="s">
        <v>3765</v>
      </c>
      <c r="W244" s="4" t="s">
        <v>1316</v>
      </c>
      <c r="X244" s="4" t="s">
        <v>1317</v>
      </c>
    </row>
    <row r="245" spans="1:25" x14ac:dyDescent="0.3">
      <c r="A245" s="4" t="s">
        <v>3766</v>
      </c>
      <c r="B245" s="4" t="s">
        <v>3772</v>
      </c>
      <c r="C245" s="4" t="s">
        <v>3767</v>
      </c>
      <c r="D245" s="4" t="s">
        <v>1305</v>
      </c>
      <c r="E245" s="4" t="s">
        <v>3768</v>
      </c>
      <c r="F245" s="4" t="s">
        <v>3769</v>
      </c>
      <c r="G245" s="4" t="s">
        <v>3770</v>
      </c>
      <c r="H245" s="4">
        <v>2021</v>
      </c>
      <c r="I245" s="4" t="s">
        <v>625</v>
      </c>
      <c r="J245" s="4">
        <v>296</v>
      </c>
      <c r="L245" s="4">
        <v>113706</v>
      </c>
      <c r="P245" s="4" t="s">
        <v>3771</v>
      </c>
      <c r="Q245" s="4" t="s">
        <v>3773</v>
      </c>
      <c r="R245" s="4" t="s">
        <v>3774</v>
      </c>
      <c r="T245" s="4" t="s">
        <v>3775</v>
      </c>
      <c r="U245" s="4" t="s">
        <v>62</v>
      </c>
      <c r="V245" s="4" t="s">
        <v>3776</v>
      </c>
      <c r="W245" s="4" t="s">
        <v>1316</v>
      </c>
      <c r="X245" s="4" t="s">
        <v>1317</v>
      </c>
      <c r="Y245" s="4" t="s">
        <v>1430</v>
      </c>
    </row>
    <row r="246" spans="1:25" x14ac:dyDescent="0.3">
      <c r="A246" s="4" t="s">
        <v>3777</v>
      </c>
      <c r="B246" s="4" t="s">
        <v>3783</v>
      </c>
      <c r="C246" s="4" t="s">
        <v>3778</v>
      </c>
      <c r="D246" s="4" t="s">
        <v>1305</v>
      </c>
      <c r="E246" s="4" t="s">
        <v>3779</v>
      </c>
      <c r="F246" s="4" t="s">
        <v>3780</v>
      </c>
      <c r="G246" s="4" t="s">
        <v>3781</v>
      </c>
      <c r="H246" s="4">
        <v>2021</v>
      </c>
      <c r="I246" s="4" t="s">
        <v>1358</v>
      </c>
      <c r="J246" s="4">
        <v>53</v>
      </c>
      <c r="L246" s="4">
        <v>102008</v>
      </c>
      <c r="P246" s="4" t="s">
        <v>3782</v>
      </c>
      <c r="Q246" s="4" t="s">
        <v>3784</v>
      </c>
      <c r="T246" s="4" t="s">
        <v>1362</v>
      </c>
      <c r="U246" s="4" t="s">
        <v>62</v>
      </c>
      <c r="V246" s="4" t="s">
        <v>1363</v>
      </c>
      <c r="W246" s="4" t="s">
        <v>1316</v>
      </c>
      <c r="X246" s="4" t="s">
        <v>1317</v>
      </c>
    </row>
    <row r="247" spans="1:25" x14ac:dyDescent="0.3">
      <c r="A247" s="4" t="s">
        <v>3785</v>
      </c>
      <c r="B247" s="4" t="s">
        <v>3791</v>
      </c>
      <c r="D247" s="4" t="s">
        <v>1305</v>
      </c>
      <c r="E247" s="4" t="s">
        <v>3786</v>
      </c>
      <c r="F247" s="4" t="s">
        <v>3787</v>
      </c>
      <c r="G247" s="4" t="s">
        <v>3788</v>
      </c>
      <c r="H247" s="4">
        <v>2020</v>
      </c>
      <c r="I247" s="4" t="s">
        <v>3789</v>
      </c>
      <c r="J247" s="4">
        <v>13</v>
      </c>
      <c r="K247" s="4">
        <v>12</v>
      </c>
      <c r="M247" s="4">
        <v>4551</v>
      </c>
      <c r="N247" s="4">
        <v>4557</v>
      </c>
      <c r="O247" s="4">
        <v>6</v>
      </c>
      <c r="P247" s="4" t="s">
        <v>3790</v>
      </c>
      <c r="T247" s="4" t="s">
        <v>3792</v>
      </c>
      <c r="U247" s="4" t="s">
        <v>62</v>
      </c>
      <c r="V247" s="4" t="s">
        <v>3793</v>
      </c>
      <c r="W247" s="4" t="s">
        <v>1316</v>
      </c>
      <c r="X247" s="4" t="s">
        <v>1317</v>
      </c>
    </row>
    <row r="248" spans="1:25" x14ac:dyDescent="0.3">
      <c r="A248" s="4" t="s">
        <v>3794</v>
      </c>
      <c r="B248" s="4" t="s">
        <v>3801</v>
      </c>
      <c r="C248" s="4" t="s">
        <v>3795</v>
      </c>
      <c r="D248" s="4" t="s">
        <v>1305</v>
      </c>
      <c r="E248" s="4" t="s">
        <v>3796</v>
      </c>
      <c r="F248" s="4" t="s">
        <v>3797</v>
      </c>
      <c r="G248" s="4" t="s">
        <v>3798</v>
      </c>
      <c r="H248" s="4">
        <v>2021</v>
      </c>
      <c r="I248" s="4" t="s">
        <v>1767</v>
      </c>
      <c r="J248" s="4">
        <v>11</v>
      </c>
      <c r="K248" s="4">
        <v>4</v>
      </c>
      <c r="L248" s="4" t="s">
        <v>3799</v>
      </c>
      <c r="P248" s="4" t="s">
        <v>3800</v>
      </c>
      <c r="Q248" s="4" t="s">
        <v>3802</v>
      </c>
      <c r="R248" s="4" t="s">
        <v>3803</v>
      </c>
      <c r="T248" s="4" t="s">
        <v>1773</v>
      </c>
      <c r="U248" s="4" t="s">
        <v>62</v>
      </c>
      <c r="V248" s="4" t="s">
        <v>1767</v>
      </c>
      <c r="W248" s="4" t="s">
        <v>1316</v>
      </c>
      <c r="X248" s="4" t="s">
        <v>1317</v>
      </c>
      <c r="Y248" s="4" t="s">
        <v>1329</v>
      </c>
    </row>
    <row r="249" spans="1:25" x14ac:dyDescent="0.3">
      <c r="A249" s="4" t="s">
        <v>3804</v>
      </c>
      <c r="B249" s="4" t="s">
        <v>3811</v>
      </c>
      <c r="C249" s="4" t="s">
        <v>3805</v>
      </c>
      <c r="D249" s="4" t="s">
        <v>1305</v>
      </c>
      <c r="E249" s="4" t="s">
        <v>3806</v>
      </c>
      <c r="F249" s="4" t="s">
        <v>3807</v>
      </c>
      <c r="G249" s="4" t="s">
        <v>3808</v>
      </c>
      <c r="H249" s="4">
        <v>2021</v>
      </c>
      <c r="I249" s="4" t="s">
        <v>3809</v>
      </c>
      <c r="J249" s="4">
        <v>750</v>
      </c>
      <c r="L249" s="4">
        <v>141702</v>
      </c>
      <c r="P249" s="4" t="s">
        <v>3810</v>
      </c>
      <c r="Q249" s="4" t="s">
        <v>3812</v>
      </c>
      <c r="R249" s="4" t="s">
        <v>3813</v>
      </c>
      <c r="T249" s="4" t="s">
        <v>1485</v>
      </c>
      <c r="U249" s="4" t="s">
        <v>62</v>
      </c>
      <c r="V249" s="4" t="s">
        <v>3814</v>
      </c>
      <c r="W249" s="4" t="s">
        <v>1316</v>
      </c>
      <c r="X249" s="4" t="s">
        <v>1317</v>
      </c>
      <c r="Y249" s="4" t="s">
        <v>1377</v>
      </c>
    </row>
    <row r="250" spans="1:25" x14ac:dyDescent="0.3">
      <c r="A250" s="4" t="s">
        <v>3815</v>
      </c>
      <c r="B250" s="4" t="s">
        <v>3822</v>
      </c>
      <c r="C250" s="4" t="s">
        <v>3816</v>
      </c>
      <c r="D250" s="4" t="s">
        <v>1305</v>
      </c>
      <c r="E250" s="4" t="s">
        <v>3817</v>
      </c>
      <c r="F250" s="4" t="s">
        <v>3818</v>
      </c>
      <c r="G250" s="4" t="s">
        <v>3819</v>
      </c>
      <c r="H250" s="4">
        <v>2021</v>
      </c>
      <c r="I250" s="4" t="s">
        <v>3820</v>
      </c>
      <c r="J250" s="4">
        <v>44</v>
      </c>
      <c r="K250" s="4">
        <v>2</v>
      </c>
      <c r="M250" s="4">
        <v>78</v>
      </c>
      <c r="N250" s="4">
        <v>93</v>
      </c>
      <c r="O250" s="4">
        <v>15</v>
      </c>
      <c r="P250" s="4" t="s">
        <v>3821</v>
      </c>
      <c r="Q250" s="4" t="s">
        <v>3823</v>
      </c>
      <c r="T250" s="4" t="s">
        <v>3551</v>
      </c>
      <c r="U250" s="4" t="s">
        <v>62</v>
      </c>
      <c r="V250" s="4" t="s">
        <v>3824</v>
      </c>
      <c r="W250" s="4" t="s">
        <v>1316</v>
      </c>
      <c r="X250" s="4" t="s">
        <v>1317</v>
      </c>
    </row>
    <row r="251" spans="1:25" x14ac:dyDescent="0.3">
      <c r="A251" s="4" t="s">
        <v>3825</v>
      </c>
      <c r="B251" s="4" t="s">
        <v>3832</v>
      </c>
      <c r="C251" s="4" t="s">
        <v>3826</v>
      </c>
      <c r="D251" s="4" t="s">
        <v>1305</v>
      </c>
      <c r="E251" s="4" t="s">
        <v>3827</v>
      </c>
      <c r="F251" s="4" t="s">
        <v>3828</v>
      </c>
      <c r="G251" s="4" t="s">
        <v>3829</v>
      </c>
      <c r="H251" s="4">
        <v>2021</v>
      </c>
      <c r="I251" s="4" t="s">
        <v>3830</v>
      </c>
      <c r="J251" s="4">
        <v>6</v>
      </c>
      <c r="K251" s="4">
        <v>2</v>
      </c>
      <c r="M251" s="4">
        <v>35</v>
      </c>
      <c r="N251" s="4">
        <v>42</v>
      </c>
      <c r="O251" s="4">
        <v>7</v>
      </c>
      <c r="P251" s="4" t="s">
        <v>3831</v>
      </c>
      <c r="Q251" s="4" t="s">
        <v>3833</v>
      </c>
      <c r="T251" s="4" t="s">
        <v>3834</v>
      </c>
      <c r="U251" s="4" t="s">
        <v>62</v>
      </c>
      <c r="V251" s="4" t="s">
        <v>3835</v>
      </c>
      <c r="W251" s="4" t="s">
        <v>1316</v>
      </c>
      <c r="X251" s="4" t="s">
        <v>1317</v>
      </c>
      <c r="Y251" s="4" t="s">
        <v>1341</v>
      </c>
    </row>
    <row r="252" spans="1:25" x14ac:dyDescent="0.3">
      <c r="A252" s="4" t="s">
        <v>3836</v>
      </c>
      <c r="B252" s="4" t="s">
        <v>3843</v>
      </c>
      <c r="C252" s="4" t="s">
        <v>3837</v>
      </c>
      <c r="D252" s="4" t="s">
        <v>1305</v>
      </c>
      <c r="E252" s="4" t="s">
        <v>3838</v>
      </c>
      <c r="F252" s="4" t="s">
        <v>3839</v>
      </c>
      <c r="G252" s="4" t="s">
        <v>3840</v>
      </c>
      <c r="H252" s="4">
        <v>2021</v>
      </c>
      <c r="I252" s="4" t="s">
        <v>3841</v>
      </c>
      <c r="J252" s="4">
        <v>66</v>
      </c>
      <c r="K252" s="4">
        <v>1</v>
      </c>
      <c r="M252" s="4">
        <v>19</v>
      </c>
      <c r="N252" s="4">
        <v>31</v>
      </c>
      <c r="O252" s="4">
        <v>12</v>
      </c>
      <c r="P252" s="4" t="s">
        <v>3842</v>
      </c>
      <c r="R252" s="4" t="s">
        <v>3844</v>
      </c>
      <c r="T252" s="4" t="s">
        <v>3551</v>
      </c>
      <c r="U252" s="4" t="s">
        <v>62</v>
      </c>
      <c r="V252" s="4" t="s">
        <v>3845</v>
      </c>
      <c r="W252" s="4" t="s">
        <v>1316</v>
      </c>
      <c r="X252" s="4" t="s">
        <v>1317</v>
      </c>
    </row>
    <row r="253" spans="1:25" x14ac:dyDescent="0.3">
      <c r="A253" s="4" t="s">
        <v>3846</v>
      </c>
      <c r="B253" s="4" t="s">
        <v>3852</v>
      </c>
      <c r="C253" s="4" t="s">
        <v>3847</v>
      </c>
      <c r="D253" s="4" t="s">
        <v>1305</v>
      </c>
      <c r="E253" s="4" t="s">
        <v>3848</v>
      </c>
      <c r="F253" s="4" t="s">
        <v>3849</v>
      </c>
      <c r="G253" s="4">
        <v>57219716593</v>
      </c>
      <c r="H253" s="4">
        <v>2021</v>
      </c>
      <c r="I253" s="4" t="s">
        <v>3850</v>
      </c>
      <c r="J253" s="4">
        <v>18</v>
      </c>
      <c r="K253" s="4">
        <v>1</v>
      </c>
      <c r="M253" s="4">
        <v>93</v>
      </c>
      <c r="N253" s="4">
        <v>123</v>
      </c>
      <c r="O253" s="4">
        <v>30</v>
      </c>
      <c r="P253" s="4" t="s">
        <v>3851</v>
      </c>
      <c r="Q253" s="4" t="s">
        <v>3853</v>
      </c>
      <c r="T253" s="4" t="s">
        <v>3854</v>
      </c>
      <c r="U253" s="4" t="s">
        <v>62</v>
      </c>
      <c r="V253" s="4" t="s">
        <v>3855</v>
      </c>
      <c r="W253" s="4" t="s">
        <v>1316</v>
      </c>
      <c r="X253" s="4" t="s">
        <v>1317</v>
      </c>
      <c r="Y253" s="4" t="s">
        <v>2948</v>
      </c>
    </row>
    <row r="254" spans="1:25" x14ac:dyDescent="0.3">
      <c r="A254" s="4" t="s">
        <v>3856</v>
      </c>
      <c r="B254" s="4" t="s">
        <v>3866</v>
      </c>
      <c r="C254" s="4" t="s">
        <v>3857</v>
      </c>
      <c r="D254" s="4" t="s">
        <v>1305</v>
      </c>
      <c r="E254" s="4" t="s">
        <v>3858</v>
      </c>
      <c r="F254" s="4" t="s">
        <v>3859</v>
      </c>
      <c r="G254" s="4" t="s">
        <v>3860</v>
      </c>
      <c r="H254" s="4">
        <v>2020</v>
      </c>
      <c r="I254" s="4" t="s">
        <v>3861</v>
      </c>
      <c r="J254" s="4">
        <v>213</v>
      </c>
      <c r="K254" s="4" t="s">
        <v>3862</v>
      </c>
      <c r="M254" s="4" t="s">
        <v>3863</v>
      </c>
      <c r="N254" s="4" t="s">
        <v>3864</v>
      </c>
      <c r="P254" s="4" t="s">
        <v>3865</v>
      </c>
      <c r="R254" s="4" t="s">
        <v>3867</v>
      </c>
      <c r="T254" s="4" t="s">
        <v>1314</v>
      </c>
      <c r="U254" s="4" t="s">
        <v>62</v>
      </c>
      <c r="V254" s="4" t="s">
        <v>3868</v>
      </c>
      <c r="W254" s="4" t="s">
        <v>1316</v>
      </c>
      <c r="X254" s="4" t="s">
        <v>1317</v>
      </c>
      <c r="Y254" s="4" t="s">
        <v>1430</v>
      </c>
    </row>
    <row r="255" spans="1:25" x14ac:dyDescent="0.3">
      <c r="A255" s="4" t="s">
        <v>3869</v>
      </c>
      <c r="B255" s="4" t="s">
        <v>3875</v>
      </c>
      <c r="C255" s="4" t="s">
        <v>3870</v>
      </c>
      <c r="D255" s="4" t="s">
        <v>1305</v>
      </c>
      <c r="E255" s="4" t="s">
        <v>3871</v>
      </c>
      <c r="F255" s="4" t="s">
        <v>3872</v>
      </c>
      <c r="G255" s="4">
        <v>36995995300</v>
      </c>
      <c r="H255" s="4">
        <v>2021</v>
      </c>
      <c r="I255" s="4" t="s">
        <v>3873</v>
      </c>
      <c r="P255" s="4" t="s">
        <v>3874</v>
      </c>
      <c r="Q255" s="4" t="s">
        <v>3876</v>
      </c>
      <c r="T255" s="4" t="s">
        <v>1350</v>
      </c>
      <c r="U255" s="4" t="s">
        <v>62</v>
      </c>
      <c r="V255" s="4" t="s">
        <v>3877</v>
      </c>
      <c r="W255" s="4" t="s">
        <v>1316</v>
      </c>
      <c r="X255" s="4" t="s">
        <v>1352</v>
      </c>
    </row>
    <row r="256" spans="1:25" x14ac:dyDescent="0.3">
      <c r="A256" s="4" t="s">
        <v>3878</v>
      </c>
      <c r="B256" s="4" t="s">
        <v>3885</v>
      </c>
      <c r="C256" s="4" t="s">
        <v>3879</v>
      </c>
      <c r="D256" s="4" t="s">
        <v>1305</v>
      </c>
      <c r="E256" s="4" t="s">
        <v>3880</v>
      </c>
      <c r="F256" s="4" t="s">
        <v>3881</v>
      </c>
      <c r="G256" s="4" t="s">
        <v>3882</v>
      </c>
      <c r="H256" s="4">
        <v>2021</v>
      </c>
      <c r="I256" s="4" t="s">
        <v>3883</v>
      </c>
      <c r="J256" s="4">
        <v>8</v>
      </c>
      <c r="K256" s="4">
        <v>6</v>
      </c>
      <c r="M256" s="4">
        <v>535</v>
      </c>
      <c r="N256" s="4">
        <v>550</v>
      </c>
      <c r="O256" s="4">
        <v>15</v>
      </c>
      <c r="P256" s="4" t="s">
        <v>3884</v>
      </c>
      <c r="R256" s="4" t="s">
        <v>3886</v>
      </c>
      <c r="T256" s="4" t="s">
        <v>1362</v>
      </c>
      <c r="U256" s="4" t="s">
        <v>62</v>
      </c>
      <c r="V256" s="4" t="s">
        <v>3887</v>
      </c>
      <c r="W256" s="4" t="s">
        <v>1376</v>
      </c>
      <c r="X256" s="4" t="s">
        <v>1317</v>
      </c>
      <c r="Y256" s="4" t="s">
        <v>1430</v>
      </c>
    </row>
    <row r="257" spans="1:25" x14ac:dyDescent="0.3">
      <c r="A257" s="4" t="s">
        <v>3888</v>
      </c>
      <c r="B257" s="4" t="s">
        <v>3894</v>
      </c>
      <c r="C257" s="4" t="s">
        <v>3889</v>
      </c>
      <c r="D257" s="4" t="s">
        <v>1305</v>
      </c>
      <c r="E257" s="4" t="s">
        <v>3890</v>
      </c>
      <c r="F257" s="4" t="s">
        <v>3891</v>
      </c>
      <c r="G257" s="4" t="s">
        <v>3892</v>
      </c>
      <c r="H257" s="4">
        <v>2021</v>
      </c>
      <c r="I257" s="4" t="s">
        <v>1391</v>
      </c>
      <c r="J257" s="4">
        <v>18</v>
      </c>
      <c r="K257" s="4">
        <v>7</v>
      </c>
      <c r="L257" s="4">
        <v>3626</v>
      </c>
      <c r="P257" s="4" t="s">
        <v>3893</v>
      </c>
      <c r="Q257" s="4" t="s">
        <v>3895</v>
      </c>
      <c r="R257" s="4" t="s">
        <v>3896</v>
      </c>
      <c r="T257" s="4" t="s">
        <v>3177</v>
      </c>
      <c r="U257" s="4" t="s">
        <v>62</v>
      </c>
      <c r="V257" s="4" t="s">
        <v>1396</v>
      </c>
      <c r="W257" s="4" t="s">
        <v>1316</v>
      </c>
      <c r="X257" s="4" t="s">
        <v>1317</v>
      </c>
      <c r="Y257" s="4" t="s">
        <v>1329</v>
      </c>
    </row>
    <row r="258" spans="1:25" x14ac:dyDescent="0.3">
      <c r="A258" s="4" t="s">
        <v>3897</v>
      </c>
      <c r="B258" s="4" t="s">
        <v>3904</v>
      </c>
      <c r="C258" s="4" t="s">
        <v>3898</v>
      </c>
      <c r="D258" s="4" t="s">
        <v>1305</v>
      </c>
      <c r="E258" s="4" t="s">
        <v>3899</v>
      </c>
      <c r="F258" s="4" t="s">
        <v>3900</v>
      </c>
      <c r="G258" s="4" t="s">
        <v>3901</v>
      </c>
      <c r="H258" s="4">
        <v>2021</v>
      </c>
      <c r="I258" s="4" t="s">
        <v>3902</v>
      </c>
      <c r="J258" s="4">
        <v>16</v>
      </c>
      <c r="K258" s="4">
        <v>1</v>
      </c>
      <c r="L258" s="4">
        <v>1917881</v>
      </c>
      <c r="P258" s="4" t="s">
        <v>3903</v>
      </c>
      <c r="Q258" s="4" t="s">
        <v>3905</v>
      </c>
      <c r="R258" s="4" t="s">
        <v>3906</v>
      </c>
      <c r="T258" s="4" t="s">
        <v>2004</v>
      </c>
      <c r="U258" s="4" t="s">
        <v>62</v>
      </c>
      <c r="V258" s="4" t="s">
        <v>3907</v>
      </c>
      <c r="W258" s="4" t="s">
        <v>1316</v>
      </c>
      <c r="X258" s="4" t="s">
        <v>1317</v>
      </c>
      <c r="Y258" s="4" t="s">
        <v>1329</v>
      </c>
    </row>
    <row r="259" spans="1:25" x14ac:dyDescent="0.3">
      <c r="A259" s="4" t="s">
        <v>3908</v>
      </c>
      <c r="B259" s="4" t="s">
        <v>3914</v>
      </c>
      <c r="C259" s="4" t="s">
        <v>3909</v>
      </c>
      <c r="D259" s="4" t="s">
        <v>1305</v>
      </c>
      <c r="E259" s="4" t="s">
        <v>3910</v>
      </c>
      <c r="F259" s="4" t="s">
        <v>3911</v>
      </c>
      <c r="G259" s="4" t="s">
        <v>3912</v>
      </c>
      <c r="H259" s="4">
        <v>2021</v>
      </c>
      <c r="I259" s="4" t="s">
        <v>1391</v>
      </c>
      <c r="J259" s="4">
        <v>18</v>
      </c>
      <c r="K259" s="4">
        <v>10</v>
      </c>
      <c r="L259" s="4">
        <v>5080</v>
      </c>
      <c r="P259" s="4" t="s">
        <v>3913</v>
      </c>
      <c r="Q259" s="4" t="s">
        <v>3915</v>
      </c>
      <c r="R259" s="4" t="s">
        <v>3916</v>
      </c>
      <c r="T259" s="4" t="s">
        <v>3177</v>
      </c>
      <c r="U259" s="4" t="s">
        <v>62</v>
      </c>
      <c r="V259" s="4" t="s">
        <v>1396</v>
      </c>
      <c r="W259" s="4" t="s">
        <v>1316</v>
      </c>
      <c r="X259" s="4" t="s">
        <v>1317</v>
      </c>
      <c r="Y259" s="4" t="s">
        <v>1329</v>
      </c>
    </row>
    <row r="260" spans="1:25" x14ac:dyDescent="0.3">
      <c r="A260" s="4" t="s">
        <v>3917</v>
      </c>
      <c r="B260" s="4" t="s">
        <v>3923</v>
      </c>
      <c r="C260" s="4" t="s">
        <v>3918</v>
      </c>
      <c r="D260" s="4" t="s">
        <v>1305</v>
      </c>
      <c r="E260" s="4" t="s">
        <v>3919</v>
      </c>
      <c r="F260" s="4" t="s">
        <v>3920</v>
      </c>
      <c r="G260" s="4" t="s">
        <v>3921</v>
      </c>
      <c r="H260" s="4">
        <v>2021</v>
      </c>
      <c r="I260" s="4" t="s">
        <v>1369</v>
      </c>
      <c r="J260" s="4">
        <v>85</v>
      </c>
      <c r="L260" s="4">
        <v>102006</v>
      </c>
      <c r="P260" s="4" t="s">
        <v>3922</v>
      </c>
      <c r="Q260" s="4" t="s">
        <v>3924</v>
      </c>
      <c r="R260" s="4" t="s">
        <v>3925</v>
      </c>
      <c r="T260" s="4" t="s">
        <v>1374</v>
      </c>
      <c r="U260" s="4" t="s">
        <v>62</v>
      </c>
      <c r="V260" s="4" t="s">
        <v>1375</v>
      </c>
      <c r="W260" s="4" t="s">
        <v>1376</v>
      </c>
      <c r="X260" s="4" t="s">
        <v>1317</v>
      </c>
      <c r="Y260" s="4" t="s">
        <v>1430</v>
      </c>
    </row>
    <row r="261" spans="1:25" x14ac:dyDescent="0.3">
      <c r="A261" s="4" t="s">
        <v>3926</v>
      </c>
      <c r="B261" s="4" t="s">
        <v>3932</v>
      </c>
      <c r="C261" s="4" t="s">
        <v>3927</v>
      </c>
      <c r="D261" s="4" t="s">
        <v>1305</v>
      </c>
      <c r="E261" s="4" t="s">
        <v>3928</v>
      </c>
      <c r="F261" s="4" t="s">
        <v>3929</v>
      </c>
      <c r="G261" s="4">
        <v>53364821700</v>
      </c>
      <c r="H261" s="4">
        <v>2020</v>
      </c>
      <c r="I261" s="4" t="s">
        <v>3930</v>
      </c>
      <c r="J261" s="4">
        <v>26</v>
      </c>
      <c r="K261" s="4">
        <v>4</v>
      </c>
      <c r="M261" s="4">
        <v>713</v>
      </c>
      <c r="N261" s="4">
        <v>731</v>
      </c>
      <c r="O261" s="4">
        <v>18</v>
      </c>
      <c r="P261" s="4" t="s">
        <v>3931</v>
      </c>
      <c r="Q261" s="4" t="s">
        <v>3933</v>
      </c>
      <c r="T261" s="4" t="s">
        <v>2914</v>
      </c>
      <c r="U261" s="4" t="s">
        <v>62</v>
      </c>
      <c r="V261" s="4" t="s">
        <v>3934</v>
      </c>
      <c r="W261" s="4" t="s">
        <v>1316</v>
      </c>
      <c r="X261" s="4" t="s">
        <v>1317</v>
      </c>
    </row>
    <row r="262" spans="1:25" x14ac:dyDescent="0.3">
      <c r="A262" s="4" t="s">
        <v>3935</v>
      </c>
      <c r="B262" s="4" t="s">
        <v>3942</v>
      </c>
      <c r="C262" s="4" t="s">
        <v>3936</v>
      </c>
      <c r="D262" s="4" t="s">
        <v>1305</v>
      </c>
      <c r="E262" s="4" t="s">
        <v>3937</v>
      </c>
      <c r="F262" s="4" t="s">
        <v>3938</v>
      </c>
      <c r="G262" s="4" t="s">
        <v>3939</v>
      </c>
      <c r="H262" s="4">
        <v>2021</v>
      </c>
      <c r="I262" s="4" t="s">
        <v>3940</v>
      </c>
      <c r="J262" s="4">
        <v>77</v>
      </c>
      <c r="K262" s="4">
        <v>8</v>
      </c>
      <c r="M262" s="4">
        <v>3286</v>
      </c>
      <c r="N262" s="4">
        <v>3302</v>
      </c>
      <c r="O262" s="4">
        <v>16</v>
      </c>
      <c r="P262" s="4" t="s">
        <v>3941</v>
      </c>
      <c r="Q262" s="4" t="s">
        <v>3943</v>
      </c>
      <c r="R262" s="4" t="s">
        <v>3944</v>
      </c>
      <c r="T262" s="4" t="s">
        <v>3447</v>
      </c>
      <c r="U262" s="4" t="s">
        <v>62</v>
      </c>
      <c r="V262" s="4" t="s">
        <v>3945</v>
      </c>
      <c r="W262" s="4" t="s">
        <v>1376</v>
      </c>
      <c r="X262" s="4" t="s">
        <v>1317</v>
      </c>
      <c r="Y262" s="4" t="s">
        <v>1377</v>
      </c>
    </row>
    <row r="263" spans="1:25" x14ac:dyDescent="0.3">
      <c r="A263" s="4" t="s">
        <v>3946</v>
      </c>
      <c r="B263" s="4" t="s">
        <v>3952</v>
      </c>
      <c r="C263" s="4" t="s">
        <v>3947</v>
      </c>
      <c r="D263" s="4" t="s">
        <v>1305</v>
      </c>
      <c r="E263" s="4" t="s">
        <v>3948</v>
      </c>
      <c r="F263" s="4" t="s">
        <v>3949</v>
      </c>
      <c r="G263" s="4" t="s">
        <v>3950</v>
      </c>
      <c r="H263" s="4">
        <v>2021</v>
      </c>
      <c r="I263" s="4" t="s">
        <v>1391</v>
      </c>
      <c r="J263" s="4">
        <v>18</v>
      </c>
      <c r="K263" s="4">
        <v>6</v>
      </c>
      <c r="L263" s="4">
        <v>2946</v>
      </c>
      <c r="M263" s="4">
        <v>1</v>
      </c>
      <c r="N263" s="4">
        <v>19</v>
      </c>
      <c r="O263" s="4">
        <v>18</v>
      </c>
      <c r="P263" s="4" t="s">
        <v>3951</v>
      </c>
      <c r="Q263" s="4" t="s">
        <v>3953</v>
      </c>
      <c r="R263" s="4" t="s">
        <v>3954</v>
      </c>
      <c r="T263" s="4" t="s">
        <v>3177</v>
      </c>
      <c r="U263" s="4" t="s">
        <v>62</v>
      </c>
      <c r="V263" s="4" t="s">
        <v>1396</v>
      </c>
      <c r="W263" s="4" t="s">
        <v>1316</v>
      </c>
      <c r="X263" s="4" t="s">
        <v>1317</v>
      </c>
      <c r="Y263" s="4" t="s">
        <v>1329</v>
      </c>
    </row>
    <row r="264" spans="1:25" x14ac:dyDescent="0.3">
      <c r="A264" s="4" t="s">
        <v>3955</v>
      </c>
      <c r="B264" s="4" t="s">
        <v>3959</v>
      </c>
      <c r="C264" s="4" t="s">
        <v>3956</v>
      </c>
      <c r="D264" s="4" t="s">
        <v>1305</v>
      </c>
      <c r="E264" s="4" t="s">
        <v>3848</v>
      </c>
      <c r="F264" s="4" t="s">
        <v>3849</v>
      </c>
      <c r="G264" s="4">
        <v>57219716593</v>
      </c>
      <c r="H264" s="4">
        <v>2021</v>
      </c>
      <c r="I264" s="4" t="s">
        <v>3957</v>
      </c>
      <c r="J264" s="4">
        <v>105</v>
      </c>
      <c r="K264" s="4">
        <v>2</v>
      </c>
      <c r="M264" s="4">
        <v>2219</v>
      </c>
      <c r="N264" s="4">
        <v>2240</v>
      </c>
      <c r="O264" s="4">
        <v>21</v>
      </c>
      <c r="P264" s="4" t="s">
        <v>3958</v>
      </c>
      <c r="Q264" s="4" t="s">
        <v>3960</v>
      </c>
      <c r="R264" s="4" t="s">
        <v>3961</v>
      </c>
      <c r="T264" s="4" t="s">
        <v>3962</v>
      </c>
      <c r="U264" s="4" t="s">
        <v>62</v>
      </c>
      <c r="V264" s="4" t="s">
        <v>3963</v>
      </c>
      <c r="W264" s="4" t="s">
        <v>1316</v>
      </c>
      <c r="X264" s="4" t="s">
        <v>1317</v>
      </c>
    </row>
    <row r="265" spans="1:25" x14ac:dyDescent="0.3">
      <c r="A265" s="4" t="s">
        <v>3964</v>
      </c>
      <c r="B265" s="4" t="s">
        <v>3970</v>
      </c>
      <c r="C265" s="4" t="s">
        <v>3965</v>
      </c>
      <c r="D265" s="4" t="s">
        <v>1305</v>
      </c>
      <c r="E265" s="4" t="s">
        <v>3966</v>
      </c>
      <c r="F265" s="4" t="s">
        <v>3967</v>
      </c>
      <c r="G265" s="4">
        <v>35208347500</v>
      </c>
      <c r="H265" s="4">
        <v>2021</v>
      </c>
      <c r="I265" s="4" t="s">
        <v>3968</v>
      </c>
      <c r="J265" s="4">
        <v>61</v>
      </c>
      <c r="K265" s="4">
        <v>1</v>
      </c>
      <c r="M265" s="4">
        <v>33</v>
      </c>
      <c r="N265" s="4">
        <v>54</v>
      </c>
      <c r="O265" s="4">
        <v>21</v>
      </c>
      <c r="P265" s="4" t="s">
        <v>3969</v>
      </c>
      <c r="Q265" s="4" t="s">
        <v>3971</v>
      </c>
      <c r="T265" s="4" t="s">
        <v>1638</v>
      </c>
      <c r="U265" s="4" t="s">
        <v>62</v>
      </c>
      <c r="V265" s="4" t="s">
        <v>3972</v>
      </c>
      <c r="W265" s="4" t="s">
        <v>1316</v>
      </c>
      <c r="X265" s="4" t="s">
        <v>1317</v>
      </c>
      <c r="Y265" s="4" t="s">
        <v>2141</v>
      </c>
    </row>
    <row r="266" spans="1:25" x14ac:dyDescent="0.3">
      <c r="A266" s="4" t="s">
        <v>3973</v>
      </c>
      <c r="B266" s="4" t="s">
        <v>3979</v>
      </c>
      <c r="C266" s="4" t="s">
        <v>3974</v>
      </c>
      <c r="D266" s="4" t="s">
        <v>1305</v>
      </c>
      <c r="E266" s="4" t="s">
        <v>3975</v>
      </c>
      <c r="F266" s="4" t="s">
        <v>3976</v>
      </c>
      <c r="G266" s="4" t="s">
        <v>3977</v>
      </c>
      <c r="H266" s="4">
        <v>2021</v>
      </c>
      <c r="I266" s="4" t="s">
        <v>1391</v>
      </c>
      <c r="J266" s="4">
        <v>18</v>
      </c>
      <c r="K266" s="4">
        <v>12</v>
      </c>
      <c r="L266" s="4">
        <v>6183</v>
      </c>
      <c r="P266" s="4" t="s">
        <v>3978</v>
      </c>
      <c r="Q266" s="4" t="s">
        <v>3980</v>
      </c>
      <c r="R266" s="4" t="s">
        <v>3981</v>
      </c>
      <c r="T266" s="4" t="s">
        <v>1339</v>
      </c>
      <c r="U266" s="4" t="s">
        <v>62</v>
      </c>
      <c r="V266" s="4" t="s">
        <v>1396</v>
      </c>
      <c r="W266" s="4" t="s">
        <v>1316</v>
      </c>
      <c r="X266" s="4" t="s">
        <v>1317</v>
      </c>
      <c r="Y266" s="4" t="s">
        <v>1329</v>
      </c>
    </row>
    <row r="267" spans="1:25" x14ac:dyDescent="0.3">
      <c r="A267" s="4" t="s">
        <v>3982</v>
      </c>
      <c r="B267" s="4" t="s">
        <v>3988</v>
      </c>
      <c r="C267" s="4" t="s">
        <v>3983</v>
      </c>
      <c r="D267" s="4" t="s">
        <v>1305</v>
      </c>
      <c r="E267" s="4" t="s">
        <v>3984</v>
      </c>
      <c r="F267" s="4" t="s">
        <v>3985</v>
      </c>
      <c r="G267" s="4">
        <v>35425980300</v>
      </c>
      <c r="H267" s="4">
        <v>2020</v>
      </c>
      <c r="I267" s="4" t="s">
        <v>3986</v>
      </c>
      <c r="J267" s="4">
        <v>36</v>
      </c>
      <c r="K267" s="4">
        <v>5</v>
      </c>
      <c r="M267" s="4">
        <v>24</v>
      </c>
      <c r="N267" s="4">
        <v>42</v>
      </c>
      <c r="O267" s="4">
        <v>18</v>
      </c>
      <c r="P267" s="4" t="s">
        <v>3987</v>
      </c>
      <c r="Q267" s="4" t="s">
        <v>3989</v>
      </c>
      <c r="T267" s="4" t="s">
        <v>1547</v>
      </c>
      <c r="U267" s="4" t="s">
        <v>62</v>
      </c>
      <c r="V267" s="4" t="s">
        <v>3990</v>
      </c>
      <c r="W267" s="4" t="s">
        <v>1376</v>
      </c>
      <c r="X267" s="4" t="s">
        <v>1317</v>
      </c>
      <c r="Y267" s="4" t="s">
        <v>1341</v>
      </c>
    </row>
    <row r="268" spans="1:25" x14ac:dyDescent="0.3">
      <c r="A268" s="4" t="s">
        <v>3991</v>
      </c>
      <c r="B268" s="4" t="s">
        <v>3996</v>
      </c>
      <c r="C268" s="4" t="s">
        <v>3992</v>
      </c>
      <c r="D268" s="4" t="s">
        <v>1305</v>
      </c>
      <c r="E268" s="4" t="s">
        <v>3993</v>
      </c>
      <c r="F268" s="4" t="s">
        <v>3994</v>
      </c>
      <c r="G268" s="4">
        <v>57195313778</v>
      </c>
      <c r="H268" s="4">
        <v>2021</v>
      </c>
      <c r="I268" s="4" t="s">
        <v>2308</v>
      </c>
      <c r="J268" s="4">
        <v>19</v>
      </c>
      <c r="K268" s="4">
        <v>4</v>
      </c>
      <c r="M268" s="4">
        <v>339</v>
      </c>
      <c r="N268" s="4">
        <v>354</v>
      </c>
      <c r="O268" s="4">
        <v>15</v>
      </c>
      <c r="P268" s="4" t="s">
        <v>3995</v>
      </c>
      <c r="Q268" s="4" t="s">
        <v>3997</v>
      </c>
      <c r="R268" s="4" t="s">
        <v>3998</v>
      </c>
      <c r="T268" s="4" t="s">
        <v>2313</v>
      </c>
      <c r="U268" s="4" t="s">
        <v>62</v>
      </c>
      <c r="V268" s="4" t="s">
        <v>2314</v>
      </c>
      <c r="W268" s="4" t="s">
        <v>1316</v>
      </c>
      <c r="X268" s="4" t="s">
        <v>1317</v>
      </c>
    </row>
    <row r="269" spans="1:25" x14ac:dyDescent="0.3">
      <c r="A269" s="4" t="s">
        <v>3999</v>
      </c>
      <c r="B269" s="4" t="s">
        <v>4006</v>
      </c>
      <c r="C269" s="4" t="s">
        <v>4000</v>
      </c>
      <c r="D269" s="4" t="s">
        <v>1305</v>
      </c>
      <c r="E269" s="4" t="s">
        <v>4001</v>
      </c>
      <c r="F269" s="4" t="s">
        <v>4002</v>
      </c>
      <c r="G269" s="4" t="s">
        <v>4003</v>
      </c>
      <c r="H269" s="4">
        <v>2021</v>
      </c>
      <c r="I269" s="4" t="s">
        <v>4004</v>
      </c>
      <c r="J269" s="4">
        <v>55</v>
      </c>
      <c r="K269" s="4">
        <v>2</v>
      </c>
      <c r="M269" s="4">
        <v>547</v>
      </c>
      <c r="N269" s="4">
        <v>573</v>
      </c>
      <c r="O269" s="4">
        <v>26</v>
      </c>
      <c r="P269" s="4" t="s">
        <v>4005</v>
      </c>
      <c r="Q269" s="4" t="s">
        <v>4007</v>
      </c>
      <c r="R269" s="4" t="s">
        <v>4008</v>
      </c>
      <c r="T269" s="4" t="s">
        <v>2914</v>
      </c>
      <c r="U269" s="4" t="s">
        <v>62</v>
      </c>
      <c r="V269" s="4" t="s">
        <v>4009</v>
      </c>
      <c r="W269" s="4" t="s">
        <v>1316</v>
      </c>
      <c r="X269" s="4" t="s">
        <v>1317</v>
      </c>
      <c r="Y269" s="4" t="s">
        <v>1455</v>
      </c>
    </row>
    <row r="270" spans="1:25" x14ac:dyDescent="0.3">
      <c r="A270" s="4" t="s">
        <v>4010</v>
      </c>
      <c r="B270" s="4" t="s">
        <v>4016</v>
      </c>
      <c r="C270" s="4" t="s">
        <v>4011</v>
      </c>
      <c r="D270" s="4" t="s">
        <v>1305</v>
      </c>
      <c r="E270" s="4" t="s">
        <v>4012</v>
      </c>
      <c r="F270" s="4" t="s">
        <v>4013</v>
      </c>
      <c r="G270" s="4" t="s">
        <v>4014</v>
      </c>
      <c r="H270" s="4">
        <v>2020</v>
      </c>
      <c r="I270" s="4" t="s">
        <v>1543</v>
      </c>
      <c r="J270" s="4">
        <v>18</v>
      </c>
      <c r="K270" s="4">
        <v>2</v>
      </c>
      <c r="M270" s="4">
        <v>139</v>
      </c>
      <c r="N270" s="4">
        <v>149</v>
      </c>
      <c r="O270" s="4">
        <v>10</v>
      </c>
      <c r="P270" s="4" t="s">
        <v>4015</v>
      </c>
      <c r="Q270" s="4" t="s">
        <v>4017</v>
      </c>
      <c r="T270" s="4" t="s">
        <v>1547</v>
      </c>
      <c r="U270" s="4" t="s">
        <v>62</v>
      </c>
      <c r="V270" s="4" t="s">
        <v>1543</v>
      </c>
      <c r="W270" s="4" t="s">
        <v>1316</v>
      </c>
      <c r="X270" s="4" t="s">
        <v>1317</v>
      </c>
    </row>
    <row r="271" spans="1:25" x14ac:dyDescent="0.3">
      <c r="A271" s="4" t="s">
        <v>4018</v>
      </c>
      <c r="B271" s="4" t="s">
        <v>4025</v>
      </c>
      <c r="C271" s="4" t="s">
        <v>4019</v>
      </c>
      <c r="D271" s="4" t="s">
        <v>1305</v>
      </c>
      <c r="E271" s="4" t="s">
        <v>4020</v>
      </c>
      <c r="F271" s="4" t="s">
        <v>4021</v>
      </c>
      <c r="G271" s="4" t="s">
        <v>4022</v>
      </c>
      <c r="H271" s="4">
        <v>2021</v>
      </c>
      <c r="I271" s="4" t="s">
        <v>4023</v>
      </c>
      <c r="P271" s="4" t="s">
        <v>4024</v>
      </c>
      <c r="Q271" s="4" t="s">
        <v>4026</v>
      </c>
      <c r="T271" s="4" t="s">
        <v>1350</v>
      </c>
      <c r="U271" s="4" t="s">
        <v>62</v>
      </c>
      <c r="V271" s="4" t="s">
        <v>4027</v>
      </c>
      <c r="W271" s="4" t="s">
        <v>1376</v>
      </c>
      <c r="X271" s="4" t="s">
        <v>1352</v>
      </c>
    </row>
    <row r="272" spans="1:25" x14ac:dyDescent="0.3">
      <c r="A272" s="4" t="s">
        <v>4028</v>
      </c>
      <c r="B272" s="4" t="s">
        <v>4034</v>
      </c>
      <c r="C272" s="4" t="s">
        <v>4029</v>
      </c>
      <c r="D272" s="4" t="s">
        <v>1305</v>
      </c>
      <c r="E272" s="4" t="s">
        <v>4030</v>
      </c>
      <c r="F272" s="4" t="s">
        <v>4031</v>
      </c>
      <c r="G272" s="4" t="s">
        <v>4032</v>
      </c>
      <c r="H272" s="4">
        <v>2021</v>
      </c>
      <c r="I272" s="4" t="s">
        <v>2406</v>
      </c>
      <c r="J272" s="4">
        <v>83</v>
      </c>
      <c r="K272" s="4">
        <v>2</v>
      </c>
      <c r="M272" s="4">
        <v>198</v>
      </c>
      <c r="N272" s="4">
        <v>211</v>
      </c>
      <c r="O272" s="4">
        <v>13</v>
      </c>
      <c r="P272" s="4" t="s">
        <v>4033</v>
      </c>
      <c r="Q272" s="4" t="s">
        <v>4035</v>
      </c>
      <c r="R272" s="4" t="s">
        <v>4036</v>
      </c>
      <c r="T272" s="4" t="s">
        <v>1638</v>
      </c>
      <c r="U272" s="4" t="s">
        <v>62</v>
      </c>
      <c r="V272" s="4" t="s">
        <v>2411</v>
      </c>
      <c r="W272" s="4" t="s">
        <v>1316</v>
      </c>
      <c r="X272" s="4" t="s">
        <v>1317</v>
      </c>
    </row>
    <row r="273" spans="1:25" x14ac:dyDescent="0.3">
      <c r="A273" s="4" t="s">
        <v>4037</v>
      </c>
      <c r="B273" s="4" t="s">
        <v>4044</v>
      </c>
      <c r="C273" s="4" t="s">
        <v>4038</v>
      </c>
      <c r="D273" s="4" t="s">
        <v>1305</v>
      </c>
      <c r="E273" s="4" t="s">
        <v>4039</v>
      </c>
      <c r="F273" s="4" t="s">
        <v>4040</v>
      </c>
      <c r="G273" s="4" t="s">
        <v>4041</v>
      </c>
      <c r="H273" s="4">
        <v>2021</v>
      </c>
      <c r="I273" s="4" t="s">
        <v>4042</v>
      </c>
      <c r="J273" s="4">
        <v>12</v>
      </c>
      <c r="K273" s="4">
        <v>3</v>
      </c>
      <c r="M273" s="4">
        <v>381</v>
      </c>
      <c r="N273" s="4">
        <v>393</v>
      </c>
      <c r="O273" s="4">
        <v>12</v>
      </c>
      <c r="P273" s="4" t="s">
        <v>4043</v>
      </c>
      <c r="Q273" s="4" t="s">
        <v>4045</v>
      </c>
      <c r="R273" s="4" t="s">
        <v>4046</v>
      </c>
      <c r="T273" s="4" t="s">
        <v>4047</v>
      </c>
      <c r="U273" s="4" t="s">
        <v>62</v>
      </c>
      <c r="V273" s="4" t="s">
        <v>4048</v>
      </c>
      <c r="W273" s="4" t="s">
        <v>1316</v>
      </c>
      <c r="X273" s="4" t="s">
        <v>1317</v>
      </c>
      <c r="Y273" s="4" t="s">
        <v>1341</v>
      </c>
    </row>
    <row r="274" spans="1:25" x14ac:dyDescent="0.3">
      <c r="A274" s="4" t="s">
        <v>4049</v>
      </c>
      <c r="B274" s="4" t="s">
        <v>4056</v>
      </c>
      <c r="C274" s="4" t="s">
        <v>4050</v>
      </c>
      <c r="D274" s="4" t="s">
        <v>1305</v>
      </c>
      <c r="E274" s="4" t="s">
        <v>4051</v>
      </c>
      <c r="F274" s="4" t="s">
        <v>4052</v>
      </c>
      <c r="G274" s="4" t="s">
        <v>4053</v>
      </c>
      <c r="H274" s="4">
        <v>2020</v>
      </c>
      <c r="I274" s="4" t="s">
        <v>4054</v>
      </c>
      <c r="J274" s="4">
        <v>49</v>
      </c>
      <c r="K274" s="4">
        <v>12</v>
      </c>
      <c r="M274" s="4">
        <v>791</v>
      </c>
      <c r="N274" s="4">
        <v>795</v>
      </c>
      <c r="O274" s="4">
        <v>4</v>
      </c>
      <c r="P274" s="4" t="s">
        <v>4055</v>
      </c>
      <c r="R274" s="4" t="s">
        <v>4057</v>
      </c>
      <c r="T274" s="4" t="s">
        <v>4058</v>
      </c>
      <c r="U274" s="4" t="s">
        <v>62</v>
      </c>
      <c r="V274" s="4" t="s">
        <v>4059</v>
      </c>
      <c r="W274" s="4" t="s">
        <v>1316</v>
      </c>
      <c r="X274" s="4" t="s">
        <v>1317</v>
      </c>
      <c r="Y274" s="4" t="s">
        <v>2948</v>
      </c>
    </row>
    <row r="275" spans="1:25" x14ac:dyDescent="0.3">
      <c r="A275" s="4" t="s">
        <v>4060</v>
      </c>
      <c r="B275" s="4" t="s">
        <v>4066</v>
      </c>
      <c r="C275" s="4" t="s">
        <v>4061</v>
      </c>
      <c r="D275" s="4" t="s">
        <v>1305</v>
      </c>
      <c r="E275" s="4" t="s">
        <v>4062</v>
      </c>
      <c r="F275" s="4" t="s">
        <v>4063</v>
      </c>
      <c r="G275" s="4" t="s">
        <v>4064</v>
      </c>
      <c r="H275" s="4">
        <v>2021</v>
      </c>
      <c r="I275" s="4" t="s">
        <v>1358</v>
      </c>
      <c r="J275" s="4">
        <v>54</v>
      </c>
      <c r="L275" s="4">
        <v>102051</v>
      </c>
      <c r="P275" s="4" t="s">
        <v>4065</v>
      </c>
      <c r="Q275" s="4" t="s">
        <v>4067</v>
      </c>
      <c r="T275" s="4" t="s">
        <v>1362</v>
      </c>
      <c r="U275" s="4" t="s">
        <v>62</v>
      </c>
      <c r="V275" s="4" t="s">
        <v>1363</v>
      </c>
      <c r="W275" s="4" t="s">
        <v>1316</v>
      </c>
      <c r="X275" s="4" t="s">
        <v>1317</v>
      </c>
      <c r="Y275" s="4" t="s">
        <v>1430</v>
      </c>
    </row>
    <row r="276" spans="1:25" x14ac:dyDescent="0.3">
      <c r="A276" s="4" t="s">
        <v>4068</v>
      </c>
      <c r="B276" s="4" t="s">
        <v>4075</v>
      </c>
      <c r="C276" s="4" t="s">
        <v>4069</v>
      </c>
      <c r="D276" s="4" t="s">
        <v>1305</v>
      </c>
      <c r="E276" s="4" t="s">
        <v>4070</v>
      </c>
      <c r="F276" s="4" t="s">
        <v>4071</v>
      </c>
      <c r="G276" s="4" t="s">
        <v>4072</v>
      </c>
      <c r="H276" s="4">
        <v>2020</v>
      </c>
      <c r="I276" s="4" t="s">
        <v>1564</v>
      </c>
      <c r="J276" s="4">
        <v>2020</v>
      </c>
      <c r="K276" s="4">
        <v>9</v>
      </c>
      <c r="L276" s="4" t="s">
        <v>4073</v>
      </c>
      <c r="P276" s="4" t="s">
        <v>4074</v>
      </c>
      <c r="R276" s="4" t="s">
        <v>4076</v>
      </c>
      <c r="T276" s="4" t="s">
        <v>1569</v>
      </c>
      <c r="U276" s="4" t="s">
        <v>62</v>
      </c>
      <c r="V276" s="4" t="s">
        <v>1570</v>
      </c>
      <c r="W276" s="4" t="s">
        <v>1376</v>
      </c>
      <c r="X276" s="4" t="s">
        <v>1317</v>
      </c>
      <c r="Y276" s="4" t="s">
        <v>1377</v>
      </c>
    </row>
    <row r="277" spans="1:25" x14ac:dyDescent="0.3">
      <c r="A277" s="4" t="s">
        <v>4077</v>
      </c>
      <c r="B277" s="4" t="s">
        <v>4083</v>
      </c>
      <c r="D277" s="4" t="s">
        <v>1305</v>
      </c>
      <c r="E277" s="4" t="s">
        <v>4078</v>
      </c>
      <c r="F277" s="4" t="s">
        <v>4079</v>
      </c>
      <c r="G277" s="4" t="s">
        <v>4080</v>
      </c>
      <c r="H277" s="4">
        <v>2021</v>
      </c>
      <c r="I277" s="4" t="s">
        <v>4081</v>
      </c>
      <c r="J277" s="4">
        <v>22</v>
      </c>
      <c r="K277" s="5">
        <v>44958</v>
      </c>
      <c r="M277" s="4">
        <v>6</v>
      </c>
      <c r="N277" s="4">
        <v>11</v>
      </c>
      <c r="O277" s="4">
        <v>5</v>
      </c>
      <c r="P277" s="4" t="s">
        <v>4082</v>
      </c>
      <c r="Q277" s="4" t="s">
        <v>4084</v>
      </c>
      <c r="R277" s="4" t="s">
        <v>4085</v>
      </c>
      <c r="T277" s="4" t="s">
        <v>4086</v>
      </c>
      <c r="U277" s="4" t="s">
        <v>62</v>
      </c>
      <c r="V277" s="4" t="s">
        <v>4087</v>
      </c>
      <c r="W277" s="4" t="s">
        <v>1316</v>
      </c>
      <c r="X277" s="4" t="s">
        <v>1317</v>
      </c>
    </row>
    <row r="278" spans="1:25" x14ac:dyDescent="0.3">
      <c r="A278" s="4" t="s">
        <v>4088</v>
      </c>
      <c r="B278" s="4" t="s">
        <v>4094</v>
      </c>
      <c r="C278" s="4" t="s">
        <v>4089</v>
      </c>
      <c r="D278" s="4" t="s">
        <v>1305</v>
      </c>
      <c r="E278" s="4" t="s">
        <v>4090</v>
      </c>
      <c r="F278" s="4" t="s">
        <v>4091</v>
      </c>
      <c r="G278" s="4" t="s">
        <v>4092</v>
      </c>
      <c r="H278" s="4">
        <v>2020</v>
      </c>
      <c r="I278" s="4" t="s">
        <v>1391</v>
      </c>
      <c r="J278" s="4">
        <v>17</v>
      </c>
      <c r="K278" s="4">
        <v>20</v>
      </c>
      <c r="L278" s="4">
        <v>7645</v>
      </c>
      <c r="M278" s="4">
        <v>1</v>
      </c>
      <c r="N278" s="4">
        <v>20</v>
      </c>
      <c r="O278" s="4">
        <v>19</v>
      </c>
      <c r="P278" s="4" t="s">
        <v>4093</v>
      </c>
      <c r="Q278" s="4" t="s">
        <v>4095</v>
      </c>
      <c r="R278" s="4" t="s">
        <v>4096</v>
      </c>
      <c r="T278" s="4" t="s">
        <v>3177</v>
      </c>
      <c r="U278" s="4" t="s">
        <v>62</v>
      </c>
      <c r="V278" s="4" t="s">
        <v>1396</v>
      </c>
      <c r="W278" s="4" t="s">
        <v>1376</v>
      </c>
      <c r="X278" s="4" t="s">
        <v>1317</v>
      </c>
      <c r="Y278" s="4" t="s">
        <v>1329</v>
      </c>
    </row>
    <row r="279" spans="1:25" x14ac:dyDescent="0.3">
      <c r="A279" s="4" t="s">
        <v>4097</v>
      </c>
      <c r="B279" s="4" t="s">
        <v>2161</v>
      </c>
      <c r="C279" s="4" t="s">
        <v>4098</v>
      </c>
      <c r="D279" s="4" t="s">
        <v>1305</v>
      </c>
      <c r="E279" s="4" t="s">
        <v>4099</v>
      </c>
      <c r="F279" s="4" t="s">
        <v>4100</v>
      </c>
      <c r="G279" s="4" t="s">
        <v>4101</v>
      </c>
      <c r="H279" s="4">
        <v>2021</v>
      </c>
      <c r="I279" s="4" t="s">
        <v>2021</v>
      </c>
      <c r="J279" s="4">
        <v>9</v>
      </c>
      <c r="L279" s="4">
        <v>100144</v>
      </c>
      <c r="P279" s="4" t="s">
        <v>4102</v>
      </c>
      <c r="R279" s="4" t="s">
        <v>4103</v>
      </c>
      <c r="T279" s="4" t="s">
        <v>1362</v>
      </c>
      <c r="U279" s="4" t="s">
        <v>62</v>
      </c>
      <c r="V279" s="4" t="s">
        <v>2026</v>
      </c>
      <c r="W279" s="4" t="s">
        <v>1316</v>
      </c>
      <c r="X279" s="4" t="s">
        <v>1317</v>
      </c>
      <c r="Y279" s="4" t="s">
        <v>1341</v>
      </c>
    </row>
    <row r="280" spans="1:25" x14ac:dyDescent="0.3">
      <c r="A280" s="4" t="s">
        <v>4104</v>
      </c>
      <c r="B280" s="4" t="s">
        <v>4111</v>
      </c>
      <c r="C280" s="4" t="s">
        <v>4105</v>
      </c>
      <c r="D280" s="4" t="s">
        <v>1305</v>
      </c>
      <c r="E280" s="4" t="s">
        <v>4106</v>
      </c>
      <c r="F280" s="4" t="s">
        <v>4107</v>
      </c>
      <c r="G280" s="4" t="s">
        <v>4108</v>
      </c>
      <c r="H280" s="4">
        <v>2020</v>
      </c>
      <c r="I280" s="4" t="s">
        <v>4109</v>
      </c>
      <c r="J280" s="4">
        <v>11</v>
      </c>
      <c r="K280" s="4">
        <v>9</v>
      </c>
      <c r="L280" s="4">
        <v>462</v>
      </c>
      <c r="M280" s="4">
        <v>1</v>
      </c>
      <c r="N280" s="4">
        <v>12</v>
      </c>
      <c r="O280" s="4">
        <v>11</v>
      </c>
      <c r="P280" s="4" t="s">
        <v>4110</v>
      </c>
      <c r="Q280" s="4" t="s">
        <v>4112</v>
      </c>
      <c r="T280" s="4" t="s">
        <v>3177</v>
      </c>
      <c r="U280" s="4" t="s">
        <v>62</v>
      </c>
      <c r="V280" s="4" t="s">
        <v>4109</v>
      </c>
      <c r="W280" s="4" t="s">
        <v>1316</v>
      </c>
      <c r="X280" s="4" t="s">
        <v>1317</v>
      </c>
      <c r="Y280" s="4" t="s">
        <v>1341</v>
      </c>
    </row>
    <row r="281" spans="1:25" x14ac:dyDescent="0.3">
      <c r="A281" s="4" t="s">
        <v>4113</v>
      </c>
      <c r="B281" s="4" t="s">
        <v>4118</v>
      </c>
      <c r="C281" s="4" t="s">
        <v>4114</v>
      </c>
      <c r="D281" s="4" t="s">
        <v>1305</v>
      </c>
      <c r="E281" s="4" t="s">
        <v>4115</v>
      </c>
      <c r="F281" s="4" t="s">
        <v>4116</v>
      </c>
      <c r="G281" s="4">
        <v>23488064800</v>
      </c>
      <c r="H281" s="4">
        <v>2020</v>
      </c>
      <c r="I281" s="4" t="s">
        <v>2417</v>
      </c>
      <c r="J281" s="4">
        <v>29</v>
      </c>
      <c r="K281" s="4">
        <v>4</v>
      </c>
      <c r="M281" s="4">
        <v>300</v>
      </c>
      <c r="N281" s="4">
        <v>316</v>
      </c>
      <c r="O281" s="4">
        <v>16</v>
      </c>
      <c r="P281" s="4" t="s">
        <v>4117</v>
      </c>
      <c r="Q281" s="4" t="s">
        <v>4119</v>
      </c>
      <c r="T281" s="4" t="s">
        <v>1350</v>
      </c>
      <c r="U281" s="4" t="s">
        <v>62</v>
      </c>
      <c r="V281" s="4" t="s">
        <v>2421</v>
      </c>
      <c r="W281" s="4" t="s">
        <v>1316</v>
      </c>
      <c r="X281" s="4" t="s">
        <v>1317</v>
      </c>
    </row>
    <row r="282" spans="1:25" x14ac:dyDescent="0.3">
      <c r="A282" s="4" t="s">
        <v>4120</v>
      </c>
      <c r="B282" s="4" t="s">
        <v>4127</v>
      </c>
      <c r="C282" s="4" t="s">
        <v>4121</v>
      </c>
      <c r="D282" s="4" t="s">
        <v>1305</v>
      </c>
      <c r="E282" s="4" t="s">
        <v>4122</v>
      </c>
      <c r="F282" s="4" t="s">
        <v>4123</v>
      </c>
      <c r="G282" s="4" t="s">
        <v>4124</v>
      </c>
      <c r="H282" s="4">
        <v>2020</v>
      </c>
      <c r="I282" s="4" t="s">
        <v>4125</v>
      </c>
      <c r="J282" s="4">
        <v>12</v>
      </c>
      <c r="K282" s="4">
        <v>3</v>
      </c>
      <c r="M282" s="4">
        <v>442</v>
      </c>
      <c r="N282" s="4">
        <v>477</v>
      </c>
      <c r="O282" s="4">
        <v>35</v>
      </c>
      <c r="P282" s="4" t="s">
        <v>4126</v>
      </c>
      <c r="Q282" s="4" t="s">
        <v>4128</v>
      </c>
      <c r="T282" s="4" t="s">
        <v>1453</v>
      </c>
      <c r="U282" s="4" t="s">
        <v>62</v>
      </c>
      <c r="V282" s="4" t="s">
        <v>4129</v>
      </c>
      <c r="W282" s="4" t="s">
        <v>1376</v>
      </c>
      <c r="X282" s="4" t="s">
        <v>1317</v>
      </c>
      <c r="Y282" s="4" t="s">
        <v>2141</v>
      </c>
    </row>
    <row r="283" spans="1:25" x14ac:dyDescent="0.3">
      <c r="A283" s="4" t="s">
        <v>4130</v>
      </c>
      <c r="B283" s="4" t="s">
        <v>4137</v>
      </c>
      <c r="C283" s="4" t="s">
        <v>4131</v>
      </c>
      <c r="D283" s="4" t="s">
        <v>1305</v>
      </c>
      <c r="E283" s="4" t="s">
        <v>4132</v>
      </c>
      <c r="F283" s="4" t="s">
        <v>4133</v>
      </c>
      <c r="G283" s="4" t="s">
        <v>4134</v>
      </c>
      <c r="H283" s="4">
        <v>2021</v>
      </c>
      <c r="I283" s="4" t="s">
        <v>4135</v>
      </c>
      <c r="J283" s="4">
        <v>62</v>
      </c>
      <c r="K283" s="4">
        <v>3</v>
      </c>
      <c r="M283" s="4">
        <v>241</v>
      </c>
      <c r="N283" s="4">
        <v>249</v>
      </c>
      <c r="O283" s="4">
        <v>8</v>
      </c>
      <c r="P283" s="4" t="s">
        <v>4136</v>
      </c>
      <c r="R283" s="4" t="s">
        <v>4138</v>
      </c>
      <c r="T283" s="4" t="s">
        <v>2377</v>
      </c>
      <c r="U283" s="4" t="s">
        <v>62</v>
      </c>
      <c r="V283" s="4" t="s">
        <v>4139</v>
      </c>
      <c r="W283" s="4" t="s">
        <v>1316</v>
      </c>
      <c r="X283" s="4" t="s">
        <v>1317</v>
      </c>
      <c r="Y283" s="4" t="s">
        <v>1329</v>
      </c>
    </row>
    <row r="284" spans="1:25" x14ac:dyDescent="0.3">
      <c r="A284" s="4" t="s">
        <v>4140</v>
      </c>
      <c r="B284" s="4" t="s">
        <v>4147</v>
      </c>
      <c r="C284" s="4" t="s">
        <v>4141</v>
      </c>
      <c r="D284" s="4" t="s">
        <v>1305</v>
      </c>
      <c r="E284" s="4" t="s">
        <v>4142</v>
      </c>
      <c r="F284" s="4" t="s">
        <v>4143</v>
      </c>
      <c r="G284" s="4" t="s">
        <v>4144</v>
      </c>
      <c r="H284" s="4">
        <v>2021</v>
      </c>
      <c r="I284" s="4" t="s">
        <v>4145</v>
      </c>
      <c r="J284" s="4">
        <v>33</v>
      </c>
      <c r="K284" s="4">
        <v>4</v>
      </c>
      <c r="M284" s="4">
        <v>536</v>
      </c>
      <c r="N284" s="4">
        <v>543</v>
      </c>
      <c r="O284" s="4">
        <v>7</v>
      </c>
      <c r="P284" s="4" t="s">
        <v>4146</v>
      </c>
      <c r="Q284" s="4" t="s">
        <v>4148</v>
      </c>
      <c r="R284" s="4" t="s">
        <v>4149</v>
      </c>
      <c r="T284" s="4" t="s">
        <v>4150</v>
      </c>
      <c r="U284" s="4" t="s">
        <v>62</v>
      </c>
      <c r="V284" s="4" t="s">
        <v>4145</v>
      </c>
      <c r="W284" s="4" t="s">
        <v>1316</v>
      </c>
      <c r="X284" s="4" t="s">
        <v>1317</v>
      </c>
    </row>
    <row r="285" spans="1:25" x14ac:dyDescent="0.3">
      <c r="A285" s="4" t="s">
        <v>4151</v>
      </c>
      <c r="B285" s="4" t="s">
        <v>4157</v>
      </c>
      <c r="C285" s="4" t="s">
        <v>4152</v>
      </c>
      <c r="D285" s="4" t="s">
        <v>1305</v>
      </c>
      <c r="E285" s="4" t="s">
        <v>4153</v>
      </c>
      <c r="F285" s="4" t="s">
        <v>4154</v>
      </c>
      <c r="G285" s="4" t="s">
        <v>4155</v>
      </c>
      <c r="H285" s="4">
        <v>2021</v>
      </c>
      <c r="I285" s="4" t="s">
        <v>1950</v>
      </c>
      <c r="J285" s="4">
        <v>9</v>
      </c>
      <c r="K285" s="4">
        <v>1</v>
      </c>
      <c r="L285" s="4">
        <v>79</v>
      </c>
      <c r="P285" s="4" t="s">
        <v>4156</v>
      </c>
      <c r="Q285" s="4" t="s">
        <v>4158</v>
      </c>
      <c r="T285" s="4" t="s">
        <v>3177</v>
      </c>
      <c r="U285" s="4" t="s">
        <v>62</v>
      </c>
      <c r="V285" s="4" t="s">
        <v>1954</v>
      </c>
      <c r="W285" s="4" t="s">
        <v>1316</v>
      </c>
      <c r="X285" s="4" t="s">
        <v>1317</v>
      </c>
      <c r="Y285" s="4" t="s">
        <v>1329</v>
      </c>
    </row>
    <row r="286" spans="1:25" x14ac:dyDescent="0.3">
      <c r="A286" s="4" t="s">
        <v>4159</v>
      </c>
      <c r="B286" s="4" t="s">
        <v>4166</v>
      </c>
      <c r="C286" s="4" t="s">
        <v>4160</v>
      </c>
      <c r="D286" s="4" t="s">
        <v>1305</v>
      </c>
      <c r="E286" s="4" t="s">
        <v>4161</v>
      </c>
      <c r="F286" s="4" t="s">
        <v>4162</v>
      </c>
      <c r="G286" s="4" t="s">
        <v>4163</v>
      </c>
      <c r="H286" s="4">
        <v>2020</v>
      </c>
      <c r="I286" s="4" t="s">
        <v>2724</v>
      </c>
      <c r="J286" s="4">
        <v>27</v>
      </c>
      <c r="K286" s="4">
        <v>4</v>
      </c>
      <c r="L286" s="4" t="s">
        <v>4164</v>
      </c>
      <c r="P286" s="4" t="s">
        <v>4165</v>
      </c>
      <c r="Q286" s="4" t="s">
        <v>4167</v>
      </c>
      <c r="R286" s="4" t="s">
        <v>4168</v>
      </c>
      <c r="T286" s="4" t="s">
        <v>3447</v>
      </c>
      <c r="U286" s="4" t="s">
        <v>62</v>
      </c>
      <c r="V286" s="4" t="s">
        <v>2730</v>
      </c>
      <c r="W286" s="4" t="s">
        <v>1316</v>
      </c>
      <c r="X286" s="4" t="s">
        <v>1317</v>
      </c>
    </row>
    <row r="287" spans="1:25" x14ac:dyDescent="0.3">
      <c r="A287" s="4" t="s">
        <v>4169</v>
      </c>
      <c r="B287" s="4" t="s">
        <v>4175</v>
      </c>
      <c r="C287" s="4" t="s">
        <v>4170</v>
      </c>
      <c r="D287" s="4" t="s">
        <v>1305</v>
      </c>
      <c r="E287" s="4" t="s">
        <v>4171</v>
      </c>
      <c r="F287" s="4" t="s">
        <v>4172</v>
      </c>
      <c r="G287" s="4" t="s">
        <v>4173</v>
      </c>
      <c r="H287" s="4">
        <v>2020</v>
      </c>
      <c r="I287" s="4" t="s">
        <v>4109</v>
      </c>
      <c r="J287" s="4">
        <v>11</v>
      </c>
      <c r="K287" s="4">
        <v>12</v>
      </c>
      <c r="L287" s="4">
        <v>641</v>
      </c>
      <c r="M287" s="4">
        <v>1</v>
      </c>
      <c r="N287" s="4">
        <v>14</v>
      </c>
      <c r="O287" s="4">
        <v>13</v>
      </c>
      <c r="P287" s="4" t="s">
        <v>4174</v>
      </c>
      <c r="Q287" s="4" t="s">
        <v>4176</v>
      </c>
      <c r="T287" s="4" t="s">
        <v>3177</v>
      </c>
      <c r="U287" s="4" t="s">
        <v>62</v>
      </c>
      <c r="V287" s="4" t="s">
        <v>4109</v>
      </c>
      <c r="W287" s="4" t="s">
        <v>1316</v>
      </c>
      <c r="X287" s="4" t="s">
        <v>1317</v>
      </c>
      <c r="Y287" s="4" t="s">
        <v>1329</v>
      </c>
    </row>
    <row r="288" spans="1:25" x14ac:dyDescent="0.3">
      <c r="A288" s="4" t="s">
        <v>4177</v>
      </c>
      <c r="B288" s="4" t="s">
        <v>4184</v>
      </c>
      <c r="C288" s="4" t="s">
        <v>4178</v>
      </c>
      <c r="D288" s="4" t="s">
        <v>1305</v>
      </c>
      <c r="E288" s="4" t="s">
        <v>4179</v>
      </c>
      <c r="F288" s="4" t="s">
        <v>4180</v>
      </c>
      <c r="G288" s="4" t="s">
        <v>4181</v>
      </c>
      <c r="H288" s="4">
        <v>2020</v>
      </c>
      <c r="I288" s="4" t="s">
        <v>646</v>
      </c>
      <c r="J288" s="4">
        <v>15</v>
      </c>
      <c r="K288" s="5">
        <v>45241</v>
      </c>
      <c r="L288" s="4" t="s">
        <v>4182</v>
      </c>
      <c r="P288" s="4" t="s">
        <v>4183</v>
      </c>
      <c r="R288" s="4" t="s">
        <v>4185</v>
      </c>
      <c r="T288" s="4" t="s">
        <v>2015</v>
      </c>
      <c r="U288" s="4" t="s">
        <v>62</v>
      </c>
      <c r="V288" s="4" t="s">
        <v>646</v>
      </c>
      <c r="W288" s="4" t="s">
        <v>1316</v>
      </c>
      <c r="X288" s="4" t="s">
        <v>1317</v>
      </c>
      <c r="Y288" s="4" t="s">
        <v>1329</v>
      </c>
    </row>
    <row r="289" spans="1:25" x14ac:dyDescent="0.3">
      <c r="A289" s="4" t="s">
        <v>4186</v>
      </c>
      <c r="B289" s="4" t="s">
        <v>4191</v>
      </c>
      <c r="C289" s="4" t="s">
        <v>4187</v>
      </c>
      <c r="D289" s="4" t="s">
        <v>1305</v>
      </c>
      <c r="E289" s="4" t="s">
        <v>4188</v>
      </c>
      <c r="F289" s="4" t="s">
        <v>4189</v>
      </c>
      <c r="G289" s="4">
        <v>57203283699</v>
      </c>
      <c r="H289" s="4">
        <v>2021</v>
      </c>
      <c r="I289" s="4" t="s">
        <v>1358</v>
      </c>
      <c r="J289" s="4">
        <v>61</v>
      </c>
      <c r="L289" s="4">
        <v>102326</v>
      </c>
      <c r="P289" s="4" t="s">
        <v>4190</v>
      </c>
      <c r="Q289" s="4" t="s">
        <v>4192</v>
      </c>
      <c r="T289" s="4" t="s">
        <v>1362</v>
      </c>
      <c r="U289" s="4" t="s">
        <v>62</v>
      </c>
      <c r="V289" s="4" t="s">
        <v>1363</v>
      </c>
      <c r="W289" s="4" t="s">
        <v>1316</v>
      </c>
      <c r="X289" s="4" t="s">
        <v>1317</v>
      </c>
    </row>
    <row r="290" spans="1:25" x14ac:dyDescent="0.3">
      <c r="A290" s="4" t="s">
        <v>4193</v>
      </c>
      <c r="B290" s="4" t="s">
        <v>4200</v>
      </c>
      <c r="C290" s="4" t="s">
        <v>4194</v>
      </c>
      <c r="D290" s="4" t="s">
        <v>1305</v>
      </c>
      <c r="E290" s="4" t="s">
        <v>4195</v>
      </c>
      <c r="F290" s="4" t="s">
        <v>4196</v>
      </c>
      <c r="G290" s="4" t="s">
        <v>4197</v>
      </c>
      <c r="H290" s="4">
        <v>2020</v>
      </c>
      <c r="I290" s="4" t="s">
        <v>4198</v>
      </c>
      <c r="J290" s="4">
        <v>14</v>
      </c>
      <c r="L290" s="4">
        <v>19</v>
      </c>
      <c r="P290" s="4" t="s">
        <v>4199</v>
      </c>
      <c r="Q290" s="4" t="s">
        <v>4201</v>
      </c>
      <c r="R290" s="4" t="s">
        <v>4202</v>
      </c>
      <c r="T290" s="4" t="s">
        <v>1495</v>
      </c>
      <c r="U290" s="4" t="s">
        <v>62</v>
      </c>
      <c r="V290" s="4" t="s">
        <v>4203</v>
      </c>
      <c r="W290" s="4" t="s">
        <v>1316</v>
      </c>
      <c r="X290" s="4" t="s">
        <v>1317</v>
      </c>
      <c r="Y290" s="4" t="s">
        <v>1329</v>
      </c>
    </row>
    <row r="291" spans="1:25" x14ac:dyDescent="0.3">
      <c r="A291" s="4" t="s">
        <v>4204</v>
      </c>
      <c r="B291" s="4" t="s">
        <v>4210</v>
      </c>
      <c r="C291" s="4" t="s">
        <v>4205</v>
      </c>
      <c r="D291" s="4" t="s">
        <v>1305</v>
      </c>
      <c r="E291" s="4" t="s">
        <v>4206</v>
      </c>
      <c r="F291" s="4" t="s">
        <v>4207</v>
      </c>
      <c r="G291" s="4" t="s">
        <v>4208</v>
      </c>
      <c r="H291" s="4">
        <v>2021</v>
      </c>
      <c r="I291" s="4" t="s">
        <v>351</v>
      </c>
      <c r="J291" s="4">
        <v>67</v>
      </c>
      <c r="K291" s="4">
        <v>5</v>
      </c>
      <c r="M291" s="4">
        <v>576</v>
      </c>
      <c r="N291" s="4">
        <v>586</v>
      </c>
      <c r="O291" s="4">
        <v>10</v>
      </c>
      <c r="P291" s="4" t="s">
        <v>4209</v>
      </c>
      <c r="Q291" s="4" t="s">
        <v>4211</v>
      </c>
      <c r="R291" s="4" t="s">
        <v>4212</v>
      </c>
      <c r="T291" s="4" t="s">
        <v>2914</v>
      </c>
      <c r="U291" s="4" t="s">
        <v>62</v>
      </c>
      <c r="V291" s="4" t="s">
        <v>4213</v>
      </c>
      <c r="W291" s="4" t="s">
        <v>1376</v>
      </c>
      <c r="X291" s="4" t="s">
        <v>1317</v>
      </c>
    </row>
    <row r="292" spans="1:25" x14ac:dyDescent="0.3">
      <c r="A292" s="4" t="s">
        <v>4214</v>
      </c>
      <c r="B292" s="4" t="s">
        <v>4220</v>
      </c>
      <c r="C292" s="4" t="s">
        <v>4215</v>
      </c>
      <c r="D292" s="4" t="s">
        <v>1305</v>
      </c>
      <c r="E292" s="4" t="s">
        <v>4216</v>
      </c>
      <c r="F292" s="4" t="s">
        <v>4217</v>
      </c>
      <c r="G292" s="4" t="s">
        <v>4218</v>
      </c>
      <c r="H292" s="4">
        <v>2021</v>
      </c>
      <c r="I292" s="4" t="s">
        <v>1870</v>
      </c>
      <c r="P292" s="4" t="s">
        <v>4219</v>
      </c>
      <c r="Q292" s="4" t="s">
        <v>4221</v>
      </c>
      <c r="R292" s="4" t="s">
        <v>4222</v>
      </c>
      <c r="T292" s="4" t="s">
        <v>1875</v>
      </c>
      <c r="U292" s="4" t="s">
        <v>62</v>
      </c>
      <c r="V292" s="4" t="s">
        <v>1876</v>
      </c>
      <c r="W292" s="4" t="s">
        <v>1376</v>
      </c>
      <c r="X292" s="4" t="s">
        <v>1352</v>
      </c>
      <c r="Y292" s="4" t="s">
        <v>2141</v>
      </c>
    </row>
    <row r="293" spans="1:25" x14ac:dyDescent="0.3">
      <c r="A293" s="4" t="s">
        <v>4223</v>
      </c>
      <c r="B293" s="4" t="s">
        <v>4232</v>
      </c>
      <c r="C293" s="4" t="s">
        <v>4224</v>
      </c>
      <c r="D293" s="4" t="s">
        <v>1305</v>
      </c>
      <c r="E293" s="4" t="s">
        <v>4225</v>
      </c>
      <c r="F293" s="4" t="s">
        <v>4226</v>
      </c>
      <c r="G293" s="4" t="s">
        <v>4227</v>
      </c>
      <c r="H293" s="4">
        <v>2020</v>
      </c>
      <c r="I293" s="4" t="s">
        <v>4228</v>
      </c>
      <c r="J293" s="4">
        <v>42</v>
      </c>
      <c r="K293" s="4">
        <v>3</v>
      </c>
      <c r="M293" s="4" t="s">
        <v>4229</v>
      </c>
      <c r="N293" s="4" t="s">
        <v>4230</v>
      </c>
      <c r="O293" s="4">
        <v>11</v>
      </c>
      <c r="P293" s="4" t="s">
        <v>4231</v>
      </c>
      <c r="Q293" s="4" t="s">
        <v>4233</v>
      </c>
      <c r="R293" s="4" t="s">
        <v>4234</v>
      </c>
      <c r="T293" s="4" t="s">
        <v>2710</v>
      </c>
      <c r="U293" s="4" t="s">
        <v>62</v>
      </c>
      <c r="V293" s="4" t="s">
        <v>4235</v>
      </c>
      <c r="W293" s="4" t="s">
        <v>1316</v>
      </c>
      <c r="X293" s="4" t="s">
        <v>1317</v>
      </c>
      <c r="Y293" s="4" t="s">
        <v>1430</v>
      </c>
    </row>
    <row r="294" spans="1:25" x14ac:dyDescent="0.3">
      <c r="A294" s="4" t="s">
        <v>4236</v>
      </c>
      <c r="B294" s="4" t="s">
        <v>4242</v>
      </c>
      <c r="C294" s="4" t="s">
        <v>4237</v>
      </c>
      <c r="D294" s="4" t="s">
        <v>1305</v>
      </c>
      <c r="E294" s="4" t="s">
        <v>4238</v>
      </c>
      <c r="F294" s="4" t="s">
        <v>4239</v>
      </c>
      <c r="G294" s="4" t="s">
        <v>4240</v>
      </c>
      <c r="H294" s="4">
        <v>2020</v>
      </c>
      <c r="I294" s="4" t="s">
        <v>1391</v>
      </c>
      <c r="J294" s="4">
        <v>17</v>
      </c>
      <c r="K294" s="4">
        <v>18</v>
      </c>
      <c r="L294" s="4">
        <v>6888</v>
      </c>
      <c r="M294" s="4">
        <v>1</v>
      </c>
      <c r="N294" s="4">
        <v>24</v>
      </c>
      <c r="O294" s="4">
        <v>23</v>
      </c>
      <c r="P294" s="4" t="s">
        <v>4241</v>
      </c>
      <c r="Q294" s="4" t="s">
        <v>4243</v>
      </c>
      <c r="R294" s="4" t="s">
        <v>4244</v>
      </c>
      <c r="T294" s="4" t="s">
        <v>3177</v>
      </c>
      <c r="U294" s="4" t="s">
        <v>62</v>
      </c>
      <c r="V294" s="4" t="s">
        <v>1396</v>
      </c>
      <c r="W294" s="4" t="s">
        <v>1316</v>
      </c>
      <c r="X294" s="4" t="s">
        <v>1317</v>
      </c>
      <c r="Y294" s="4" t="s">
        <v>1329</v>
      </c>
    </row>
    <row r="295" spans="1:25" x14ac:dyDescent="0.3">
      <c r="A295" s="4" t="s">
        <v>4245</v>
      </c>
      <c r="B295" s="4" t="s">
        <v>4252</v>
      </c>
      <c r="C295" s="4" t="s">
        <v>4246</v>
      </c>
      <c r="D295" s="4" t="s">
        <v>1305</v>
      </c>
      <c r="E295" s="4" t="s">
        <v>4247</v>
      </c>
      <c r="F295" s="4" t="s">
        <v>4248</v>
      </c>
      <c r="G295" s="4" t="s">
        <v>4249</v>
      </c>
      <c r="H295" s="4">
        <v>2020</v>
      </c>
      <c r="I295" s="4" t="s">
        <v>4250</v>
      </c>
      <c r="J295" s="4">
        <v>88</v>
      </c>
      <c r="K295" s="4">
        <v>8</v>
      </c>
      <c r="M295" s="4">
        <v>681</v>
      </c>
      <c r="N295" s="4">
        <v>695</v>
      </c>
      <c r="O295" s="4">
        <v>14</v>
      </c>
      <c r="P295" s="4" t="s">
        <v>4251</v>
      </c>
      <c r="Q295" s="4" t="s">
        <v>4253</v>
      </c>
      <c r="R295" s="4" t="s">
        <v>4254</v>
      </c>
      <c r="T295" s="4" t="s">
        <v>1922</v>
      </c>
      <c r="U295" s="4" t="s">
        <v>62</v>
      </c>
      <c r="V295" s="4" t="s">
        <v>4255</v>
      </c>
      <c r="W295" s="4" t="s">
        <v>1316</v>
      </c>
      <c r="X295" s="4" t="s">
        <v>1317</v>
      </c>
      <c r="Y295" s="4" t="s">
        <v>2948</v>
      </c>
    </row>
    <row r="296" spans="1:25" x14ac:dyDescent="0.3">
      <c r="A296" s="4" t="s">
        <v>4256</v>
      </c>
      <c r="B296" s="4" t="s">
        <v>4262</v>
      </c>
      <c r="C296" s="4" t="s">
        <v>4257</v>
      </c>
      <c r="D296" s="4" t="s">
        <v>1305</v>
      </c>
      <c r="E296" s="4" t="s">
        <v>4258</v>
      </c>
      <c r="F296" s="4" t="s">
        <v>4259</v>
      </c>
      <c r="G296" s="4" t="s">
        <v>4260</v>
      </c>
      <c r="H296" s="4">
        <v>2021</v>
      </c>
      <c r="I296" s="4" t="s">
        <v>1391</v>
      </c>
      <c r="J296" s="4">
        <v>18</v>
      </c>
      <c r="K296" s="4">
        <v>3</v>
      </c>
      <c r="L296" s="4">
        <v>1244</v>
      </c>
      <c r="M296" s="4">
        <v>1</v>
      </c>
      <c r="N296" s="4">
        <v>15</v>
      </c>
      <c r="O296" s="4">
        <v>14</v>
      </c>
      <c r="P296" s="4" t="s">
        <v>4261</v>
      </c>
      <c r="Q296" s="4" t="s">
        <v>4263</v>
      </c>
      <c r="R296" s="4" t="s">
        <v>4264</v>
      </c>
      <c r="T296" s="4" t="s">
        <v>3177</v>
      </c>
      <c r="U296" s="4" t="s">
        <v>62</v>
      </c>
      <c r="V296" s="4" t="s">
        <v>1396</v>
      </c>
      <c r="W296" s="4" t="s">
        <v>1316</v>
      </c>
      <c r="X296" s="4" t="s">
        <v>1317</v>
      </c>
      <c r="Y296" s="4" t="s">
        <v>1329</v>
      </c>
    </row>
    <row r="297" spans="1:25" x14ac:dyDescent="0.3">
      <c r="A297" s="4" t="s">
        <v>4265</v>
      </c>
      <c r="B297" s="4" t="s">
        <v>4271</v>
      </c>
      <c r="D297" s="4" t="s">
        <v>1305</v>
      </c>
      <c r="E297" s="4" t="s">
        <v>4266</v>
      </c>
      <c r="F297" s="4" t="s">
        <v>4267</v>
      </c>
      <c r="G297" s="4" t="s">
        <v>4268</v>
      </c>
      <c r="H297" s="4">
        <v>2021</v>
      </c>
      <c r="I297" s="4" t="s">
        <v>4269</v>
      </c>
      <c r="J297" s="4">
        <v>10</v>
      </c>
      <c r="M297" s="4">
        <v>250</v>
      </c>
      <c r="N297" s="4">
        <v>279</v>
      </c>
      <c r="O297" s="4">
        <v>29</v>
      </c>
      <c r="P297" s="4" t="s">
        <v>4270</v>
      </c>
      <c r="T297" s="4" t="s">
        <v>4272</v>
      </c>
      <c r="U297" s="4" t="s">
        <v>62</v>
      </c>
      <c r="V297" s="4" t="s">
        <v>4273</v>
      </c>
      <c r="W297" s="4" t="s">
        <v>1316</v>
      </c>
      <c r="X297" s="4" t="s">
        <v>1317</v>
      </c>
    </row>
    <row r="298" spans="1:25" x14ac:dyDescent="0.3">
      <c r="A298" s="4" t="s">
        <v>4274</v>
      </c>
      <c r="B298" s="4" t="s">
        <v>4280</v>
      </c>
      <c r="C298" s="4" t="s">
        <v>4275</v>
      </c>
      <c r="D298" s="4" t="s">
        <v>1305</v>
      </c>
      <c r="E298" s="4" t="s">
        <v>4276</v>
      </c>
      <c r="F298" s="4" t="s">
        <v>4277</v>
      </c>
      <c r="G298" s="4" t="s">
        <v>4278</v>
      </c>
      <c r="H298" s="4">
        <v>2021</v>
      </c>
      <c r="I298" s="4" t="s">
        <v>2899</v>
      </c>
      <c r="J298" s="4">
        <v>9</v>
      </c>
      <c r="L298" s="4">
        <v>658528</v>
      </c>
      <c r="P298" s="4" t="s">
        <v>4279</v>
      </c>
      <c r="Q298" s="4" t="s">
        <v>4281</v>
      </c>
      <c r="R298" s="4" t="s">
        <v>4282</v>
      </c>
      <c r="T298" s="4" t="s">
        <v>1327</v>
      </c>
      <c r="U298" s="4" t="s">
        <v>62</v>
      </c>
      <c r="V298" s="4" t="s">
        <v>2904</v>
      </c>
      <c r="W298" s="4" t="s">
        <v>1376</v>
      </c>
      <c r="X298" s="4" t="s">
        <v>1317</v>
      </c>
      <c r="Y298" s="4" t="s">
        <v>1329</v>
      </c>
    </row>
    <row r="299" spans="1:25" x14ac:dyDescent="0.3">
      <c r="A299" s="4" t="s">
        <v>4283</v>
      </c>
      <c r="B299" s="4" t="s">
        <v>4289</v>
      </c>
      <c r="C299" s="4" t="s">
        <v>4284</v>
      </c>
      <c r="D299" s="4" t="s">
        <v>1305</v>
      </c>
      <c r="E299" s="4" t="s">
        <v>4285</v>
      </c>
      <c r="F299" s="4" t="s">
        <v>4286</v>
      </c>
      <c r="G299" s="4" t="s">
        <v>4287</v>
      </c>
      <c r="H299" s="4">
        <v>2021</v>
      </c>
      <c r="I299" s="4" t="s">
        <v>1717</v>
      </c>
      <c r="J299" s="4">
        <v>11</v>
      </c>
      <c r="L299" s="4">
        <v>611658</v>
      </c>
      <c r="P299" s="4" t="s">
        <v>4288</v>
      </c>
      <c r="Q299" s="4" t="s">
        <v>4290</v>
      </c>
      <c r="T299" s="4" t="s">
        <v>1327</v>
      </c>
      <c r="U299" s="4" t="s">
        <v>62</v>
      </c>
      <c r="V299" s="4" t="s">
        <v>1721</v>
      </c>
      <c r="W299" s="4" t="s">
        <v>1316</v>
      </c>
      <c r="X299" s="4" t="s">
        <v>1317</v>
      </c>
      <c r="Y299" s="4" t="s">
        <v>1329</v>
      </c>
    </row>
    <row r="300" spans="1:25" x14ac:dyDescent="0.3">
      <c r="A300" s="4" t="s">
        <v>4291</v>
      </c>
      <c r="B300" s="4" t="s">
        <v>4298</v>
      </c>
      <c r="C300" s="4" t="s">
        <v>4292</v>
      </c>
      <c r="D300" s="4" t="s">
        <v>1305</v>
      </c>
      <c r="E300" s="4" t="s">
        <v>4293</v>
      </c>
      <c r="F300" s="4" t="s">
        <v>4294</v>
      </c>
      <c r="G300" s="4" t="s">
        <v>4295</v>
      </c>
      <c r="H300" s="4">
        <v>2021</v>
      </c>
      <c r="I300" s="4" t="s">
        <v>4296</v>
      </c>
      <c r="J300" s="4">
        <v>10</v>
      </c>
      <c r="K300" s="4">
        <v>1</v>
      </c>
      <c r="M300" s="4">
        <v>39</v>
      </c>
      <c r="N300" s="4">
        <v>51</v>
      </c>
      <c r="O300" s="4">
        <v>12</v>
      </c>
      <c r="P300" s="4" t="s">
        <v>4297</v>
      </c>
      <c r="Q300" s="4" t="s">
        <v>4299</v>
      </c>
      <c r="T300" s="4" t="s">
        <v>4300</v>
      </c>
      <c r="U300" s="4" t="s">
        <v>62</v>
      </c>
      <c r="V300" s="4" t="s">
        <v>4301</v>
      </c>
      <c r="W300" s="4" t="s">
        <v>1316</v>
      </c>
      <c r="X300" s="4" t="s">
        <v>1317</v>
      </c>
      <c r="Y300" s="4" t="s">
        <v>2948</v>
      </c>
    </row>
    <row r="301" spans="1:25" x14ac:dyDescent="0.3">
      <c r="A301" s="4" t="s">
        <v>4302</v>
      </c>
      <c r="B301" s="4" t="s">
        <v>4308</v>
      </c>
      <c r="C301" s="4" t="s">
        <v>4303</v>
      </c>
      <c r="D301" s="4" t="s">
        <v>1305</v>
      </c>
      <c r="E301" s="4" t="s">
        <v>4304</v>
      </c>
      <c r="F301" s="4" t="s">
        <v>4305</v>
      </c>
      <c r="G301" s="4" t="s">
        <v>4306</v>
      </c>
      <c r="H301" s="4">
        <v>2020</v>
      </c>
      <c r="I301" s="4" t="s">
        <v>1358</v>
      </c>
      <c r="J301" s="4">
        <v>51</v>
      </c>
      <c r="L301" s="4">
        <v>101788</v>
      </c>
      <c r="P301" s="4" t="s">
        <v>4307</v>
      </c>
      <c r="Q301" s="4" t="s">
        <v>4309</v>
      </c>
      <c r="T301" s="4" t="s">
        <v>1362</v>
      </c>
      <c r="U301" s="4" t="s">
        <v>62</v>
      </c>
      <c r="V301" s="4" t="s">
        <v>1363</v>
      </c>
      <c r="W301" s="4" t="s">
        <v>1316</v>
      </c>
      <c r="X301" s="4" t="s">
        <v>1317</v>
      </c>
      <c r="Y301" s="4" t="s">
        <v>2948</v>
      </c>
    </row>
    <row r="302" spans="1:25" x14ac:dyDescent="0.3">
      <c r="A302" s="4" t="s">
        <v>4310</v>
      </c>
      <c r="B302" s="4" t="s">
        <v>4317</v>
      </c>
      <c r="C302" s="4" t="s">
        <v>4311</v>
      </c>
      <c r="D302" s="4" t="s">
        <v>1305</v>
      </c>
      <c r="E302" s="4" t="s">
        <v>4312</v>
      </c>
      <c r="F302" s="4" t="s">
        <v>4313</v>
      </c>
      <c r="G302" s="4" t="s">
        <v>4314</v>
      </c>
      <c r="H302" s="4">
        <v>2018</v>
      </c>
      <c r="I302" s="4" t="s">
        <v>4315</v>
      </c>
      <c r="J302" s="4">
        <v>9</v>
      </c>
      <c r="K302" s="4">
        <v>11</v>
      </c>
      <c r="M302" s="4">
        <v>1866</v>
      </c>
      <c r="N302" s="4">
        <v>1870</v>
      </c>
      <c r="O302" s="4">
        <v>4</v>
      </c>
      <c r="P302" s="4" t="s">
        <v>4316</v>
      </c>
      <c r="Q302" s="4" t="s">
        <v>4318</v>
      </c>
      <c r="R302" s="4" t="s">
        <v>4319</v>
      </c>
      <c r="T302" s="4" t="s">
        <v>4320</v>
      </c>
      <c r="U302" s="4" t="s">
        <v>62</v>
      </c>
      <c r="V302" s="4" t="s">
        <v>4321</v>
      </c>
      <c r="W302" s="4" t="s">
        <v>1316</v>
      </c>
      <c r="X302" s="4" t="s">
        <v>1317</v>
      </c>
    </row>
    <row r="303" spans="1:25" x14ac:dyDescent="0.3">
      <c r="A303" s="4" t="s">
        <v>4322</v>
      </c>
      <c r="B303" s="4" t="s">
        <v>4329</v>
      </c>
      <c r="C303" s="4" t="s">
        <v>4323</v>
      </c>
      <c r="D303" s="4" t="s">
        <v>1305</v>
      </c>
      <c r="E303" s="4" t="s">
        <v>4324</v>
      </c>
      <c r="F303" s="4" t="s">
        <v>4325</v>
      </c>
      <c r="G303" s="4" t="s">
        <v>4326</v>
      </c>
      <c r="H303" s="4">
        <v>2019</v>
      </c>
      <c r="I303" s="4" t="s">
        <v>4327</v>
      </c>
      <c r="J303" s="4">
        <v>18</v>
      </c>
      <c r="K303" s="4">
        <v>4</v>
      </c>
      <c r="M303" s="4">
        <v>248</v>
      </c>
      <c r="N303" s="4">
        <v>255</v>
      </c>
      <c r="O303" s="4">
        <v>7</v>
      </c>
      <c r="P303" s="4" t="s">
        <v>4328</v>
      </c>
      <c r="Q303" s="4" t="s">
        <v>4330</v>
      </c>
      <c r="R303" s="4" t="s">
        <v>4331</v>
      </c>
      <c r="T303" s="4" t="s">
        <v>2987</v>
      </c>
      <c r="U303" s="4" t="s">
        <v>62</v>
      </c>
      <c r="V303" s="4" t="s">
        <v>4332</v>
      </c>
      <c r="W303" s="4" t="s">
        <v>1316</v>
      </c>
      <c r="X303" s="4" t="s">
        <v>1317</v>
      </c>
    </row>
    <row r="304" spans="1:25" x14ac:dyDescent="0.3">
      <c r="A304" s="4" t="s">
        <v>4333</v>
      </c>
      <c r="B304" s="4" t="s">
        <v>4339</v>
      </c>
      <c r="C304" s="4" t="s">
        <v>4334</v>
      </c>
      <c r="D304" s="4" t="s">
        <v>1305</v>
      </c>
      <c r="E304" s="4" t="s">
        <v>4335</v>
      </c>
      <c r="F304" s="4" t="s">
        <v>4336</v>
      </c>
      <c r="G304" s="4" t="s">
        <v>4337</v>
      </c>
      <c r="H304" s="4">
        <v>2019</v>
      </c>
      <c r="I304" s="4" t="s">
        <v>1543</v>
      </c>
      <c r="J304" s="4">
        <v>17</v>
      </c>
      <c r="K304" s="4">
        <v>2</v>
      </c>
      <c r="M304" s="4">
        <v>206</v>
      </c>
      <c r="N304" s="4">
        <v>211</v>
      </c>
      <c r="O304" s="4">
        <v>5</v>
      </c>
      <c r="P304" s="4" t="s">
        <v>4338</v>
      </c>
      <c r="Q304" s="4" t="s">
        <v>4340</v>
      </c>
      <c r="T304" s="4" t="s">
        <v>1547</v>
      </c>
      <c r="U304" s="4" t="s">
        <v>62</v>
      </c>
      <c r="V304" s="4" t="s">
        <v>1543</v>
      </c>
      <c r="W304" s="4" t="s">
        <v>1316</v>
      </c>
      <c r="X304" s="4" t="s">
        <v>1317</v>
      </c>
      <c r="Y304" s="4" t="s">
        <v>1341</v>
      </c>
    </row>
    <row r="305" spans="1:25" x14ac:dyDescent="0.3">
      <c r="A305" s="4" t="s">
        <v>4341</v>
      </c>
      <c r="B305" s="4" t="s">
        <v>4348</v>
      </c>
      <c r="C305" s="4" t="s">
        <v>4342</v>
      </c>
      <c r="D305" s="4" t="s">
        <v>1305</v>
      </c>
      <c r="E305" s="4" t="s">
        <v>4343</v>
      </c>
      <c r="F305" s="4" t="s">
        <v>4344</v>
      </c>
      <c r="G305" s="4" t="s">
        <v>4345</v>
      </c>
      <c r="H305" s="4">
        <v>2019</v>
      </c>
      <c r="I305" s="4" t="s">
        <v>4346</v>
      </c>
      <c r="J305" s="4">
        <v>34</v>
      </c>
      <c r="K305" s="4">
        <v>3</v>
      </c>
      <c r="M305" s="4">
        <v>335</v>
      </c>
      <c r="N305" s="4">
        <v>339</v>
      </c>
      <c r="O305" s="4">
        <v>4</v>
      </c>
      <c r="P305" s="4" t="s">
        <v>4347</v>
      </c>
      <c r="Q305" s="4" t="s">
        <v>4349</v>
      </c>
      <c r="R305" s="4" t="s">
        <v>4350</v>
      </c>
      <c r="T305" s="4" t="s">
        <v>1875</v>
      </c>
      <c r="U305" s="4" t="s">
        <v>62</v>
      </c>
      <c r="V305" s="4" t="s">
        <v>4351</v>
      </c>
      <c r="W305" s="4" t="s">
        <v>1316</v>
      </c>
      <c r="X305" s="4" t="s">
        <v>1317</v>
      </c>
    </row>
    <row r="306" spans="1:25" x14ac:dyDescent="0.3">
      <c r="A306" s="4" t="s">
        <v>4352</v>
      </c>
      <c r="B306" s="4" t="s">
        <v>4359</v>
      </c>
      <c r="C306" s="4" t="s">
        <v>4353</v>
      </c>
      <c r="D306" s="4" t="s">
        <v>1305</v>
      </c>
      <c r="E306" s="4" t="s">
        <v>4354</v>
      </c>
      <c r="F306" s="4" t="s">
        <v>4355</v>
      </c>
      <c r="G306" s="4" t="s">
        <v>4356</v>
      </c>
      <c r="H306" s="4">
        <v>2019</v>
      </c>
      <c r="I306" s="4" t="s">
        <v>4357</v>
      </c>
      <c r="J306" s="4">
        <v>44</v>
      </c>
      <c r="M306" s="4">
        <v>25</v>
      </c>
      <c r="N306" s="4">
        <v>37</v>
      </c>
      <c r="O306" s="4">
        <v>12</v>
      </c>
      <c r="P306" s="4" t="s">
        <v>4358</v>
      </c>
      <c r="Q306" s="4" t="s">
        <v>4360</v>
      </c>
      <c r="R306" s="4" t="s">
        <v>4361</v>
      </c>
      <c r="T306" s="4" t="s">
        <v>1362</v>
      </c>
      <c r="U306" s="4" t="s">
        <v>62</v>
      </c>
      <c r="V306" s="4" t="s">
        <v>4362</v>
      </c>
      <c r="W306" s="4" t="s">
        <v>1316</v>
      </c>
      <c r="X306" s="4" t="s">
        <v>1317</v>
      </c>
      <c r="Y306" s="4" t="s">
        <v>2948</v>
      </c>
    </row>
    <row r="307" spans="1:25" x14ac:dyDescent="0.3">
      <c r="A307" s="4" t="s">
        <v>4363</v>
      </c>
      <c r="B307" s="4" t="s">
        <v>4369</v>
      </c>
      <c r="C307" s="4" t="s">
        <v>4364</v>
      </c>
      <c r="D307" s="4" t="s">
        <v>1305</v>
      </c>
      <c r="E307" s="4" t="s">
        <v>4365</v>
      </c>
      <c r="F307" s="4" t="s">
        <v>4366</v>
      </c>
      <c r="G307" s="4">
        <v>57201310563</v>
      </c>
      <c r="H307" s="4">
        <v>2019</v>
      </c>
      <c r="I307" s="4" t="s">
        <v>4367</v>
      </c>
      <c r="J307" s="4">
        <v>33</v>
      </c>
      <c r="K307" s="4">
        <v>3</v>
      </c>
      <c r="M307" s="4">
        <v>246</v>
      </c>
      <c r="N307" s="4">
        <v>252</v>
      </c>
      <c r="O307" s="4">
        <v>6</v>
      </c>
      <c r="P307" s="4" t="s">
        <v>4368</v>
      </c>
      <c r="Q307" s="4" t="s">
        <v>4370</v>
      </c>
      <c r="R307" s="4" t="s">
        <v>4371</v>
      </c>
      <c r="T307" s="4" t="s">
        <v>3551</v>
      </c>
      <c r="U307" s="4" t="s">
        <v>62</v>
      </c>
      <c r="V307" s="4" t="s">
        <v>4372</v>
      </c>
      <c r="W307" s="4" t="s">
        <v>1376</v>
      </c>
      <c r="X307" s="4" t="s">
        <v>1317</v>
      </c>
      <c r="Y307" s="4" t="s">
        <v>2948</v>
      </c>
    </row>
    <row r="308" spans="1:25" x14ac:dyDescent="0.3">
      <c r="A308" s="4" t="s">
        <v>4373</v>
      </c>
      <c r="B308" s="4" t="s">
        <v>4380</v>
      </c>
      <c r="C308" s="4" t="s">
        <v>4374</v>
      </c>
      <c r="D308" s="4" t="s">
        <v>1305</v>
      </c>
      <c r="E308" s="4" t="s">
        <v>4375</v>
      </c>
      <c r="F308" s="4" t="s">
        <v>4376</v>
      </c>
      <c r="G308" s="4" t="s">
        <v>4377</v>
      </c>
      <c r="H308" s="4">
        <v>2019</v>
      </c>
      <c r="I308" s="4" t="s">
        <v>4378</v>
      </c>
      <c r="J308" s="4">
        <v>46</v>
      </c>
      <c r="K308" s="4">
        <v>2</v>
      </c>
      <c r="M308" s="4">
        <v>294</v>
      </c>
      <c r="N308" s="4">
        <v>305</v>
      </c>
      <c r="O308" s="4">
        <v>11</v>
      </c>
      <c r="P308" s="4" t="s">
        <v>4379</v>
      </c>
      <c r="R308" s="4" t="s">
        <v>4381</v>
      </c>
      <c r="T308" s="4" t="s">
        <v>4382</v>
      </c>
      <c r="U308" s="4" t="s">
        <v>62</v>
      </c>
      <c r="V308" s="4" t="s">
        <v>4383</v>
      </c>
      <c r="W308" s="4" t="s">
        <v>1316</v>
      </c>
      <c r="X308" s="4" t="s">
        <v>1317</v>
      </c>
    </row>
    <row r="309" spans="1:25" x14ac:dyDescent="0.3">
      <c r="A309" s="4" t="s">
        <v>4384</v>
      </c>
      <c r="B309" s="4" t="s">
        <v>4391</v>
      </c>
      <c r="C309" s="4" t="s">
        <v>4385</v>
      </c>
      <c r="D309" s="4" t="s">
        <v>1305</v>
      </c>
      <c r="E309" s="4" t="s">
        <v>4386</v>
      </c>
      <c r="F309" s="4" t="s">
        <v>4387</v>
      </c>
      <c r="G309" s="4" t="s">
        <v>4388</v>
      </c>
      <c r="H309" s="4">
        <v>2020</v>
      </c>
      <c r="I309" s="4" t="s">
        <v>4389</v>
      </c>
      <c r="J309" s="4">
        <v>35</v>
      </c>
      <c r="K309" s="4">
        <v>1</v>
      </c>
      <c r="M309" s="4">
        <v>111</v>
      </c>
      <c r="N309" s="4">
        <v>122</v>
      </c>
      <c r="O309" s="4">
        <v>11</v>
      </c>
      <c r="P309" s="4" t="s">
        <v>4390</v>
      </c>
      <c r="Q309" s="4" t="s">
        <v>4392</v>
      </c>
      <c r="R309" s="4" t="s">
        <v>4393</v>
      </c>
      <c r="T309" s="4" t="s">
        <v>2710</v>
      </c>
      <c r="U309" s="4" t="s">
        <v>62</v>
      </c>
      <c r="V309" s="4" t="s">
        <v>4394</v>
      </c>
      <c r="W309" s="4" t="s">
        <v>1316</v>
      </c>
      <c r="X309" s="4" t="s">
        <v>1317</v>
      </c>
    </row>
    <row r="310" spans="1:25" x14ac:dyDescent="0.3">
      <c r="A310" s="4" t="s">
        <v>4395</v>
      </c>
      <c r="B310" s="4" t="s">
        <v>4401</v>
      </c>
      <c r="C310" s="4" t="s">
        <v>4396</v>
      </c>
      <c r="D310" s="4" t="s">
        <v>1305</v>
      </c>
      <c r="E310" s="4" t="s">
        <v>4397</v>
      </c>
      <c r="F310" s="4" t="s">
        <v>4398</v>
      </c>
      <c r="G310" s="4" t="s">
        <v>4399</v>
      </c>
      <c r="H310" s="4">
        <v>2018</v>
      </c>
      <c r="I310" s="4" t="s">
        <v>1543</v>
      </c>
      <c r="J310" s="4">
        <v>16</v>
      </c>
      <c r="K310" s="4">
        <v>2</v>
      </c>
      <c r="M310" s="4">
        <v>95</v>
      </c>
      <c r="N310" s="4">
        <v>102</v>
      </c>
      <c r="O310" s="4">
        <v>7</v>
      </c>
      <c r="P310" s="4" t="s">
        <v>4400</v>
      </c>
      <c r="Q310" s="4" t="s">
        <v>4402</v>
      </c>
      <c r="T310" s="4" t="s">
        <v>1547</v>
      </c>
      <c r="U310" s="4" t="s">
        <v>62</v>
      </c>
      <c r="V310" s="4" t="s">
        <v>1543</v>
      </c>
      <c r="W310" s="4" t="s">
        <v>1316</v>
      </c>
      <c r="X310" s="4" t="s">
        <v>1317</v>
      </c>
      <c r="Y310" s="4" t="s">
        <v>1341</v>
      </c>
    </row>
    <row r="311" spans="1:25" x14ac:dyDescent="0.3">
      <c r="A311" s="4" t="s">
        <v>4403</v>
      </c>
      <c r="B311" s="4" t="s">
        <v>4409</v>
      </c>
      <c r="C311" s="4" t="s">
        <v>4404</v>
      </c>
      <c r="D311" s="4" t="s">
        <v>1305</v>
      </c>
      <c r="E311" s="4" t="s">
        <v>4405</v>
      </c>
      <c r="F311" s="4" t="s">
        <v>4406</v>
      </c>
      <c r="G311" s="4" t="s">
        <v>4407</v>
      </c>
      <c r="H311" s="4">
        <v>2018</v>
      </c>
      <c r="I311" s="4" t="s">
        <v>92</v>
      </c>
      <c r="J311" s="4">
        <v>7</v>
      </c>
      <c r="K311" s="4">
        <v>4</v>
      </c>
      <c r="M311" s="4">
        <v>205</v>
      </c>
      <c r="N311" s="4">
        <v>230</v>
      </c>
      <c r="O311" s="4">
        <v>25</v>
      </c>
      <c r="P311" s="4" t="s">
        <v>4408</v>
      </c>
      <c r="Q311" s="4" t="s">
        <v>4410</v>
      </c>
      <c r="T311" s="4" t="s">
        <v>4411</v>
      </c>
      <c r="U311" s="4" t="s">
        <v>62</v>
      </c>
      <c r="V311" s="4" t="s">
        <v>4412</v>
      </c>
      <c r="W311" s="4" t="s">
        <v>1316</v>
      </c>
      <c r="X311" s="4" t="s">
        <v>1317</v>
      </c>
    </row>
    <row r="312" spans="1:25" x14ac:dyDescent="0.3">
      <c r="A312" s="4" t="s">
        <v>4413</v>
      </c>
      <c r="B312" s="4" t="s">
        <v>4419</v>
      </c>
      <c r="C312" s="4" t="s">
        <v>4414</v>
      </c>
      <c r="D312" s="4" t="s">
        <v>1305</v>
      </c>
      <c r="E312" s="4" t="s">
        <v>4415</v>
      </c>
      <c r="F312" s="4" t="s">
        <v>4416</v>
      </c>
      <c r="G312" s="4" t="s">
        <v>4417</v>
      </c>
      <c r="H312" s="4">
        <v>2020</v>
      </c>
      <c r="I312" s="4" t="s">
        <v>441</v>
      </c>
      <c r="J312" s="4">
        <v>131</v>
      </c>
      <c r="L312" s="4">
        <v>109966</v>
      </c>
      <c r="P312" s="4" t="s">
        <v>4418</v>
      </c>
      <c r="Q312" s="4" t="s">
        <v>4420</v>
      </c>
      <c r="R312" s="4" t="s">
        <v>4421</v>
      </c>
      <c r="T312" s="4" t="s">
        <v>1374</v>
      </c>
      <c r="U312" s="4" t="s">
        <v>62</v>
      </c>
      <c r="V312" s="4" t="s">
        <v>1835</v>
      </c>
      <c r="W312" s="4" t="s">
        <v>1376</v>
      </c>
      <c r="X312" s="4" t="s">
        <v>1317</v>
      </c>
    </row>
    <row r="313" spans="1:25" x14ac:dyDescent="0.3">
      <c r="A313" s="4" t="s">
        <v>4422</v>
      </c>
      <c r="B313" s="4" t="s">
        <v>4428</v>
      </c>
      <c r="C313" s="4" t="s">
        <v>4423</v>
      </c>
      <c r="D313" s="4" t="s">
        <v>1305</v>
      </c>
      <c r="E313" s="4" t="s">
        <v>4424</v>
      </c>
      <c r="F313" s="4" t="s">
        <v>4425</v>
      </c>
      <c r="G313" s="4">
        <v>57190017368</v>
      </c>
      <c r="H313" s="4">
        <v>2019</v>
      </c>
      <c r="I313" s="4" t="s">
        <v>223</v>
      </c>
      <c r="J313" s="4">
        <v>10</v>
      </c>
      <c r="K313" s="4" t="s">
        <v>4426</v>
      </c>
      <c r="L313" s="4">
        <v>758</v>
      </c>
      <c r="P313" s="4" t="s">
        <v>4427</v>
      </c>
      <c r="Q313" s="4" t="s">
        <v>4429</v>
      </c>
      <c r="R313" s="4" t="s">
        <v>4430</v>
      </c>
      <c r="T313" s="4" t="s">
        <v>1327</v>
      </c>
      <c r="U313" s="4" t="s">
        <v>62</v>
      </c>
      <c r="V313" s="4" t="s">
        <v>1328</v>
      </c>
      <c r="W313" s="4" t="s">
        <v>1316</v>
      </c>
      <c r="X313" s="4" t="s">
        <v>1317</v>
      </c>
      <c r="Y313" s="4" t="s">
        <v>1329</v>
      </c>
    </row>
    <row r="314" spans="1:25" x14ac:dyDescent="0.3">
      <c r="A314" s="4" t="s">
        <v>4431</v>
      </c>
      <c r="B314" s="4" t="s">
        <v>4438</v>
      </c>
      <c r="C314" s="4" t="s">
        <v>4432</v>
      </c>
      <c r="D314" s="4" t="s">
        <v>1305</v>
      </c>
      <c r="E314" s="4" t="s">
        <v>4433</v>
      </c>
      <c r="F314" s="4" t="s">
        <v>4434</v>
      </c>
      <c r="G314" s="4" t="s">
        <v>4435</v>
      </c>
      <c r="H314" s="4">
        <v>2020</v>
      </c>
      <c r="I314" s="4" t="s">
        <v>4436</v>
      </c>
      <c r="J314" s="4">
        <v>38</v>
      </c>
      <c r="K314" s="4">
        <v>1</v>
      </c>
      <c r="M314" s="4">
        <v>65</v>
      </c>
      <c r="N314" s="4">
        <v>74</v>
      </c>
      <c r="O314" s="4">
        <v>9</v>
      </c>
      <c r="P314" s="4" t="s">
        <v>4437</v>
      </c>
      <c r="Q314" s="4" t="s">
        <v>4439</v>
      </c>
      <c r="T314" s="4" t="s">
        <v>4440</v>
      </c>
      <c r="U314" s="4" t="s">
        <v>62</v>
      </c>
      <c r="V314" s="4" t="s">
        <v>4441</v>
      </c>
      <c r="W314" s="4" t="s">
        <v>1316</v>
      </c>
      <c r="X314" s="4" t="s">
        <v>1317</v>
      </c>
      <c r="Y314" s="4" t="s">
        <v>1377</v>
      </c>
    </row>
    <row r="315" spans="1:25" x14ac:dyDescent="0.3">
      <c r="A315" s="4" t="s">
        <v>4442</v>
      </c>
      <c r="B315" s="4" t="s">
        <v>4449</v>
      </c>
      <c r="C315" s="4" t="s">
        <v>4443</v>
      </c>
      <c r="D315" s="4" t="s">
        <v>1305</v>
      </c>
      <c r="E315" s="4" t="s">
        <v>4444</v>
      </c>
      <c r="F315" s="4" t="s">
        <v>4445</v>
      </c>
      <c r="G315" s="4" t="s">
        <v>4446</v>
      </c>
      <c r="H315" s="4">
        <v>2018</v>
      </c>
      <c r="I315" s="4" t="s">
        <v>4447</v>
      </c>
      <c r="J315" s="4">
        <v>11</v>
      </c>
      <c r="K315" s="4">
        <v>4</v>
      </c>
      <c r="M315" s="4">
        <v>487</v>
      </c>
      <c r="N315" s="4">
        <v>493</v>
      </c>
      <c r="O315" s="4">
        <v>6</v>
      </c>
      <c r="P315" s="4" t="s">
        <v>4448</v>
      </c>
      <c r="Q315" s="4" t="s">
        <v>4450</v>
      </c>
      <c r="R315" s="4" t="s">
        <v>4451</v>
      </c>
      <c r="T315" s="4" t="s">
        <v>4452</v>
      </c>
      <c r="U315" s="4" t="s">
        <v>62</v>
      </c>
      <c r="V315" s="4" t="s">
        <v>4453</v>
      </c>
      <c r="W315" s="4" t="s">
        <v>1316</v>
      </c>
      <c r="X315" s="4" t="s">
        <v>1317</v>
      </c>
      <c r="Y315" s="4" t="s">
        <v>1377</v>
      </c>
    </row>
    <row r="316" spans="1:25" x14ac:dyDescent="0.3">
      <c r="A316" s="4" t="s">
        <v>4454</v>
      </c>
      <c r="B316" s="4" t="s">
        <v>4461</v>
      </c>
      <c r="C316" s="4" t="s">
        <v>4455</v>
      </c>
      <c r="D316" s="4" t="s">
        <v>1305</v>
      </c>
      <c r="E316" s="4" t="s">
        <v>4456</v>
      </c>
      <c r="F316" s="4" t="s">
        <v>4457</v>
      </c>
      <c r="G316" s="4" t="s">
        <v>4458</v>
      </c>
      <c r="H316" s="4">
        <v>2020</v>
      </c>
      <c r="I316" s="4" t="s">
        <v>4459</v>
      </c>
      <c r="J316" s="4">
        <v>30</v>
      </c>
      <c r="K316" s="4">
        <v>2</v>
      </c>
      <c r="M316" s="4">
        <v>174</v>
      </c>
      <c r="N316" s="4">
        <v>187</v>
      </c>
      <c r="O316" s="4">
        <v>13</v>
      </c>
      <c r="P316" s="4" t="s">
        <v>4460</v>
      </c>
      <c r="Q316" s="4" t="s">
        <v>4462</v>
      </c>
      <c r="R316" s="4" t="s">
        <v>4463</v>
      </c>
      <c r="T316" s="4" t="s">
        <v>4411</v>
      </c>
      <c r="U316" s="4" t="s">
        <v>62</v>
      </c>
      <c r="V316" s="4" t="s">
        <v>4464</v>
      </c>
      <c r="W316" s="4" t="s">
        <v>1316</v>
      </c>
      <c r="X316" s="4" t="s">
        <v>1317</v>
      </c>
    </row>
    <row r="317" spans="1:25" x14ac:dyDescent="0.3">
      <c r="A317" s="4" t="s">
        <v>4465</v>
      </c>
      <c r="B317" s="4" t="s">
        <v>4471</v>
      </c>
      <c r="C317" s="4" t="s">
        <v>4466</v>
      </c>
      <c r="D317" s="4" t="s">
        <v>1305</v>
      </c>
      <c r="E317" s="4" t="s">
        <v>4467</v>
      </c>
      <c r="F317" s="4" t="s">
        <v>4468</v>
      </c>
      <c r="G317" s="4" t="s">
        <v>4469</v>
      </c>
      <c r="H317" s="4">
        <v>2020</v>
      </c>
      <c r="I317" s="4" t="s">
        <v>555</v>
      </c>
      <c r="J317" s="4">
        <v>2020</v>
      </c>
      <c r="L317" s="4">
        <v>8887727</v>
      </c>
      <c r="P317" s="4" t="s">
        <v>4470</v>
      </c>
      <c r="T317" s="4" t="s">
        <v>2347</v>
      </c>
      <c r="U317" s="4" t="s">
        <v>62</v>
      </c>
      <c r="V317" s="4" t="s">
        <v>4472</v>
      </c>
      <c r="W317" s="4" t="s">
        <v>1316</v>
      </c>
      <c r="X317" s="4" t="s">
        <v>1317</v>
      </c>
      <c r="Y317" s="4" t="s">
        <v>1329</v>
      </c>
    </row>
    <row r="318" spans="1:25" x14ac:dyDescent="0.3">
      <c r="A318" s="4" t="s">
        <v>4473</v>
      </c>
      <c r="B318" s="4" t="s">
        <v>4479</v>
      </c>
      <c r="C318" s="4" t="s">
        <v>4474</v>
      </c>
      <c r="D318" s="4" t="s">
        <v>1305</v>
      </c>
      <c r="E318" s="4" t="s">
        <v>4475</v>
      </c>
      <c r="F318" s="4" t="s">
        <v>4476</v>
      </c>
      <c r="G318" s="4">
        <v>55216705500</v>
      </c>
      <c r="H318" s="4">
        <v>2018</v>
      </c>
      <c r="I318" s="4" t="s">
        <v>4477</v>
      </c>
      <c r="J318" s="4">
        <v>13</v>
      </c>
      <c r="K318" s="4">
        <v>4</v>
      </c>
      <c r="M318" s="4">
        <v>1121</v>
      </c>
      <c r="N318" s="4">
        <v>1135</v>
      </c>
      <c r="O318" s="4">
        <v>14</v>
      </c>
      <c r="P318" s="4" t="s">
        <v>4478</v>
      </c>
      <c r="Q318" s="4" t="s">
        <v>4480</v>
      </c>
      <c r="T318" s="4" t="s">
        <v>4481</v>
      </c>
      <c r="U318" s="4" t="s">
        <v>62</v>
      </c>
      <c r="V318" s="4" t="s">
        <v>4482</v>
      </c>
      <c r="W318" s="4" t="s">
        <v>1376</v>
      </c>
      <c r="X318" s="4" t="s">
        <v>1317</v>
      </c>
      <c r="Y318" s="4" t="s">
        <v>1455</v>
      </c>
    </row>
    <row r="319" spans="1:25" x14ac:dyDescent="0.3">
      <c r="A319" s="4" t="s">
        <v>4483</v>
      </c>
      <c r="B319" s="4" t="s">
        <v>4490</v>
      </c>
      <c r="C319" s="4" t="s">
        <v>4484</v>
      </c>
      <c r="D319" s="4" t="s">
        <v>1305</v>
      </c>
      <c r="E319" s="4" t="s">
        <v>4485</v>
      </c>
      <c r="F319" s="4" t="s">
        <v>4486</v>
      </c>
      <c r="G319" s="4" t="s">
        <v>4487</v>
      </c>
      <c r="H319" s="4">
        <v>2020</v>
      </c>
      <c r="I319" s="4" t="s">
        <v>1564</v>
      </c>
      <c r="J319" s="4">
        <v>2020</v>
      </c>
      <c r="K319" s="4">
        <v>7</v>
      </c>
      <c r="L319" s="4" t="s">
        <v>4488</v>
      </c>
      <c r="P319" s="4" t="s">
        <v>4489</v>
      </c>
      <c r="R319" s="4" t="s">
        <v>4491</v>
      </c>
      <c r="T319" s="4" t="s">
        <v>1569</v>
      </c>
      <c r="U319" s="4" t="s">
        <v>62</v>
      </c>
      <c r="V319" s="4" t="s">
        <v>1570</v>
      </c>
      <c r="W319" s="4" t="s">
        <v>1376</v>
      </c>
      <c r="X319" s="4" t="s">
        <v>1317</v>
      </c>
      <c r="Y319" s="4" t="s">
        <v>1377</v>
      </c>
    </row>
    <row r="320" spans="1:25" x14ac:dyDescent="0.3">
      <c r="A320" s="4" t="s">
        <v>4492</v>
      </c>
      <c r="B320" s="4" t="s">
        <v>4498</v>
      </c>
      <c r="C320" s="4" t="s">
        <v>4493</v>
      </c>
      <c r="D320" s="4" t="s">
        <v>1305</v>
      </c>
      <c r="E320" s="4" t="s">
        <v>4494</v>
      </c>
      <c r="F320" s="4" t="s">
        <v>4495</v>
      </c>
      <c r="G320" s="4" t="s">
        <v>4496</v>
      </c>
      <c r="H320" s="4">
        <v>2020</v>
      </c>
      <c r="I320" s="4" t="s">
        <v>223</v>
      </c>
      <c r="J320" s="4">
        <v>11</v>
      </c>
      <c r="L320" s="4">
        <v>1</v>
      </c>
      <c r="P320" s="4" t="s">
        <v>4497</v>
      </c>
      <c r="Q320" s="4" t="s">
        <v>4499</v>
      </c>
      <c r="R320" s="4" t="s">
        <v>4500</v>
      </c>
      <c r="T320" s="4" t="s">
        <v>1327</v>
      </c>
      <c r="U320" s="4" t="s">
        <v>62</v>
      </c>
      <c r="V320" s="4" t="s">
        <v>1328</v>
      </c>
      <c r="W320" s="4" t="s">
        <v>1376</v>
      </c>
      <c r="X320" s="4" t="s">
        <v>1317</v>
      </c>
      <c r="Y320" s="4" t="s">
        <v>1329</v>
      </c>
    </row>
    <row r="321" spans="1:25" x14ac:dyDescent="0.3">
      <c r="A321" s="4" t="s">
        <v>4501</v>
      </c>
      <c r="B321" s="4" t="s">
        <v>4507</v>
      </c>
      <c r="C321" s="4" t="s">
        <v>4502</v>
      </c>
      <c r="D321" s="4" t="s">
        <v>1305</v>
      </c>
      <c r="E321" s="4" t="s">
        <v>4503</v>
      </c>
      <c r="F321" s="4" t="s">
        <v>4504</v>
      </c>
      <c r="G321" s="4" t="s">
        <v>4505</v>
      </c>
      <c r="H321" s="4">
        <v>2020</v>
      </c>
      <c r="I321" s="4" t="s">
        <v>1717</v>
      </c>
      <c r="J321" s="4">
        <v>11</v>
      </c>
      <c r="L321" s="4">
        <v>985</v>
      </c>
      <c r="P321" s="4" t="s">
        <v>4506</v>
      </c>
      <c r="Q321" s="4" t="s">
        <v>4508</v>
      </c>
      <c r="T321" s="4" t="s">
        <v>1327</v>
      </c>
      <c r="U321" s="4" t="s">
        <v>62</v>
      </c>
      <c r="V321" s="4" t="s">
        <v>1721</v>
      </c>
      <c r="W321" s="4" t="s">
        <v>1376</v>
      </c>
      <c r="X321" s="4" t="s">
        <v>1317</v>
      </c>
      <c r="Y321" s="4" t="s">
        <v>1329</v>
      </c>
    </row>
    <row r="322" spans="1:25" x14ac:dyDescent="0.3">
      <c r="A322" s="4" t="s">
        <v>4509</v>
      </c>
      <c r="B322" s="4" t="s">
        <v>4515</v>
      </c>
      <c r="C322" s="4" t="s">
        <v>4510</v>
      </c>
      <c r="D322" s="4" t="s">
        <v>1305</v>
      </c>
      <c r="E322" s="4" t="s">
        <v>4511</v>
      </c>
      <c r="F322" s="4" t="s">
        <v>4512</v>
      </c>
      <c r="G322" s="4">
        <v>36612773900</v>
      </c>
      <c r="H322" s="4">
        <v>2020</v>
      </c>
      <c r="I322" s="4" t="s">
        <v>4513</v>
      </c>
      <c r="J322" s="4">
        <v>13</v>
      </c>
      <c r="K322" s="4">
        <v>2</v>
      </c>
      <c r="M322" s="4">
        <v>990</v>
      </c>
      <c r="N322" s="4">
        <v>1001</v>
      </c>
      <c r="O322" s="4">
        <v>11</v>
      </c>
      <c r="P322" s="4" t="s">
        <v>4514</v>
      </c>
      <c r="Q322" s="4" t="s">
        <v>4516</v>
      </c>
      <c r="T322" s="4" t="s">
        <v>4517</v>
      </c>
      <c r="U322" s="4" t="s">
        <v>62</v>
      </c>
      <c r="V322" s="4" t="s">
        <v>4518</v>
      </c>
      <c r="W322" s="4" t="s">
        <v>1316</v>
      </c>
      <c r="X322" s="4" t="s">
        <v>1317</v>
      </c>
    </row>
    <row r="323" spans="1:25" x14ac:dyDescent="0.3">
      <c r="A323" s="4" t="s">
        <v>4519</v>
      </c>
      <c r="B323" s="4" t="s">
        <v>4526</v>
      </c>
      <c r="C323" s="4" t="s">
        <v>4520</v>
      </c>
      <c r="D323" s="4" t="s">
        <v>1305</v>
      </c>
      <c r="E323" s="4" t="s">
        <v>4521</v>
      </c>
      <c r="F323" s="4" t="s">
        <v>4522</v>
      </c>
      <c r="G323" s="4" t="s">
        <v>4523</v>
      </c>
      <c r="H323" s="4">
        <v>2020</v>
      </c>
      <c r="I323" s="4" t="s">
        <v>4524</v>
      </c>
      <c r="J323" s="4">
        <v>26</v>
      </c>
      <c r="K323" s="4">
        <v>2</v>
      </c>
      <c r="M323" s="4">
        <v>183</v>
      </c>
      <c r="N323" s="4">
        <v>194</v>
      </c>
      <c r="O323" s="4">
        <v>11</v>
      </c>
      <c r="P323" s="4" t="s">
        <v>4525</v>
      </c>
      <c r="Q323" s="4" t="s">
        <v>4527</v>
      </c>
      <c r="T323" s="4" t="s">
        <v>4528</v>
      </c>
      <c r="U323" s="4" t="s">
        <v>62</v>
      </c>
      <c r="V323" s="4" t="s">
        <v>4529</v>
      </c>
      <c r="W323" s="4" t="s">
        <v>1316</v>
      </c>
      <c r="X323" s="4" t="s">
        <v>1317</v>
      </c>
    </row>
    <row r="324" spans="1:25" x14ac:dyDescent="0.3">
      <c r="A324" s="4" t="s">
        <v>4530</v>
      </c>
      <c r="B324" s="4" t="s">
        <v>4536</v>
      </c>
      <c r="C324" s="4" t="s">
        <v>4531</v>
      </c>
      <c r="D324" s="4" t="s">
        <v>1305</v>
      </c>
      <c r="E324" s="4" t="s">
        <v>4532</v>
      </c>
      <c r="F324" s="4" t="s">
        <v>4533</v>
      </c>
      <c r="G324" s="4" t="s">
        <v>4534</v>
      </c>
      <c r="H324" s="4">
        <v>2020</v>
      </c>
      <c r="I324" s="4" t="s">
        <v>625</v>
      </c>
      <c r="J324" s="4">
        <v>289</v>
      </c>
      <c r="L324" s="4">
        <v>113094</v>
      </c>
      <c r="P324" s="4" t="s">
        <v>4535</v>
      </c>
      <c r="Q324" s="4" t="s">
        <v>4537</v>
      </c>
      <c r="R324" s="4" t="s">
        <v>4538</v>
      </c>
      <c r="T324" s="4" t="s">
        <v>3775</v>
      </c>
      <c r="U324" s="4" t="s">
        <v>62</v>
      </c>
      <c r="V324" s="4" t="s">
        <v>3776</v>
      </c>
      <c r="W324" s="4" t="s">
        <v>612</v>
      </c>
      <c r="X324" s="4" t="s">
        <v>1317</v>
      </c>
      <c r="Y324" s="4" t="s">
        <v>1430</v>
      </c>
    </row>
    <row r="325" spans="1:25" x14ac:dyDescent="0.3">
      <c r="A325" s="4" t="s">
        <v>4539</v>
      </c>
      <c r="B325" s="4" t="s">
        <v>4546</v>
      </c>
      <c r="C325" s="4" t="s">
        <v>4540</v>
      </c>
      <c r="D325" s="4" t="s">
        <v>1305</v>
      </c>
      <c r="E325" s="4" t="s">
        <v>4541</v>
      </c>
      <c r="F325" s="4" t="s">
        <v>4542</v>
      </c>
      <c r="G325" s="4" t="s">
        <v>4543</v>
      </c>
      <c r="H325" s="4">
        <v>2020</v>
      </c>
      <c r="I325" s="4" t="s">
        <v>4544</v>
      </c>
      <c r="J325" s="4">
        <v>48</v>
      </c>
      <c r="K325" s="4">
        <v>3</v>
      </c>
      <c r="M325" s="4">
        <v>360</v>
      </c>
      <c r="N325" s="4">
        <v>373</v>
      </c>
      <c r="O325" s="4">
        <v>13</v>
      </c>
      <c r="P325" s="4" t="s">
        <v>4545</v>
      </c>
      <c r="Q325" s="4" t="s">
        <v>4547</v>
      </c>
      <c r="T325" s="4" t="s">
        <v>1350</v>
      </c>
      <c r="U325" s="4" t="s">
        <v>62</v>
      </c>
      <c r="V325" s="4" t="s">
        <v>4548</v>
      </c>
      <c r="W325" s="4" t="s">
        <v>1316</v>
      </c>
      <c r="X325" s="4" t="s">
        <v>1317</v>
      </c>
      <c r="Y325" s="4" t="s">
        <v>2141</v>
      </c>
    </row>
    <row r="326" spans="1:25" x14ac:dyDescent="0.3">
      <c r="A326" s="4" t="s">
        <v>4549</v>
      </c>
      <c r="B326" s="4" t="s">
        <v>4556</v>
      </c>
      <c r="C326" s="4" t="s">
        <v>4550</v>
      </c>
      <c r="D326" s="4" t="s">
        <v>1305</v>
      </c>
      <c r="E326" s="4" t="s">
        <v>4551</v>
      </c>
      <c r="F326" s="4" t="s">
        <v>4552</v>
      </c>
      <c r="G326" s="4" t="s">
        <v>4553</v>
      </c>
      <c r="H326" s="4">
        <v>2018</v>
      </c>
      <c r="I326" s="4" t="s">
        <v>4554</v>
      </c>
      <c r="J326" s="4">
        <v>11</v>
      </c>
      <c r="K326" s="4">
        <v>4</v>
      </c>
      <c r="M326" s="4">
        <v>753</v>
      </c>
      <c r="N326" s="4">
        <v>762</v>
      </c>
      <c r="O326" s="4">
        <v>9</v>
      </c>
      <c r="P326" s="4" t="s">
        <v>4555</v>
      </c>
      <c r="Q326" s="4" t="s">
        <v>4557</v>
      </c>
      <c r="T326" s="4" t="s">
        <v>1350</v>
      </c>
      <c r="U326" s="4" t="s">
        <v>62</v>
      </c>
      <c r="V326" s="4" t="s">
        <v>4558</v>
      </c>
      <c r="W326" s="4" t="s">
        <v>1316</v>
      </c>
      <c r="X326" s="4" t="s">
        <v>1317</v>
      </c>
    </row>
    <row r="327" spans="1:25" x14ac:dyDescent="0.3">
      <c r="A327" s="4" t="s">
        <v>4559</v>
      </c>
      <c r="B327" s="4" t="s">
        <v>4565</v>
      </c>
      <c r="C327" s="4" t="s">
        <v>4560</v>
      </c>
      <c r="D327" s="4" t="s">
        <v>1305</v>
      </c>
      <c r="E327" s="4" t="s">
        <v>4561</v>
      </c>
      <c r="F327" s="4" t="s">
        <v>4562</v>
      </c>
      <c r="G327" s="4" t="s">
        <v>4563</v>
      </c>
      <c r="H327" s="4">
        <v>2018</v>
      </c>
      <c r="I327" s="4" t="s">
        <v>3665</v>
      </c>
      <c r="J327" s="4">
        <v>6</v>
      </c>
      <c r="L327" s="4">
        <v>183</v>
      </c>
      <c r="P327" s="4" t="s">
        <v>4564</v>
      </c>
      <c r="Q327" s="4" t="s">
        <v>4566</v>
      </c>
      <c r="R327" s="4" t="s">
        <v>4567</v>
      </c>
      <c r="T327" s="4" t="s">
        <v>1327</v>
      </c>
      <c r="U327" s="4" t="s">
        <v>62</v>
      </c>
      <c r="V327" s="4" t="s">
        <v>3670</v>
      </c>
      <c r="W327" s="4" t="s">
        <v>1376</v>
      </c>
      <c r="X327" s="4" t="s">
        <v>1317</v>
      </c>
      <c r="Y327" s="4" t="s">
        <v>1329</v>
      </c>
    </row>
    <row r="328" spans="1:25" x14ac:dyDescent="0.3">
      <c r="A328" s="4" t="s">
        <v>4568</v>
      </c>
      <c r="B328" s="4" t="s">
        <v>4574</v>
      </c>
      <c r="C328" s="4" t="s">
        <v>4569</v>
      </c>
      <c r="D328" s="4" t="s">
        <v>1305</v>
      </c>
      <c r="E328" s="4" t="s">
        <v>4570</v>
      </c>
      <c r="F328" s="4" t="s">
        <v>4571</v>
      </c>
      <c r="G328" s="4" t="s">
        <v>4572</v>
      </c>
      <c r="H328" s="4">
        <v>2019</v>
      </c>
      <c r="I328" s="4" t="s">
        <v>1358</v>
      </c>
      <c r="J328" s="4">
        <v>38</v>
      </c>
      <c r="L328" s="4">
        <v>101212</v>
      </c>
      <c r="P328" s="4" t="s">
        <v>4573</v>
      </c>
      <c r="Q328" s="4" t="s">
        <v>4575</v>
      </c>
      <c r="T328" s="4" t="s">
        <v>1362</v>
      </c>
      <c r="U328" s="4" t="s">
        <v>62</v>
      </c>
      <c r="V328" s="4" t="s">
        <v>1363</v>
      </c>
      <c r="W328" s="4" t="s">
        <v>1316</v>
      </c>
      <c r="X328" s="4" t="s">
        <v>1317</v>
      </c>
      <c r="Y328" s="4" t="s">
        <v>2948</v>
      </c>
    </row>
    <row r="329" spans="1:25" x14ac:dyDescent="0.3">
      <c r="A329" s="4" t="s">
        <v>4576</v>
      </c>
      <c r="B329" s="4" t="s">
        <v>4583</v>
      </c>
      <c r="C329" s="4" t="s">
        <v>4577</v>
      </c>
      <c r="D329" s="4" t="s">
        <v>1305</v>
      </c>
      <c r="E329" s="4" t="s">
        <v>4578</v>
      </c>
      <c r="F329" s="4" t="s">
        <v>4579</v>
      </c>
      <c r="G329" s="4" t="s">
        <v>4580</v>
      </c>
      <c r="H329" s="4">
        <v>2019</v>
      </c>
      <c r="I329" s="4" t="s">
        <v>4581</v>
      </c>
      <c r="J329" s="4">
        <v>3</v>
      </c>
      <c r="K329" s="4">
        <v>3</v>
      </c>
      <c r="M329" s="4">
        <v>165</v>
      </c>
      <c r="N329" s="4">
        <v>184</v>
      </c>
      <c r="O329" s="4">
        <v>19</v>
      </c>
      <c r="P329" s="4" t="s">
        <v>4582</v>
      </c>
      <c r="Q329" s="4" t="s">
        <v>4584</v>
      </c>
      <c r="T329" s="4" t="s">
        <v>4585</v>
      </c>
      <c r="U329" s="4" t="s">
        <v>62</v>
      </c>
      <c r="V329" s="4" t="s">
        <v>4586</v>
      </c>
      <c r="W329" s="4" t="s">
        <v>1316</v>
      </c>
      <c r="X329" s="4" t="s">
        <v>1317</v>
      </c>
      <c r="Y329" s="4" t="s">
        <v>1341</v>
      </c>
    </row>
    <row r="330" spans="1:25" x14ac:dyDescent="0.3">
      <c r="A330" s="4" t="s">
        <v>4587</v>
      </c>
      <c r="B330" s="4" t="s">
        <v>4594</v>
      </c>
      <c r="C330" s="4" t="s">
        <v>4588</v>
      </c>
      <c r="D330" s="4" t="s">
        <v>1305</v>
      </c>
      <c r="E330" s="4" t="s">
        <v>4589</v>
      </c>
      <c r="F330" s="4" t="s">
        <v>4590</v>
      </c>
      <c r="G330" s="4" t="s">
        <v>4591</v>
      </c>
      <c r="H330" s="4">
        <v>2019</v>
      </c>
      <c r="I330" s="4" t="s">
        <v>4592</v>
      </c>
      <c r="J330" s="4">
        <v>45</v>
      </c>
      <c r="K330" s="4">
        <v>1</v>
      </c>
      <c r="M330" s="4">
        <v>153</v>
      </c>
      <c r="N330" s="4">
        <v>166</v>
      </c>
      <c r="O330" s="4">
        <v>13</v>
      </c>
      <c r="P330" s="4" t="s">
        <v>4593</v>
      </c>
      <c r="Q330" s="4" t="s">
        <v>4595</v>
      </c>
      <c r="T330" s="4" t="s">
        <v>1362</v>
      </c>
      <c r="U330" s="4" t="s">
        <v>62</v>
      </c>
      <c r="V330" s="4" t="s">
        <v>4596</v>
      </c>
      <c r="W330" s="4" t="s">
        <v>1316</v>
      </c>
      <c r="X330" s="4" t="s">
        <v>1317</v>
      </c>
      <c r="Y330" s="4" t="s">
        <v>1377</v>
      </c>
    </row>
    <row r="331" spans="1:25" x14ac:dyDescent="0.3">
      <c r="A331" s="4" t="s">
        <v>4597</v>
      </c>
      <c r="B331" s="4" t="s">
        <v>4605</v>
      </c>
      <c r="C331" s="4" t="s">
        <v>4598</v>
      </c>
      <c r="D331" s="4" t="s">
        <v>1305</v>
      </c>
      <c r="E331" s="4" t="s">
        <v>4599</v>
      </c>
      <c r="F331" s="4" t="s">
        <v>4600</v>
      </c>
      <c r="G331" s="4" t="s">
        <v>4601</v>
      </c>
      <c r="H331" s="4">
        <v>2020</v>
      </c>
      <c r="I331" s="4" t="s">
        <v>1918</v>
      </c>
      <c r="J331" s="4">
        <v>12</v>
      </c>
      <c r="M331" s="4" t="s">
        <v>4602</v>
      </c>
      <c r="N331" s="4" t="s">
        <v>4603</v>
      </c>
      <c r="O331" s="4">
        <v>2</v>
      </c>
      <c r="P331" s="4" t="s">
        <v>4604</v>
      </c>
      <c r="Q331" s="4" t="s">
        <v>4606</v>
      </c>
      <c r="R331" s="4" t="s">
        <v>4607</v>
      </c>
      <c r="T331" s="4" t="s">
        <v>1922</v>
      </c>
      <c r="U331" s="4" t="s">
        <v>62</v>
      </c>
      <c r="V331" s="4" t="s">
        <v>1923</v>
      </c>
      <c r="W331" s="4" t="s">
        <v>1316</v>
      </c>
      <c r="X331" s="4" t="s">
        <v>1317</v>
      </c>
    </row>
    <row r="332" spans="1:25" x14ac:dyDescent="0.3">
      <c r="A332" s="4" t="s">
        <v>4608</v>
      </c>
      <c r="B332" s="4" t="s">
        <v>4615</v>
      </c>
      <c r="C332" s="4" t="s">
        <v>4609</v>
      </c>
      <c r="D332" s="4" t="s">
        <v>1305</v>
      </c>
      <c r="E332" s="4" t="s">
        <v>4610</v>
      </c>
      <c r="F332" s="4" t="s">
        <v>4611</v>
      </c>
      <c r="G332" s="4" t="s">
        <v>4612</v>
      </c>
      <c r="H332" s="4">
        <v>2020</v>
      </c>
      <c r="I332" s="4" t="s">
        <v>4613</v>
      </c>
      <c r="J332" s="4">
        <v>90</v>
      </c>
      <c r="K332" s="4">
        <v>5</v>
      </c>
      <c r="M332" s="4">
        <v>578</v>
      </c>
      <c r="N332" s="4">
        <v>585</v>
      </c>
      <c r="O332" s="4">
        <v>7</v>
      </c>
      <c r="P332" s="4" t="s">
        <v>4614</v>
      </c>
      <c r="Q332" s="4" t="s">
        <v>4616</v>
      </c>
      <c r="R332" s="4" t="s">
        <v>4617</v>
      </c>
      <c r="T332" s="4" t="s">
        <v>1922</v>
      </c>
      <c r="U332" s="4" t="s">
        <v>62</v>
      </c>
      <c r="V332" s="4" t="s">
        <v>4618</v>
      </c>
      <c r="W332" s="4" t="s">
        <v>1316</v>
      </c>
      <c r="X332" s="4" t="s">
        <v>1317</v>
      </c>
      <c r="Y332" s="4" t="s">
        <v>1377</v>
      </c>
    </row>
    <row r="333" spans="1:25" x14ac:dyDescent="0.3">
      <c r="A333" s="4" t="s">
        <v>4619</v>
      </c>
      <c r="B333" s="4" t="s">
        <v>4625</v>
      </c>
      <c r="C333" s="4" t="s">
        <v>4620</v>
      </c>
      <c r="D333" s="4" t="s">
        <v>1305</v>
      </c>
      <c r="E333" s="4" t="s">
        <v>4621</v>
      </c>
      <c r="F333" s="4" t="s">
        <v>4622</v>
      </c>
      <c r="G333" s="4" t="s">
        <v>4623</v>
      </c>
      <c r="H333" s="4">
        <v>2020</v>
      </c>
      <c r="I333" s="4" t="s">
        <v>879</v>
      </c>
      <c r="J333" s="4">
        <v>29</v>
      </c>
      <c r="K333" s="4">
        <v>3</v>
      </c>
      <c r="M333" s="4">
        <v>348</v>
      </c>
      <c r="N333" s="4">
        <v>363</v>
      </c>
      <c r="O333" s="4">
        <v>15</v>
      </c>
      <c r="P333" s="4" t="s">
        <v>4624</v>
      </c>
      <c r="Q333" s="4" t="s">
        <v>4626</v>
      </c>
      <c r="R333" s="4" t="s">
        <v>4627</v>
      </c>
      <c r="T333" s="4" t="s">
        <v>3416</v>
      </c>
      <c r="U333" s="4" t="s">
        <v>62</v>
      </c>
      <c r="V333" s="4" t="s">
        <v>3417</v>
      </c>
      <c r="W333" s="4" t="s">
        <v>1376</v>
      </c>
      <c r="X333" s="4" t="s">
        <v>1317</v>
      </c>
    </row>
    <row r="334" spans="1:25" x14ac:dyDescent="0.3">
      <c r="A334" s="4" t="s">
        <v>4628</v>
      </c>
      <c r="B334" s="4" t="s">
        <v>4635</v>
      </c>
      <c r="C334" s="4" t="s">
        <v>4629</v>
      </c>
      <c r="D334" s="4" t="s">
        <v>1305</v>
      </c>
      <c r="E334" s="4" t="s">
        <v>4630</v>
      </c>
      <c r="F334" s="4" t="s">
        <v>4631</v>
      </c>
      <c r="G334" s="4" t="s">
        <v>4632</v>
      </c>
      <c r="H334" s="4">
        <v>2018</v>
      </c>
      <c r="I334" s="4" t="s">
        <v>4633</v>
      </c>
      <c r="J334" s="4">
        <v>61</v>
      </c>
      <c r="K334" s="4">
        <v>7</v>
      </c>
      <c r="M334" s="4">
        <v>751</v>
      </c>
      <c r="N334" s="4">
        <v>774</v>
      </c>
      <c r="O334" s="4">
        <v>23</v>
      </c>
      <c r="P334" s="4" t="s">
        <v>4634</v>
      </c>
      <c r="Q334" s="4" t="s">
        <v>4636</v>
      </c>
      <c r="R334" s="4" t="s">
        <v>4637</v>
      </c>
      <c r="T334" s="4" t="s">
        <v>1350</v>
      </c>
      <c r="U334" s="4" t="s">
        <v>62</v>
      </c>
      <c r="V334" s="4" t="s">
        <v>4638</v>
      </c>
      <c r="W334" s="4" t="s">
        <v>1316</v>
      </c>
      <c r="X334" s="4" t="s">
        <v>1317</v>
      </c>
    </row>
    <row r="335" spans="1:25" x14ac:dyDescent="0.3">
      <c r="A335" s="4" t="s">
        <v>4639</v>
      </c>
      <c r="B335" s="4" t="s">
        <v>4644</v>
      </c>
      <c r="D335" s="4" t="s">
        <v>1305</v>
      </c>
      <c r="E335" s="4" t="s">
        <v>4640</v>
      </c>
      <c r="F335" s="4" t="s">
        <v>4641</v>
      </c>
      <c r="G335" s="4">
        <v>26653425300</v>
      </c>
      <c r="H335" s="4">
        <v>2020</v>
      </c>
      <c r="I335" s="4" t="s">
        <v>4642</v>
      </c>
      <c r="J335" s="4">
        <v>38</v>
      </c>
      <c r="K335" s="4">
        <v>1</v>
      </c>
      <c r="M335" s="4">
        <v>26</v>
      </c>
      <c r="N335" s="4">
        <v>32</v>
      </c>
      <c r="O335" s="4">
        <v>6</v>
      </c>
      <c r="P335" s="4" t="s">
        <v>4643</v>
      </c>
      <c r="T335" s="4" t="s">
        <v>4645</v>
      </c>
      <c r="U335" s="4" t="s">
        <v>62</v>
      </c>
      <c r="V335" s="4" t="s">
        <v>4646</v>
      </c>
      <c r="W335" s="4" t="s">
        <v>1316</v>
      </c>
      <c r="X335" s="4" t="s">
        <v>1317</v>
      </c>
    </row>
    <row r="336" spans="1:25" x14ac:dyDescent="0.3">
      <c r="A336" s="4" t="s">
        <v>4647</v>
      </c>
      <c r="B336" s="4" t="s">
        <v>4654</v>
      </c>
      <c r="C336" s="4" t="s">
        <v>4648</v>
      </c>
      <c r="D336" s="4" t="s">
        <v>1305</v>
      </c>
      <c r="E336" s="4" t="s">
        <v>4649</v>
      </c>
      <c r="F336" s="4" t="s">
        <v>4650</v>
      </c>
      <c r="G336" s="4" t="s">
        <v>4651</v>
      </c>
      <c r="H336" s="4">
        <v>2019</v>
      </c>
      <c r="I336" s="4" t="s">
        <v>4652</v>
      </c>
      <c r="J336" s="4">
        <v>50</v>
      </c>
      <c r="K336" s="4">
        <v>5</v>
      </c>
      <c r="M336" s="4">
        <v>1075</v>
      </c>
      <c r="N336" s="4">
        <v>1081</v>
      </c>
      <c r="O336" s="4">
        <v>6</v>
      </c>
      <c r="P336" s="4" t="s">
        <v>4653</v>
      </c>
      <c r="Q336" s="4" t="s">
        <v>4655</v>
      </c>
      <c r="R336" s="4" t="s">
        <v>4656</v>
      </c>
      <c r="T336" s="4" t="s">
        <v>1362</v>
      </c>
      <c r="U336" s="4" t="s">
        <v>62</v>
      </c>
      <c r="V336" s="4" t="s">
        <v>4652</v>
      </c>
      <c r="W336" s="4" t="s">
        <v>1316</v>
      </c>
      <c r="X336" s="4" t="s">
        <v>1317</v>
      </c>
    </row>
    <row r="337" spans="1:25" x14ac:dyDescent="0.3">
      <c r="A337" s="4" t="s">
        <v>4657</v>
      </c>
      <c r="B337" s="4" t="s">
        <v>4663</v>
      </c>
      <c r="C337" s="4" t="s">
        <v>4658</v>
      </c>
      <c r="D337" s="4" t="s">
        <v>1305</v>
      </c>
      <c r="E337" s="4" t="s">
        <v>4659</v>
      </c>
      <c r="F337" s="4" t="s">
        <v>4660</v>
      </c>
      <c r="G337" s="4" t="s">
        <v>4661</v>
      </c>
      <c r="H337" s="4">
        <v>2018</v>
      </c>
      <c r="I337" s="4" t="s">
        <v>4315</v>
      </c>
      <c r="J337" s="4">
        <v>9</v>
      </c>
      <c r="K337" s="4">
        <v>10</v>
      </c>
      <c r="M337" s="4">
        <v>544</v>
      </c>
      <c r="N337" s="4">
        <v>548</v>
      </c>
      <c r="O337" s="4">
        <v>4</v>
      </c>
      <c r="P337" s="4" t="s">
        <v>4662</v>
      </c>
      <c r="Q337" s="4" t="s">
        <v>4664</v>
      </c>
      <c r="R337" s="4" t="s">
        <v>4665</v>
      </c>
      <c r="T337" s="4" t="s">
        <v>4320</v>
      </c>
      <c r="U337" s="4" t="s">
        <v>62</v>
      </c>
      <c r="V337" s="4" t="s">
        <v>4321</v>
      </c>
      <c r="W337" s="4" t="s">
        <v>1316</v>
      </c>
      <c r="X337" s="4" t="s">
        <v>1317</v>
      </c>
    </row>
    <row r="338" spans="1:25" x14ac:dyDescent="0.3">
      <c r="A338" s="4" t="s">
        <v>4666</v>
      </c>
      <c r="B338" s="4" t="s">
        <v>4672</v>
      </c>
      <c r="C338" s="4" t="s">
        <v>4667</v>
      </c>
      <c r="D338" s="4" t="s">
        <v>1305</v>
      </c>
      <c r="E338" s="4" t="s">
        <v>4668</v>
      </c>
      <c r="F338" s="4" t="s">
        <v>4669</v>
      </c>
      <c r="G338" s="4" t="s">
        <v>4670</v>
      </c>
      <c r="H338" s="4">
        <v>2020</v>
      </c>
      <c r="I338" s="4" t="s">
        <v>3850</v>
      </c>
      <c r="J338" s="4">
        <v>8</v>
      </c>
      <c r="K338" s="4">
        <v>1</v>
      </c>
      <c r="L338" s="4">
        <v>32</v>
      </c>
      <c r="P338" s="4" t="s">
        <v>4671</v>
      </c>
      <c r="Q338" s="4" t="s">
        <v>4673</v>
      </c>
      <c r="T338" s="4" t="s">
        <v>4674</v>
      </c>
      <c r="U338" s="4" t="s">
        <v>62</v>
      </c>
      <c r="V338" s="4" t="s">
        <v>3855</v>
      </c>
      <c r="W338" s="4" t="s">
        <v>1316</v>
      </c>
      <c r="X338" s="4" t="s">
        <v>1317</v>
      </c>
    </row>
    <row r="339" spans="1:25" x14ac:dyDescent="0.3">
      <c r="A339" s="4" t="s">
        <v>4675</v>
      </c>
      <c r="B339" s="4" t="s">
        <v>4681</v>
      </c>
      <c r="C339" s="4" t="s">
        <v>4676</v>
      </c>
      <c r="D339" s="4" t="s">
        <v>1305</v>
      </c>
      <c r="E339" s="4" t="s">
        <v>4677</v>
      </c>
      <c r="F339" s="4" t="s">
        <v>4678</v>
      </c>
      <c r="G339" s="4">
        <v>55337636100</v>
      </c>
      <c r="H339" s="4">
        <v>2020</v>
      </c>
      <c r="I339" s="4" t="s">
        <v>4679</v>
      </c>
      <c r="J339" s="4">
        <v>27</v>
      </c>
      <c r="K339" s="4">
        <v>2</v>
      </c>
      <c r="M339" s="4">
        <v>275</v>
      </c>
      <c r="N339" s="4">
        <v>299</v>
      </c>
      <c r="O339" s="4">
        <v>24</v>
      </c>
      <c r="P339" s="4" t="s">
        <v>4680</v>
      </c>
      <c r="Q339" s="4" t="s">
        <v>4682</v>
      </c>
      <c r="R339" s="4" t="s">
        <v>4683</v>
      </c>
      <c r="T339" s="4" t="s">
        <v>1350</v>
      </c>
      <c r="U339" s="4" t="s">
        <v>62</v>
      </c>
      <c r="V339" s="4" t="s">
        <v>4684</v>
      </c>
      <c r="W339" s="4" t="s">
        <v>1316</v>
      </c>
      <c r="X339" s="4" t="s">
        <v>1317</v>
      </c>
      <c r="Y339" s="4" t="s">
        <v>1377</v>
      </c>
    </row>
    <row r="340" spans="1:25" x14ac:dyDescent="0.3">
      <c r="A340" s="4" t="s">
        <v>4685</v>
      </c>
      <c r="B340" s="4" t="s">
        <v>4691</v>
      </c>
      <c r="C340" s="4" t="s">
        <v>4686</v>
      </c>
      <c r="D340" s="4" t="s">
        <v>1305</v>
      </c>
      <c r="E340" s="4" t="s">
        <v>4687</v>
      </c>
      <c r="F340" s="4" t="s">
        <v>4688</v>
      </c>
      <c r="G340" s="4">
        <v>24333408800</v>
      </c>
      <c r="H340" s="4">
        <v>2020</v>
      </c>
      <c r="I340" s="4" t="s">
        <v>4689</v>
      </c>
      <c r="J340" s="4">
        <v>42</v>
      </c>
      <c r="K340" s="4">
        <v>7</v>
      </c>
      <c r="M340" s="4">
        <v>744</v>
      </c>
      <c r="N340" s="4">
        <v>755</v>
      </c>
      <c r="O340" s="4">
        <v>11</v>
      </c>
      <c r="P340" s="4" t="s">
        <v>4690</v>
      </c>
      <c r="Q340" s="4" t="s">
        <v>4692</v>
      </c>
      <c r="R340" s="4" t="s">
        <v>4693</v>
      </c>
      <c r="T340" s="4" t="s">
        <v>4694</v>
      </c>
      <c r="U340" s="4" t="s">
        <v>62</v>
      </c>
      <c r="V340" s="4" t="s">
        <v>4695</v>
      </c>
      <c r="W340" s="4" t="s">
        <v>1316</v>
      </c>
      <c r="X340" s="4" t="s">
        <v>1317</v>
      </c>
    </row>
    <row r="341" spans="1:25" x14ac:dyDescent="0.3">
      <c r="A341" s="4" t="s">
        <v>4696</v>
      </c>
      <c r="B341" s="4" t="s">
        <v>4699</v>
      </c>
      <c r="C341" s="4" t="s">
        <v>4697</v>
      </c>
      <c r="D341" s="4" t="s">
        <v>1305</v>
      </c>
      <c r="E341" s="4" t="s">
        <v>2625</v>
      </c>
      <c r="F341" s="4" t="s">
        <v>2626</v>
      </c>
      <c r="G341" s="4">
        <v>55772819300</v>
      </c>
      <c r="H341" s="4">
        <v>2020</v>
      </c>
      <c r="I341" s="4" t="s">
        <v>1870</v>
      </c>
      <c r="P341" s="4" t="s">
        <v>4698</v>
      </c>
      <c r="Q341" s="4" t="s">
        <v>4700</v>
      </c>
      <c r="R341" s="4" t="s">
        <v>4701</v>
      </c>
      <c r="T341" s="4" t="s">
        <v>1875</v>
      </c>
      <c r="U341" s="4" t="s">
        <v>62</v>
      </c>
      <c r="V341" s="4" t="s">
        <v>1876</v>
      </c>
      <c r="W341" s="4" t="s">
        <v>1316</v>
      </c>
      <c r="X341" s="4" t="s">
        <v>1352</v>
      </c>
      <c r="Y341" s="4" t="s">
        <v>1455</v>
      </c>
    </row>
    <row r="342" spans="1:25" x14ac:dyDescent="0.3">
      <c r="A342" s="4" t="s">
        <v>4702</v>
      </c>
      <c r="B342" s="4" t="s">
        <v>4709</v>
      </c>
      <c r="C342" s="4" t="s">
        <v>4703</v>
      </c>
      <c r="D342" s="4" t="s">
        <v>1305</v>
      </c>
      <c r="E342" s="4" t="s">
        <v>4704</v>
      </c>
      <c r="F342" s="4" t="s">
        <v>4705</v>
      </c>
      <c r="G342" s="4" t="s">
        <v>4706</v>
      </c>
      <c r="H342" s="4">
        <v>2019</v>
      </c>
      <c r="I342" s="4" t="s">
        <v>4707</v>
      </c>
      <c r="J342" s="4">
        <v>33</v>
      </c>
      <c r="K342" s="4">
        <v>3</v>
      </c>
      <c r="L342" s="4">
        <v>4019031</v>
      </c>
      <c r="P342" s="4" t="s">
        <v>4708</v>
      </c>
      <c r="Q342" s="4" t="s">
        <v>4710</v>
      </c>
      <c r="R342" s="4" t="s">
        <v>4711</v>
      </c>
      <c r="T342" s="4" t="s">
        <v>2215</v>
      </c>
      <c r="U342" s="4" t="s">
        <v>62</v>
      </c>
      <c r="V342" s="4" t="s">
        <v>4712</v>
      </c>
      <c r="W342" s="4" t="s">
        <v>1316</v>
      </c>
      <c r="X342" s="4" t="s">
        <v>1317</v>
      </c>
    </row>
    <row r="343" spans="1:25" x14ac:dyDescent="0.3">
      <c r="A343" s="4" t="s">
        <v>4713</v>
      </c>
      <c r="B343" s="4" t="s">
        <v>4719</v>
      </c>
      <c r="C343" s="4" t="s">
        <v>4714</v>
      </c>
      <c r="D343" s="4" t="s">
        <v>1305</v>
      </c>
      <c r="E343" s="4" t="s">
        <v>4715</v>
      </c>
      <c r="F343" s="4" t="s">
        <v>4716</v>
      </c>
      <c r="G343" s="4" t="s">
        <v>4717</v>
      </c>
      <c r="H343" s="4">
        <v>2018</v>
      </c>
      <c r="I343" s="4" t="s">
        <v>3065</v>
      </c>
      <c r="J343" s="4">
        <v>41</v>
      </c>
      <c r="M343" s="4">
        <v>54</v>
      </c>
      <c r="N343" s="4">
        <v>59</v>
      </c>
      <c r="O343" s="4">
        <v>5</v>
      </c>
      <c r="P343" s="4" t="s">
        <v>4718</v>
      </c>
      <c r="Q343" s="4" t="s">
        <v>4720</v>
      </c>
      <c r="R343" s="4" t="s">
        <v>4721</v>
      </c>
      <c r="T343" s="4" t="s">
        <v>3069</v>
      </c>
      <c r="U343" s="4" t="s">
        <v>62</v>
      </c>
      <c r="V343" s="4" t="s">
        <v>3070</v>
      </c>
      <c r="W343" s="4" t="s">
        <v>1316</v>
      </c>
      <c r="X343" s="4" t="s">
        <v>1317</v>
      </c>
    </row>
    <row r="344" spans="1:25" x14ac:dyDescent="0.3">
      <c r="A344" s="4" t="s">
        <v>4722</v>
      </c>
      <c r="B344" s="4" t="s">
        <v>4729</v>
      </c>
      <c r="C344" s="4" t="s">
        <v>4723</v>
      </c>
      <c r="D344" s="4" t="s">
        <v>1305</v>
      </c>
      <c r="E344" s="4" t="s">
        <v>4724</v>
      </c>
      <c r="F344" s="4" t="s">
        <v>4725</v>
      </c>
      <c r="G344" s="4" t="s">
        <v>4726</v>
      </c>
      <c r="H344" s="4">
        <v>2019</v>
      </c>
      <c r="I344" s="4" t="s">
        <v>4727</v>
      </c>
      <c r="J344" s="4">
        <v>20</v>
      </c>
      <c r="K344" s="4">
        <v>3</v>
      </c>
      <c r="M344" s="4">
        <v>485</v>
      </c>
      <c r="N344" s="4">
        <v>494</v>
      </c>
      <c r="O344" s="4">
        <v>9</v>
      </c>
      <c r="P344" s="4" t="s">
        <v>4728</v>
      </c>
      <c r="R344" s="4" t="s">
        <v>4730</v>
      </c>
      <c r="T344" s="4" t="s">
        <v>4731</v>
      </c>
      <c r="U344" s="4" t="s">
        <v>62</v>
      </c>
      <c r="V344" s="4" t="s">
        <v>4732</v>
      </c>
      <c r="W344" s="4" t="s">
        <v>1376</v>
      </c>
      <c r="X344" s="4" t="s">
        <v>1317</v>
      </c>
      <c r="Y344" s="4" t="s">
        <v>1329</v>
      </c>
    </row>
    <row r="345" spans="1:25" x14ac:dyDescent="0.3">
      <c r="A345" s="4" t="s">
        <v>4733</v>
      </c>
      <c r="B345" s="4" t="s">
        <v>4739</v>
      </c>
      <c r="C345" s="4" t="s">
        <v>4734</v>
      </c>
      <c r="D345" s="4" t="s">
        <v>1305</v>
      </c>
      <c r="E345" s="4" t="s">
        <v>4735</v>
      </c>
      <c r="F345" s="4" t="s">
        <v>4736</v>
      </c>
      <c r="G345" s="4" t="s">
        <v>4737</v>
      </c>
      <c r="H345" s="4">
        <v>2019</v>
      </c>
      <c r="I345" s="4" t="s">
        <v>1918</v>
      </c>
      <c r="J345" s="4">
        <v>11</v>
      </c>
      <c r="K345" s="4">
        <v>2</v>
      </c>
      <c r="M345" s="4">
        <v>137</v>
      </c>
      <c r="N345" s="4">
        <v>146</v>
      </c>
      <c r="O345" s="4">
        <v>9</v>
      </c>
      <c r="P345" s="4" t="s">
        <v>4738</v>
      </c>
      <c r="Q345" s="4" t="s">
        <v>4740</v>
      </c>
      <c r="R345" s="4" t="s">
        <v>4741</v>
      </c>
      <c r="T345" s="4" t="s">
        <v>4411</v>
      </c>
      <c r="U345" s="4" t="s">
        <v>62</v>
      </c>
      <c r="V345" s="4" t="s">
        <v>1923</v>
      </c>
      <c r="W345" s="4" t="s">
        <v>1316</v>
      </c>
      <c r="X345" s="4" t="s">
        <v>1317</v>
      </c>
    </row>
    <row r="346" spans="1:25" x14ac:dyDescent="0.3">
      <c r="A346" s="4" t="s">
        <v>4742</v>
      </c>
      <c r="B346" s="4" t="s">
        <v>4748</v>
      </c>
      <c r="C346" s="4" t="s">
        <v>4743</v>
      </c>
      <c r="D346" s="4" t="s">
        <v>1305</v>
      </c>
      <c r="E346" s="4" t="s">
        <v>4744</v>
      </c>
      <c r="F346" s="4" t="s">
        <v>4745</v>
      </c>
      <c r="G346" s="4" t="s">
        <v>4746</v>
      </c>
      <c r="H346" s="4">
        <v>2019</v>
      </c>
      <c r="I346" s="4" t="s">
        <v>245</v>
      </c>
      <c r="J346" s="4">
        <v>10</v>
      </c>
      <c r="K346" s="4">
        <v>1</v>
      </c>
      <c r="L346" s="4">
        <v>1544024</v>
      </c>
      <c r="P346" s="4" t="s">
        <v>4747</v>
      </c>
      <c r="Q346" s="4" t="s">
        <v>4749</v>
      </c>
      <c r="T346" s="4" t="s">
        <v>2004</v>
      </c>
      <c r="U346" s="4" t="s">
        <v>62</v>
      </c>
      <c r="V346" s="4" t="s">
        <v>2925</v>
      </c>
      <c r="W346" s="4" t="s">
        <v>1376</v>
      </c>
      <c r="X346" s="4" t="s">
        <v>1317</v>
      </c>
      <c r="Y346" s="4" t="s">
        <v>1329</v>
      </c>
    </row>
    <row r="347" spans="1:25" x14ac:dyDescent="0.3">
      <c r="A347" s="4" t="s">
        <v>4750</v>
      </c>
      <c r="B347" s="4" t="s">
        <v>4757</v>
      </c>
      <c r="C347" s="4" t="s">
        <v>4751</v>
      </c>
      <c r="D347" s="4" t="s">
        <v>1305</v>
      </c>
      <c r="E347" s="4" t="s">
        <v>4752</v>
      </c>
      <c r="F347" s="4" t="s">
        <v>4753</v>
      </c>
      <c r="G347" s="4" t="s">
        <v>4754</v>
      </c>
      <c r="H347" s="4">
        <v>2020</v>
      </c>
      <c r="I347" s="4" t="s">
        <v>4755</v>
      </c>
      <c r="J347" s="4">
        <v>17</v>
      </c>
      <c r="K347" s="4">
        <v>1</v>
      </c>
      <c r="M347" s="4">
        <v>7</v>
      </c>
      <c r="N347" s="4">
        <v>21</v>
      </c>
      <c r="O347" s="4">
        <v>14</v>
      </c>
      <c r="P347" s="4" t="s">
        <v>4756</v>
      </c>
      <c r="Q347" s="4" t="s">
        <v>4758</v>
      </c>
      <c r="T347" s="4" t="s">
        <v>4759</v>
      </c>
      <c r="U347" s="4" t="s">
        <v>62</v>
      </c>
      <c r="V347" s="4" t="s">
        <v>4760</v>
      </c>
      <c r="W347" s="4" t="s">
        <v>1316</v>
      </c>
      <c r="X347" s="4" t="s">
        <v>1317</v>
      </c>
    </row>
    <row r="348" spans="1:25" x14ac:dyDescent="0.3">
      <c r="A348" s="4" t="s">
        <v>4761</v>
      </c>
      <c r="B348" s="4" t="s">
        <v>4767</v>
      </c>
      <c r="C348" s="4" t="s">
        <v>4762</v>
      </c>
      <c r="D348" s="4" t="s">
        <v>1305</v>
      </c>
      <c r="E348" s="4" t="s">
        <v>4763</v>
      </c>
      <c r="F348" s="4" t="s">
        <v>4764</v>
      </c>
      <c r="G348" s="4" t="s">
        <v>4765</v>
      </c>
      <c r="H348" s="4">
        <v>2018</v>
      </c>
      <c r="I348" s="4" t="s">
        <v>1436</v>
      </c>
      <c r="J348" s="4">
        <v>11</v>
      </c>
      <c r="K348" s="4">
        <v>4</v>
      </c>
      <c r="M348" s="4">
        <v>143</v>
      </c>
      <c r="N348" s="4">
        <v>147</v>
      </c>
      <c r="O348" s="4">
        <v>4</v>
      </c>
      <c r="P348" s="4" t="s">
        <v>4766</v>
      </c>
      <c r="Q348" s="4" t="s">
        <v>4768</v>
      </c>
      <c r="R348" s="4" t="s">
        <v>4769</v>
      </c>
      <c r="T348" s="4" t="s">
        <v>1441</v>
      </c>
      <c r="U348" s="4" t="s">
        <v>62</v>
      </c>
      <c r="V348" s="4" t="s">
        <v>1442</v>
      </c>
      <c r="W348" s="4" t="s">
        <v>1316</v>
      </c>
      <c r="X348" s="4" t="s">
        <v>1317</v>
      </c>
    </row>
    <row r="349" spans="1:25" x14ac:dyDescent="0.3">
      <c r="A349" s="4" t="s">
        <v>4770</v>
      </c>
      <c r="B349" s="4" t="s">
        <v>4776</v>
      </c>
      <c r="C349" s="4" t="s">
        <v>4771</v>
      </c>
      <c r="D349" s="4" t="s">
        <v>1305</v>
      </c>
      <c r="E349" s="4" t="s">
        <v>4772</v>
      </c>
      <c r="F349" s="4" t="s">
        <v>4773</v>
      </c>
      <c r="G349" s="4" t="s">
        <v>4774</v>
      </c>
      <c r="H349" s="4">
        <v>2019</v>
      </c>
      <c r="I349" s="4" t="s">
        <v>2200</v>
      </c>
      <c r="J349" s="4">
        <v>55</v>
      </c>
      <c r="K349" s="4">
        <v>7</v>
      </c>
      <c r="M349" s="4">
        <v>1103</v>
      </c>
      <c r="N349" s="4">
        <v>1113</v>
      </c>
      <c r="O349" s="4">
        <v>10</v>
      </c>
      <c r="P349" s="4" t="s">
        <v>4775</v>
      </c>
      <c r="Q349" s="4" t="s">
        <v>4777</v>
      </c>
      <c r="R349" s="4" t="s">
        <v>4778</v>
      </c>
      <c r="T349" s="4" t="s">
        <v>4382</v>
      </c>
      <c r="U349" s="4" t="s">
        <v>62</v>
      </c>
      <c r="V349" s="4" t="s">
        <v>2205</v>
      </c>
      <c r="W349" s="4" t="s">
        <v>1316</v>
      </c>
      <c r="X349" s="4" t="s">
        <v>1317</v>
      </c>
    </row>
    <row r="350" spans="1:25" x14ac:dyDescent="0.3">
      <c r="A350" s="4" t="s">
        <v>4779</v>
      </c>
      <c r="B350" s="4" t="s">
        <v>4784</v>
      </c>
      <c r="C350" s="4" t="s">
        <v>4780</v>
      </c>
      <c r="D350" s="4" t="s">
        <v>1305</v>
      </c>
      <c r="E350" s="4" t="s">
        <v>4781</v>
      </c>
      <c r="F350" s="4" t="s">
        <v>4782</v>
      </c>
      <c r="G350" s="4">
        <v>57201913897</v>
      </c>
      <c r="H350" s="4">
        <v>2020</v>
      </c>
      <c r="I350" s="4" t="s">
        <v>351</v>
      </c>
      <c r="J350" s="4">
        <v>66</v>
      </c>
      <c r="K350" s="4">
        <v>5</v>
      </c>
      <c r="M350" s="4">
        <v>512</v>
      </c>
      <c r="N350" s="4">
        <v>516</v>
      </c>
      <c r="O350" s="4">
        <v>4</v>
      </c>
      <c r="P350" s="4" t="s">
        <v>4783</v>
      </c>
      <c r="Q350" s="4" t="s">
        <v>4785</v>
      </c>
      <c r="R350" s="4" t="s">
        <v>4786</v>
      </c>
      <c r="T350" s="4" t="s">
        <v>2914</v>
      </c>
      <c r="U350" s="4" t="s">
        <v>62</v>
      </c>
      <c r="V350" s="4" t="s">
        <v>4213</v>
      </c>
      <c r="W350" s="4" t="s">
        <v>1376</v>
      </c>
      <c r="X350" s="4" t="s">
        <v>1317</v>
      </c>
      <c r="Y350" s="4" t="s">
        <v>1455</v>
      </c>
    </row>
    <row r="351" spans="1:25" x14ac:dyDescent="0.3">
      <c r="A351" s="4" t="s">
        <v>4787</v>
      </c>
      <c r="B351" s="4" t="s">
        <v>4794</v>
      </c>
      <c r="C351" s="4" t="s">
        <v>4788</v>
      </c>
      <c r="D351" s="4" t="s">
        <v>1305</v>
      </c>
      <c r="E351" s="4" t="s">
        <v>4789</v>
      </c>
      <c r="F351" s="4" t="s">
        <v>4790</v>
      </c>
      <c r="G351" s="4" t="s">
        <v>4791</v>
      </c>
      <c r="H351" s="4">
        <v>2019</v>
      </c>
      <c r="I351" s="4" t="s">
        <v>4792</v>
      </c>
      <c r="J351" s="4">
        <v>24</v>
      </c>
      <c r="K351" s="4">
        <v>4</v>
      </c>
      <c r="M351" s="4">
        <v>166</v>
      </c>
      <c r="N351" s="4">
        <v>175</v>
      </c>
      <c r="O351" s="4">
        <v>9</v>
      </c>
      <c r="P351" s="4" t="s">
        <v>4793</v>
      </c>
      <c r="Q351" s="4" t="s">
        <v>4795</v>
      </c>
      <c r="T351" s="4" t="s">
        <v>2914</v>
      </c>
      <c r="U351" s="4" t="s">
        <v>62</v>
      </c>
      <c r="V351" s="4" t="s">
        <v>4796</v>
      </c>
      <c r="W351" s="4" t="s">
        <v>1316</v>
      </c>
      <c r="X351" s="4" t="s">
        <v>1317</v>
      </c>
    </row>
    <row r="352" spans="1:25" x14ac:dyDescent="0.3">
      <c r="A352" s="4" t="s">
        <v>4797</v>
      </c>
      <c r="B352" s="4" t="s">
        <v>4803</v>
      </c>
      <c r="C352" s="4" t="s">
        <v>4798</v>
      </c>
      <c r="D352" s="4" t="s">
        <v>1305</v>
      </c>
      <c r="E352" s="4" t="s">
        <v>4799</v>
      </c>
      <c r="F352" s="4" t="s">
        <v>4800</v>
      </c>
      <c r="G352" s="4">
        <v>55811138500</v>
      </c>
      <c r="H352" s="4">
        <v>2018</v>
      </c>
      <c r="I352" s="4" t="s">
        <v>4801</v>
      </c>
      <c r="J352" s="4">
        <v>11</v>
      </c>
      <c r="K352" s="4">
        <v>4</v>
      </c>
      <c r="M352" s="4">
        <v>282</v>
      </c>
      <c r="N352" s="4">
        <v>297</v>
      </c>
      <c r="O352" s="4">
        <v>15</v>
      </c>
      <c r="P352" s="4" t="s">
        <v>4802</v>
      </c>
      <c r="Q352" s="4" t="s">
        <v>4804</v>
      </c>
      <c r="R352" s="4" t="s">
        <v>4805</v>
      </c>
      <c r="T352" s="4" t="s">
        <v>2987</v>
      </c>
      <c r="U352" s="4" t="s">
        <v>62</v>
      </c>
      <c r="V352" s="4" t="s">
        <v>4801</v>
      </c>
      <c r="W352" s="4" t="s">
        <v>1376</v>
      </c>
      <c r="X352" s="4" t="s">
        <v>1317</v>
      </c>
    </row>
    <row r="353" spans="1:25" x14ac:dyDescent="0.3">
      <c r="A353" s="4" t="s">
        <v>4806</v>
      </c>
      <c r="B353" s="4" t="s">
        <v>4812</v>
      </c>
      <c r="C353" s="4" t="s">
        <v>4807</v>
      </c>
      <c r="D353" s="4" t="s">
        <v>1305</v>
      </c>
      <c r="E353" s="4" t="s">
        <v>4808</v>
      </c>
      <c r="F353" s="4" t="s">
        <v>4809</v>
      </c>
      <c r="G353" s="4">
        <v>55325375000</v>
      </c>
      <c r="H353" s="4">
        <v>2019</v>
      </c>
      <c r="I353" s="4" t="s">
        <v>4810</v>
      </c>
      <c r="J353" s="4">
        <v>41</v>
      </c>
      <c r="M353" s="4">
        <v>1</v>
      </c>
      <c r="N353" s="4">
        <v>18</v>
      </c>
      <c r="O353" s="4">
        <v>17</v>
      </c>
      <c r="P353" s="4" t="s">
        <v>4811</v>
      </c>
      <c r="Q353" s="4" t="s">
        <v>4813</v>
      </c>
      <c r="R353" s="4" t="s">
        <v>4814</v>
      </c>
      <c r="T353" s="4" t="s">
        <v>1362</v>
      </c>
      <c r="U353" s="4" t="s">
        <v>62</v>
      </c>
      <c r="V353" s="4" t="s">
        <v>4815</v>
      </c>
      <c r="W353" s="4" t="s">
        <v>1316</v>
      </c>
      <c r="X353" s="4" t="s">
        <v>1317</v>
      </c>
    </row>
    <row r="354" spans="1:25" x14ac:dyDescent="0.3">
      <c r="A354" s="4" t="s">
        <v>4816</v>
      </c>
      <c r="B354" s="4" t="s">
        <v>2161</v>
      </c>
      <c r="C354" s="4" t="s">
        <v>4817</v>
      </c>
      <c r="D354" s="4" t="s">
        <v>1305</v>
      </c>
      <c r="E354" s="4" t="s">
        <v>4818</v>
      </c>
      <c r="F354" s="4" t="s">
        <v>4819</v>
      </c>
      <c r="G354" s="4">
        <v>7202690525</v>
      </c>
      <c r="H354" s="4">
        <v>2019</v>
      </c>
      <c r="I354" s="4" t="s">
        <v>4820</v>
      </c>
      <c r="J354" s="4">
        <v>25</v>
      </c>
      <c r="K354" s="4">
        <v>1</v>
      </c>
      <c r="M354" s="4">
        <v>19</v>
      </c>
      <c r="N354" s="4">
        <v>21</v>
      </c>
      <c r="O354" s="4">
        <v>2</v>
      </c>
      <c r="P354" s="4" t="s">
        <v>4821</v>
      </c>
      <c r="R354" s="4" t="s">
        <v>4822</v>
      </c>
      <c r="T354" s="4" t="s">
        <v>3551</v>
      </c>
      <c r="U354" s="4" t="s">
        <v>62</v>
      </c>
      <c r="V354" s="4" t="s">
        <v>4823</v>
      </c>
      <c r="W354" s="4" t="s">
        <v>2164</v>
      </c>
      <c r="X354" s="4" t="s">
        <v>1317</v>
      </c>
      <c r="Y354" s="4" t="s">
        <v>2948</v>
      </c>
    </row>
    <row r="355" spans="1:25" x14ac:dyDescent="0.3">
      <c r="A355" s="4" t="s">
        <v>4824</v>
      </c>
      <c r="B355" s="4" t="s">
        <v>4831</v>
      </c>
      <c r="C355" s="4" t="s">
        <v>4825</v>
      </c>
      <c r="D355" s="4" t="s">
        <v>1305</v>
      </c>
      <c r="E355" s="4" t="s">
        <v>4826</v>
      </c>
      <c r="F355" s="4" t="s">
        <v>4827</v>
      </c>
      <c r="G355" s="4" t="s">
        <v>4828</v>
      </c>
      <c r="H355" s="4">
        <v>2019</v>
      </c>
      <c r="I355" s="4" t="s">
        <v>4829</v>
      </c>
      <c r="J355" s="4">
        <v>47</v>
      </c>
      <c r="K355" s="4">
        <v>7</v>
      </c>
      <c r="M355" s="4">
        <v>970</v>
      </c>
      <c r="N355" s="4">
        <v>998</v>
      </c>
      <c r="O355" s="4">
        <v>28</v>
      </c>
      <c r="P355" s="4" t="s">
        <v>4830</v>
      </c>
      <c r="Q355" s="4" t="s">
        <v>4832</v>
      </c>
      <c r="T355" s="4" t="s">
        <v>1638</v>
      </c>
      <c r="U355" s="4" t="s">
        <v>62</v>
      </c>
      <c r="V355" s="4" t="s">
        <v>4833</v>
      </c>
      <c r="W355" s="4" t="s">
        <v>1316</v>
      </c>
      <c r="X355" s="4" t="s">
        <v>1317</v>
      </c>
    </row>
    <row r="356" spans="1:25" x14ac:dyDescent="0.3">
      <c r="A356" s="4" t="s">
        <v>4834</v>
      </c>
      <c r="B356" s="4" t="s">
        <v>4840</v>
      </c>
      <c r="C356" s="4" t="s">
        <v>4835</v>
      </c>
      <c r="D356" s="4" t="s">
        <v>1305</v>
      </c>
      <c r="E356" s="4" t="s">
        <v>4836</v>
      </c>
      <c r="F356" s="4" t="s">
        <v>4837</v>
      </c>
      <c r="G356" s="4" t="s">
        <v>4838</v>
      </c>
      <c r="H356" s="4">
        <v>2019</v>
      </c>
      <c r="I356" s="4" t="s">
        <v>1358</v>
      </c>
      <c r="J356" s="4">
        <v>36</v>
      </c>
      <c r="L356" s="4">
        <v>101112</v>
      </c>
      <c r="P356" s="4" t="s">
        <v>4839</v>
      </c>
      <c r="Q356" s="4" t="s">
        <v>4841</v>
      </c>
      <c r="T356" s="4" t="s">
        <v>1362</v>
      </c>
      <c r="U356" s="4" t="s">
        <v>62</v>
      </c>
      <c r="V356" s="4" t="s">
        <v>1363</v>
      </c>
      <c r="W356" s="4" t="s">
        <v>1316</v>
      </c>
      <c r="X356" s="4" t="s">
        <v>1317</v>
      </c>
    </row>
    <row r="357" spans="1:25" x14ac:dyDescent="0.3">
      <c r="A357" s="4" t="s">
        <v>4842</v>
      </c>
      <c r="B357" s="4" t="s">
        <v>4848</v>
      </c>
      <c r="C357" s="4" t="s">
        <v>4843</v>
      </c>
      <c r="D357" s="4" t="s">
        <v>1305</v>
      </c>
      <c r="E357" s="4" t="s">
        <v>4844</v>
      </c>
      <c r="F357" s="4" t="s">
        <v>4845</v>
      </c>
      <c r="G357" s="4" t="s">
        <v>4846</v>
      </c>
      <c r="H357" s="4">
        <v>2019</v>
      </c>
      <c r="I357" s="4" t="s">
        <v>1170</v>
      </c>
      <c r="J357" s="4">
        <v>56</v>
      </c>
      <c r="K357" s="4">
        <v>3</v>
      </c>
      <c r="M357" s="4">
        <v>447</v>
      </c>
      <c r="N357" s="4">
        <v>464</v>
      </c>
      <c r="O357" s="4">
        <v>17</v>
      </c>
      <c r="P357" s="4" t="s">
        <v>4847</v>
      </c>
      <c r="Q357" s="4" t="s">
        <v>4849</v>
      </c>
      <c r="T357" s="4" t="s">
        <v>4850</v>
      </c>
      <c r="U357" s="4" t="s">
        <v>62</v>
      </c>
      <c r="V357" s="4" t="s">
        <v>4851</v>
      </c>
      <c r="W357" s="4" t="s">
        <v>1316</v>
      </c>
      <c r="X357" s="4" t="s">
        <v>1317</v>
      </c>
    </row>
    <row r="358" spans="1:25" x14ac:dyDescent="0.3">
      <c r="A358" s="4" t="s">
        <v>4852</v>
      </c>
      <c r="B358" s="4" t="s">
        <v>4859</v>
      </c>
      <c r="C358" s="4" t="s">
        <v>4853</v>
      </c>
      <c r="D358" s="4" t="s">
        <v>1305</v>
      </c>
      <c r="E358" s="4" t="s">
        <v>4854</v>
      </c>
      <c r="F358" s="4" t="s">
        <v>4855</v>
      </c>
      <c r="G358" s="4" t="s">
        <v>4856</v>
      </c>
      <c r="H358" s="4">
        <v>2019</v>
      </c>
      <c r="I358" s="4" t="s">
        <v>4857</v>
      </c>
      <c r="J358" s="4">
        <v>7</v>
      </c>
      <c r="K358" s="4">
        <v>7</v>
      </c>
      <c r="M358" s="4">
        <v>932</v>
      </c>
      <c r="N358" s="4">
        <v>951</v>
      </c>
      <c r="O358" s="4">
        <v>19</v>
      </c>
      <c r="P358" s="4" t="s">
        <v>4858</v>
      </c>
      <c r="Q358" s="4" t="s">
        <v>4860</v>
      </c>
      <c r="T358" s="4" t="s">
        <v>1350</v>
      </c>
      <c r="U358" s="4" t="s">
        <v>62</v>
      </c>
      <c r="V358" s="4" t="s">
        <v>4861</v>
      </c>
      <c r="W358" s="4" t="s">
        <v>1316</v>
      </c>
      <c r="X358" s="4" t="s">
        <v>1317</v>
      </c>
    </row>
    <row r="359" spans="1:25" x14ac:dyDescent="0.3">
      <c r="A359" s="4" t="s">
        <v>4862</v>
      </c>
      <c r="B359" s="4" t="s">
        <v>4869</v>
      </c>
      <c r="C359" s="4" t="s">
        <v>4863</v>
      </c>
      <c r="D359" s="4" t="s">
        <v>1305</v>
      </c>
      <c r="E359" s="4" t="s">
        <v>4864</v>
      </c>
      <c r="F359" s="4" t="s">
        <v>4865</v>
      </c>
      <c r="G359" s="4" t="s">
        <v>4866</v>
      </c>
      <c r="H359" s="4">
        <v>2018</v>
      </c>
      <c r="I359" s="4" t="s">
        <v>4867</v>
      </c>
      <c r="J359" s="4">
        <v>27</v>
      </c>
      <c r="K359" s="4">
        <v>3</v>
      </c>
      <c r="M359" s="4">
        <v>346</v>
      </c>
      <c r="N359" s="4">
        <v>359</v>
      </c>
      <c r="O359" s="4">
        <v>13</v>
      </c>
      <c r="P359" s="4" t="s">
        <v>4868</v>
      </c>
      <c r="Q359" s="4" t="s">
        <v>4870</v>
      </c>
      <c r="T359" s="4" t="s">
        <v>2987</v>
      </c>
      <c r="U359" s="4" t="s">
        <v>62</v>
      </c>
      <c r="V359" s="4" t="s">
        <v>4871</v>
      </c>
      <c r="W359" s="4" t="s">
        <v>1316</v>
      </c>
      <c r="X359" s="4" t="s">
        <v>1317</v>
      </c>
    </row>
    <row r="360" spans="1:25" x14ac:dyDescent="0.3">
      <c r="A360" s="4" t="s">
        <v>4872</v>
      </c>
      <c r="B360" s="4" t="s">
        <v>4880</v>
      </c>
      <c r="C360" s="4" t="s">
        <v>4873</v>
      </c>
      <c r="D360" s="4" t="s">
        <v>1305</v>
      </c>
      <c r="E360" s="4" t="s">
        <v>4874</v>
      </c>
      <c r="F360" s="4" t="s">
        <v>4875</v>
      </c>
      <c r="G360" s="4" t="s">
        <v>4876</v>
      </c>
      <c r="H360" s="4">
        <v>2020</v>
      </c>
      <c r="I360" s="4" t="s">
        <v>4877</v>
      </c>
      <c r="L360" s="4" t="s">
        <v>4878</v>
      </c>
      <c r="P360" s="4" t="s">
        <v>4879</v>
      </c>
      <c r="Q360" s="4" t="s">
        <v>4881</v>
      </c>
      <c r="R360" s="4" t="s">
        <v>4882</v>
      </c>
      <c r="T360" s="4" t="s">
        <v>1875</v>
      </c>
      <c r="U360" s="4" t="s">
        <v>62</v>
      </c>
      <c r="V360" s="4" t="s">
        <v>4883</v>
      </c>
      <c r="W360" s="4" t="s">
        <v>1376</v>
      </c>
      <c r="X360" s="4" t="s">
        <v>1352</v>
      </c>
      <c r="Y360" s="4" t="s">
        <v>1329</v>
      </c>
    </row>
    <row r="361" spans="1:25" x14ac:dyDescent="0.3">
      <c r="A361" s="4" t="s">
        <v>4884</v>
      </c>
      <c r="B361" s="4" t="s">
        <v>4890</v>
      </c>
      <c r="C361" s="4" t="s">
        <v>4885</v>
      </c>
      <c r="D361" s="4" t="s">
        <v>1305</v>
      </c>
      <c r="E361" s="4" t="s">
        <v>4886</v>
      </c>
      <c r="F361" s="4" t="s">
        <v>4887</v>
      </c>
      <c r="G361" s="4" t="s">
        <v>4888</v>
      </c>
      <c r="H361" s="4">
        <v>2020</v>
      </c>
      <c r="I361" s="4" t="s">
        <v>1358</v>
      </c>
      <c r="J361" s="4">
        <v>44</v>
      </c>
      <c r="L361" s="4">
        <v>101445</v>
      </c>
      <c r="P361" s="4" t="s">
        <v>4889</v>
      </c>
      <c r="Q361" s="4" t="s">
        <v>4891</v>
      </c>
      <c r="T361" s="4" t="s">
        <v>1362</v>
      </c>
      <c r="U361" s="4" t="s">
        <v>62</v>
      </c>
      <c r="V361" s="4" t="s">
        <v>1363</v>
      </c>
      <c r="W361" s="4" t="s">
        <v>1316</v>
      </c>
      <c r="X361" s="4" t="s">
        <v>1317</v>
      </c>
      <c r="Y361" s="4" t="s">
        <v>2141</v>
      </c>
    </row>
    <row r="362" spans="1:25" x14ac:dyDescent="0.3">
      <c r="A362" s="4" t="s">
        <v>4892</v>
      </c>
      <c r="B362" s="4" t="s">
        <v>4898</v>
      </c>
      <c r="C362" s="4" t="s">
        <v>4893</v>
      </c>
      <c r="D362" s="4" t="s">
        <v>1305</v>
      </c>
      <c r="E362" s="4" t="s">
        <v>4894</v>
      </c>
      <c r="F362" s="4" t="s">
        <v>4895</v>
      </c>
      <c r="G362" s="4" t="s">
        <v>4896</v>
      </c>
      <c r="H362" s="4">
        <v>2020</v>
      </c>
      <c r="I362" s="4" t="s">
        <v>2736</v>
      </c>
      <c r="J362" s="4">
        <v>9</v>
      </c>
      <c r="K362" s="4">
        <v>8</v>
      </c>
      <c r="L362" s="4">
        <v>2624</v>
      </c>
      <c r="M362" s="4">
        <v>1</v>
      </c>
      <c r="N362" s="4">
        <v>12</v>
      </c>
      <c r="O362" s="4">
        <v>11</v>
      </c>
      <c r="P362" s="4" t="s">
        <v>4897</v>
      </c>
      <c r="Q362" s="4" t="s">
        <v>4899</v>
      </c>
      <c r="R362" s="4" t="s">
        <v>4900</v>
      </c>
      <c r="T362" s="4" t="s">
        <v>1339</v>
      </c>
      <c r="U362" s="4" t="s">
        <v>62</v>
      </c>
      <c r="V362" s="4" t="s">
        <v>2741</v>
      </c>
      <c r="W362" s="4" t="s">
        <v>1376</v>
      </c>
      <c r="X362" s="4" t="s">
        <v>1317</v>
      </c>
      <c r="Y362" s="4" t="s">
        <v>1329</v>
      </c>
    </row>
    <row r="363" spans="1:25" x14ac:dyDescent="0.3">
      <c r="A363" s="4" t="s">
        <v>4901</v>
      </c>
      <c r="B363" s="4" t="s">
        <v>4908</v>
      </c>
      <c r="C363" s="4" t="s">
        <v>4902</v>
      </c>
      <c r="D363" s="4" t="s">
        <v>1305</v>
      </c>
      <c r="E363" s="4" t="s">
        <v>4903</v>
      </c>
      <c r="F363" s="4" t="s">
        <v>4904</v>
      </c>
      <c r="G363" s="4" t="s">
        <v>4905</v>
      </c>
      <c r="H363" s="4">
        <v>2020</v>
      </c>
      <c r="I363" s="4" t="s">
        <v>4906</v>
      </c>
      <c r="J363" s="4">
        <v>20</v>
      </c>
      <c r="K363" s="4">
        <v>1</v>
      </c>
      <c r="L363" s="4">
        <v>750</v>
      </c>
      <c r="P363" s="4" t="s">
        <v>4907</v>
      </c>
      <c r="Q363" s="4" t="s">
        <v>4909</v>
      </c>
      <c r="R363" s="4" t="s">
        <v>4910</v>
      </c>
      <c r="T363" s="4" t="s">
        <v>4911</v>
      </c>
      <c r="U363" s="4" t="s">
        <v>62</v>
      </c>
      <c r="V363" s="4" t="s">
        <v>4906</v>
      </c>
      <c r="W363" s="4" t="s">
        <v>1316</v>
      </c>
      <c r="X363" s="4" t="s">
        <v>1317</v>
      </c>
      <c r="Y363" s="4" t="s">
        <v>1329</v>
      </c>
    </row>
    <row r="364" spans="1:25" x14ac:dyDescent="0.3">
      <c r="A364" s="4" t="s">
        <v>4912</v>
      </c>
      <c r="B364" s="4" t="s">
        <v>4918</v>
      </c>
      <c r="C364" s="4" t="s">
        <v>4913</v>
      </c>
      <c r="D364" s="4" t="s">
        <v>1305</v>
      </c>
      <c r="E364" s="4" t="s">
        <v>4914</v>
      </c>
      <c r="F364" s="4" t="s">
        <v>4915</v>
      </c>
      <c r="G364" s="4" t="s">
        <v>4916</v>
      </c>
      <c r="H364" s="4">
        <v>2020</v>
      </c>
      <c r="I364" s="4" t="s">
        <v>223</v>
      </c>
      <c r="J364" s="4">
        <v>11</v>
      </c>
      <c r="L364" s="4">
        <v>20</v>
      </c>
      <c r="P364" s="4" t="s">
        <v>4917</v>
      </c>
      <c r="Q364" s="4" t="s">
        <v>4919</v>
      </c>
      <c r="R364" s="4" t="s">
        <v>4920</v>
      </c>
      <c r="T364" s="4" t="s">
        <v>1327</v>
      </c>
      <c r="U364" s="4" t="s">
        <v>62</v>
      </c>
      <c r="V364" s="4" t="s">
        <v>1328</v>
      </c>
      <c r="W364" s="4" t="s">
        <v>1316</v>
      </c>
      <c r="X364" s="4" t="s">
        <v>1317</v>
      </c>
      <c r="Y364" s="4" t="s">
        <v>1329</v>
      </c>
    </row>
    <row r="365" spans="1:25" x14ac:dyDescent="0.3">
      <c r="A365" s="4" t="s">
        <v>4921</v>
      </c>
      <c r="B365" s="4" t="s">
        <v>4928</v>
      </c>
      <c r="C365" s="4" t="s">
        <v>4922</v>
      </c>
      <c r="D365" s="4" t="s">
        <v>1305</v>
      </c>
      <c r="E365" s="4" t="s">
        <v>4923</v>
      </c>
      <c r="F365" s="4" t="s">
        <v>4924</v>
      </c>
      <c r="G365" s="4" t="s">
        <v>4925</v>
      </c>
      <c r="H365" s="4">
        <v>2020</v>
      </c>
      <c r="I365" s="4" t="s">
        <v>4926</v>
      </c>
      <c r="J365" s="4">
        <v>36</v>
      </c>
      <c r="L365" s="4">
        <v>366</v>
      </c>
      <c r="P365" s="4" t="s">
        <v>4927</v>
      </c>
      <c r="Q365" s="4" t="s">
        <v>4929</v>
      </c>
      <c r="R365" s="4" t="s">
        <v>4930</v>
      </c>
      <c r="T365" s="4" t="s">
        <v>4931</v>
      </c>
      <c r="U365" s="4" t="s">
        <v>62</v>
      </c>
      <c r="V365" s="4" t="s">
        <v>4932</v>
      </c>
      <c r="W365" s="4" t="s">
        <v>1316</v>
      </c>
      <c r="X365" s="4" t="s">
        <v>1317</v>
      </c>
      <c r="Y365" s="4" t="s">
        <v>1329</v>
      </c>
    </row>
    <row r="366" spans="1:25" x14ac:dyDescent="0.3">
      <c r="A366" s="4" t="s">
        <v>4933</v>
      </c>
      <c r="B366" s="4" t="s">
        <v>4939</v>
      </c>
      <c r="C366" s="4" t="s">
        <v>4934</v>
      </c>
      <c r="D366" s="4" t="s">
        <v>1305</v>
      </c>
      <c r="E366" s="4" t="s">
        <v>4935</v>
      </c>
      <c r="F366" s="4" t="s">
        <v>4936</v>
      </c>
      <c r="G366" s="4" t="s">
        <v>4937</v>
      </c>
      <c r="H366" s="4">
        <v>2019</v>
      </c>
      <c r="I366" s="4" t="s">
        <v>4829</v>
      </c>
      <c r="J366" s="4">
        <v>47</v>
      </c>
      <c r="K366" s="4">
        <v>4</v>
      </c>
      <c r="M366" s="4">
        <v>630</v>
      </c>
      <c r="N366" s="4">
        <v>657</v>
      </c>
      <c r="O366" s="4">
        <v>27</v>
      </c>
      <c r="P366" s="4" t="s">
        <v>4938</v>
      </c>
      <c r="Q366" s="4" t="s">
        <v>4940</v>
      </c>
      <c r="T366" s="4" t="s">
        <v>1638</v>
      </c>
      <c r="U366" s="4" t="s">
        <v>62</v>
      </c>
      <c r="V366" s="4" t="s">
        <v>4833</v>
      </c>
      <c r="W366" s="4" t="s">
        <v>1316</v>
      </c>
      <c r="X366" s="4" t="s">
        <v>1317</v>
      </c>
    </row>
    <row r="367" spans="1:25" x14ac:dyDescent="0.3">
      <c r="A367" s="4" t="s">
        <v>4941</v>
      </c>
      <c r="B367" s="4" t="s">
        <v>2161</v>
      </c>
      <c r="C367" s="4" t="s">
        <v>4942</v>
      </c>
      <c r="D367" s="4" t="s">
        <v>1305</v>
      </c>
      <c r="E367" s="4" t="s">
        <v>4943</v>
      </c>
      <c r="F367" s="4" t="s">
        <v>4944</v>
      </c>
      <c r="G367" s="4" t="s">
        <v>4945</v>
      </c>
      <c r="H367" s="4">
        <v>2020</v>
      </c>
      <c r="I367" s="4" t="s">
        <v>4946</v>
      </c>
      <c r="J367" s="4">
        <v>172</v>
      </c>
      <c r="K367" s="4">
        <v>12</v>
      </c>
      <c r="M367" s="4">
        <v>822</v>
      </c>
      <c r="N367" s="4">
        <v>823</v>
      </c>
      <c r="O367" s="4">
        <v>1</v>
      </c>
      <c r="P367" s="4" t="s">
        <v>4947</v>
      </c>
      <c r="R367" s="4" t="s">
        <v>4948</v>
      </c>
      <c r="T367" s="4" t="s">
        <v>4949</v>
      </c>
      <c r="U367" s="4" t="s">
        <v>62</v>
      </c>
      <c r="V367" s="4" t="s">
        <v>4950</v>
      </c>
      <c r="W367" s="4" t="s">
        <v>2164</v>
      </c>
      <c r="X367" s="4" t="s">
        <v>1317</v>
      </c>
      <c r="Y367" s="4" t="s">
        <v>1377</v>
      </c>
    </row>
    <row r="368" spans="1:25" x14ac:dyDescent="0.3">
      <c r="A368" s="4" t="s">
        <v>4951</v>
      </c>
      <c r="B368" s="4" t="s">
        <v>4958</v>
      </c>
      <c r="C368" s="4" t="s">
        <v>4952</v>
      </c>
      <c r="D368" s="4" t="s">
        <v>1305</v>
      </c>
      <c r="E368" s="4" t="s">
        <v>4953</v>
      </c>
      <c r="F368" s="4" t="s">
        <v>4954</v>
      </c>
      <c r="G368" s="4" t="s">
        <v>4955</v>
      </c>
      <c r="H368" s="4">
        <v>2020</v>
      </c>
      <c r="I368" s="4" t="s">
        <v>4956</v>
      </c>
      <c r="J368" s="4">
        <v>8</v>
      </c>
      <c r="K368" s="4">
        <v>2</v>
      </c>
      <c r="M368" s="4">
        <v>309</v>
      </c>
      <c r="N368" s="4">
        <v>322</v>
      </c>
      <c r="O368" s="4">
        <v>13</v>
      </c>
      <c r="P368" s="4" t="s">
        <v>4957</v>
      </c>
      <c r="T368" s="4" t="s">
        <v>4959</v>
      </c>
      <c r="U368" s="4" t="s">
        <v>62</v>
      </c>
      <c r="V368" s="4" t="s">
        <v>4960</v>
      </c>
      <c r="W368" s="4" t="s">
        <v>1316</v>
      </c>
      <c r="X368" s="4" t="s">
        <v>1317</v>
      </c>
      <c r="Y368" s="4" t="s">
        <v>2948</v>
      </c>
    </row>
    <row r="369" spans="1:25" x14ac:dyDescent="0.3">
      <c r="A369" s="4" t="s">
        <v>4961</v>
      </c>
      <c r="B369" s="4" t="s">
        <v>4968</v>
      </c>
      <c r="C369" s="4" t="s">
        <v>4962</v>
      </c>
      <c r="D369" s="4" t="s">
        <v>1305</v>
      </c>
      <c r="E369" s="4" t="s">
        <v>4963</v>
      </c>
      <c r="F369" s="4" t="s">
        <v>4964</v>
      </c>
      <c r="G369" s="4" t="s">
        <v>4965</v>
      </c>
      <c r="H369" s="4">
        <v>2019</v>
      </c>
      <c r="I369" s="4" t="s">
        <v>4966</v>
      </c>
      <c r="J369" s="4">
        <v>129</v>
      </c>
      <c r="K369" s="4">
        <v>1</v>
      </c>
      <c r="M369" s="4">
        <v>53</v>
      </c>
      <c r="N369" s="4">
        <v>67</v>
      </c>
      <c r="O369" s="4">
        <v>14</v>
      </c>
      <c r="P369" s="4" t="s">
        <v>4967</v>
      </c>
      <c r="Q369" s="4" t="s">
        <v>4969</v>
      </c>
      <c r="R369" s="4" t="s">
        <v>4970</v>
      </c>
      <c r="T369" s="4" t="s">
        <v>2710</v>
      </c>
      <c r="U369" s="4" t="s">
        <v>62</v>
      </c>
      <c r="V369" s="4" t="s">
        <v>4971</v>
      </c>
      <c r="W369" s="4" t="s">
        <v>1376</v>
      </c>
      <c r="X369" s="4" t="s">
        <v>1317</v>
      </c>
      <c r="Y369" s="4" t="s">
        <v>1455</v>
      </c>
    </row>
    <row r="370" spans="1:25" x14ac:dyDescent="0.3">
      <c r="A370" s="4" t="s">
        <v>4972</v>
      </c>
      <c r="B370" s="4" t="s">
        <v>4979</v>
      </c>
      <c r="C370" s="4" t="s">
        <v>4973</v>
      </c>
      <c r="D370" s="4" t="s">
        <v>1305</v>
      </c>
      <c r="E370" s="4" t="s">
        <v>4974</v>
      </c>
      <c r="F370" s="4" t="s">
        <v>4975</v>
      </c>
      <c r="G370" s="4" t="s">
        <v>4976</v>
      </c>
      <c r="H370" s="4">
        <v>2018</v>
      </c>
      <c r="I370" s="4" t="s">
        <v>4977</v>
      </c>
      <c r="J370" s="4">
        <v>28</v>
      </c>
      <c r="K370" s="4">
        <v>2</v>
      </c>
      <c r="M370" s="4">
        <v>72</v>
      </c>
      <c r="N370" s="4">
        <v>84</v>
      </c>
      <c r="O370" s="4">
        <v>12</v>
      </c>
      <c r="P370" s="4" t="s">
        <v>4978</v>
      </c>
      <c r="Q370" s="4" t="s">
        <v>4980</v>
      </c>
      <c r="T370" s="4" t="s">
        <v>4981</v>
      </c>
      <c r="U370" s="4" t="s">
        <v>62</v>
      </c>
      <c r="V370" s="4" t="s">
        <v>4977</v>
      </c>
      <c r="W370" s="4" t="s">
        <v>1316</v>
      </c>
      <c r="X370" s="4" t="s">
        <v>1317</v>
      </c>
      <c r="Y370" s="4" t="s">
        <v>1329</v>
      </c>
    </row>
    <row r="371" spans="1:25" x14ac:dyDescent="0.3">
      <c r="A371" s="4" t="s">
        <v>4982</v>
      </c>
      <c r="B371" s="4" t="s">
        <v>4987</v>
      </c>
      <c r="C371" s="4" t="s">
        <v>4983</v>
      </c>
      <c r="D371" s="4" t="s">
        <v>1305</v>
      </c>
      <c r="E371" s="4" t="s">
        <v>4984</v>
      </c>
      <c r="F371" s="4" t="s">
        <v>4985</v>
      </c>
      <c r="G371" s="4">
        <v>23007222400</v>
      </c>
      <c r="H371" s="4">
        <v>2018</v>
      </c>
      <c r="I371" s="4" t="s">
        <v>1543</v>
      </c>
      <c r="J371" s="4">
        <v>16</v>
      </c>
      <c r="K371" s="4">
        <v>2</v>
      </c>
      <c r="M371" s="4">
        <v>79</v>
      </c>
      <c r="N371" s="4">
        <v>85</v>
      </c>
      <c r="O371" s="4">
        <v>6</v>
      </c>
      <c r="P371" s="4" t="s">
        <v>4986</v>
      </c>
      <c r="Q371" s="4" t="s">
        <v>4988</v>
      </c>
      <c r="T371" s="4" t="s">
        <v>1547</v>
      </c>
      <c r="U371" s="4" t="s">
        <v>62</v>
      </c>
      <c r="V371" s="4" t="s">
        <v>1543</v>
      </c>
      <c r="W371" s="4" t="s">
        <v>1316</v>
      </c>
      <c r="X371" s="4" t="s">
        <v>1317</v>
      </c>
      <c r="Y371" s="4" t="s">
        <v>1341</v>
      </c>
    </row>
    <row r="372" spans="1:25" x14ac:dyDescent="0.3">
      <c r="A372" s="4" t="s">
        <v>4989</v>
      </c>
      <c r="B372" s="4" t="s">
        <v>4995</v>
      </c>
      <c r="C372" s="4" t="s">
        <v>4990</v>
      </c>
      <c r="D372" s="4" t="s">
        <v>1305</v>
      </c>
      <c r="E372" s="4" t="s">
        <v>4991</v>
      </c>
      <c r="F372" s="4" t="s">
        <v>4992</v>
      </c>
      <c r="G372" s="4" t="s">
        <v>4993</v>
      </c>
      <c r="H372" s="4">
        <v>2020</v>
      </c>
      <c r="I372" s="4" t="s">
        <v>3015</v>
      </c>
      <c r="J372" s="4">
        <v>23</v>
      </c>
      <c r="K372" s="4">
        <v>11</v>
      </c>
      <c r="M372" s="4">
        <v>1311</v>
      </c>
      <c r="N372" s="4">
        <v>1327</v>
      </c>
      <c r="O372" s="4">
        <v>16</v>
      </c>
      <c r="P372" s="4" t="s">
        <v>4994</v>
      </c>
      <c r="Q372" s="4" t="s">
        <v>4996</v>
      </c>
      <c r="R372" s="4" t="s">
        <v>4997</v>
      </c>
      <c r="T372" s="4" t="s">
        <v>1350</v>
      </c>
      <c r="U372" s="4" t="s">
        <v>62</v>
      </c>
      <c r="V372" s="4" t="s">
        <v>3020</v>
      </c>
      <c r="W372" s="4" t="s">
        <v>1316</v>
      </c>
      <c r="X372" s="4" t="s">
        <v>1317</v>
      </c>
    </row>
    <row r="373" spans="1:25" x14ac:dyDescent="0.3">
      <c r="A373" s="4" t="s">
        <v>4998</v>
      </c>
      <c r="B373" s="4" t="s">
        <v>2161</v>
      </c>
      <c r="C373" s="4" t="s">
        <v>4999</v>
      </c>
      <c r="D373" s="4" t="s">
        <v>1305</v>
      </c>
      <c r="E373" s="4" t="s">
        <v>5000</v>
      </c>
      <c r="F373" s="4" t="s">
        <v>5001</v>
      </c>
      <c r="G373" s="4" t="s">
        <v>5002</v>
      </c>
      <c r="H373" s="4">
        <v>2020</v>
      </c>
      <c r="I373" s="4" t="s">
        <v>3702</v>
      </c>
      <c r="J373" s="4">
        <v>83</v>
      </c>
      <c r="K373" s="4">
        <v>2</v>
      </c>
      <c r="M373" s="4">
        <v>143</v>
      </c>
      <c r="N373" s="4">
        <v>148</v>
      </c>
      <c r="O373" s="4">
        <v>5</v>
      </c>
      <c r="P373" s="4" t="s">
        <v>5003</v>
      </c>
      <c r="R373" s="4" t="s">
        <v>5004</v>
      </c>
      <c r="T373" s="4" t="s">
        <v>5005</v>
      </c>
      <c r="U373" s="4" t="s">
        <v>62</v>
      </c>
      <c r="V373" s="4" t="s">
        <v>3705</v>
      </c>
      <c r="W373" s="4" t="s">
        <v>1316</v>
      </c>
      <c r="X373" s="4" t="s">
        <v>1317</v>
      </c>
    </row>
    <row r="374" spans="1:25" x14ac:dyDescent="0.3">
      <c r="A374" s="4" t="s">
        <v>5006</v>
      </c>
      <c r="B374" s="4" t="s">
        <v>5012</v>
      </c>
      <c r="C374" s="4" t="s">
        <v>5007</v>
      </c>
      <c r="D374" s="4" t="s">
        <v>1305</v>
      </c>
      <c r="E374" s="4" t="s">
        <v>5008</v>
      </c>
      <c r="F374" s="4" t="s">
        <v>5009</v>
      </c>
      <c r="G374" s="4" t="s">
        <v>5010</v>
      </c>
      <c r="H374" s="4">
        <v>2019</v>
      </c>
      <c r="I374" s="4" t="s">
        <v>4877</v>
      </c>
      <c r="P374" s="4" t="s">
        <v>5011</v>
      </c>
      <c r="Q374" s="4" t="s">
        <v>5013</v>
      </c>
      <c r="R374" s="4" t="s">
        <v>5014</v>
      </c>
      <c r="T374" s="4" t="s">
        <v>1875</v>
      </c>
      <c r="U374" s="4" t="s">
        <v>62</v>
      </c>
      <c r="V374" s="4" t="s">
        <v>4883</v>
      </c>
      <c r="W374" s="4" t="s">
        <v>1316</v>
      </c>
      <c r="X374" s="4" t="s">
        <v>1352</v>
      </c>
      <c r="Y374" s="4" t="s">
        <v>1455</v>
      </c>
    </row>
    <row r="375" spans="1:25" x14ac:dyDescent="0.3">
      <c r="A375" s="4" t="s">
        <v>5015</v>
      </c>
      <c r="B375" s="4" t="s">
        <v>5022</v>
      </c>
      <c r="C375" s="4" t="s">
        <v>5016</v>
      </c>
      <c r="D375" s="4" t="s">
        <v>1305</v>
      </c>
      <c r="E375" s="4" t="s">
        <v>5017</v>
      </c>
      <c r="F375" s="4" t="s">
        <v>5018</v>
      </c>
      <c r="G375" s="4" t="s">
        <v>5019</v>
      </c>
      <c r="H375" s="4">
        <v>2019</v>
      </c>
      <c r="I375" s="4" t="s">
        <v>5020</v>
      </c>
      <c r="J375" s="4">
        <v>50</v>
      </c>
      <c r="K375" s="4">
        <v>4</v>
      </c>
      <c r="M375" s="4">
        <v>26</v>
      </c>
      <c r="N375" s="4">
        <v>34</v>
      </c>
      <c r="O375" s="4">
        <v>8</v>
      </c>
      <c r="P375" s="4" t="s">
        <v>5021</v>
      </c>
      <c r="Q375" s="4" t="s">
        <v>5023</v>
      </c>
      <c r="T375" s="4" t="s">
        <v>2004</v>
      </c>
      <c r="U375" s="4" t="s">
        <v>62</v>
      </c>
      <c r="V375" s="4" t="s">
        <v>5024</v>
      </c>
      <c r="W375" s="4" t="s">
        <v>1316</v>
      </c>
      <c r="X375" s="4" t="s">
        <v>1317</v>
      </c>
      <c r="Y375" s="4" t="s">
        <v>2948</v>
      </c>
    </row>
    <row r="376" spans="1:25" x14ac:dyDescent="0.3">
      <c r="A376" s="4" t="s">
        <v>5025</v>
      </c>
      <c r="B376" s="4" t="s">
        <v>5032</v>
      </c>
      <c r="C376" s="4" t="s">
        <v>5026</v>
      </c>
      <c r="D376" s="4" t="s">
        <v>1305</v>
      </c>
      <c r="E376" s="4" t="s">
        <v>5027</v>
      </c>
      <c r="F376" s="4" t="s">
        <v>5028</v>
      </c>
      <c r="G376" s="4" t="s">
        <v>5029</v>
      </c>
      <c r="H376" s="4">
        <v>2019</v>
      </c>
      <c r="I376" s="4" t="s">
        <v>5030</v>
      </c>
      <c r="J376" s="4">
        <v>6</v>
      </c>
      <c r="K376" s="4">
        <v>2</v>
      </c>
      <c r="M376" s="4">
        <v>124</v>
      </c>
      <c r="N376" s="4">
        <v>130</v>
      </c>
      <c r="O376" s="4">
        <v>6</v>
      </c>
      <c r="P376" s="4" t="s">
        <v>5031</v>
      </c>
      <c r="Q376" s="4" t="s">
        <v>5033</v>
      </c>
      <c r="T376" s="4" t="s">
        <v>1441</v>
      </c>
      <c r="U376" s="4" t="s">
        <v>62</v>
      </c>
      <c r="V376" s="4" t="s">
        <v>5034</v>
      </c>
      <c r="W376" s="4" t="s">
        <v>1316</v>
      </c>
      <c r="X376" s="4" t="s">
        <v>1317</v>
      </c>
      <c r="Y376" s="4" t="s">
        <v>2948</v>
      </c>
    </row>
    <row r="377" spans="1:25" x14ac:dyDescent="0.3">
      <c r="A377" s="4" t="s">
        <v>5035</v>
      </c>
      <c r="B377" s="4" t="s">
        <v>5041</v>
      </c>
      <c r="C377" s="4" t="s">
        <v>5036</v>
      </c>
      <c r="D377" s="4" t="s">
        <v>1305</v>
      </c>
      <c r="E377" s="4" t="s">
        <v>5037</v>
      </c>
      <c r="F377" s="4" t="s">
        <v>5038</v>
      </c>
      <c r="G377" s="4" t="s">
        <v>5039</v>
      </c>
      <c r="H377" s="4">
        <v>2020</v>
      </c>
      <c r="I377" s="4" t="s">
        <v>1391</v>
      </c>
      <c r="J377" s="4">
        <v>17</v>
      </c>
      <c r="K377" s="4">
        <v>6</v>
      </c>
      <c r="L377" s="4">
        <v>1900</v>
      </c>
      <c r="P377" s="4" t="s">
        <v>5040</v>
      </c>
      <c r="Q377" s="4" t="s">
        <v>5042</v>
      </c>
      <c r="R377" s="4" t="s">
        <v>5043</v>
      </c>
      <c r="T377" s="4" t="s">
        <v>3177</v>
      </c>
      <c r="U377" s="4" t="s">
        <v>62</v>
      </c>
      <c r="V377" s="4" t="s">
        <v>1396</v>
      </c>
      <c r="W377" s="4" t="s">
        <v>1376</v>
      </c>
      <c r="X377" s="4" t="s">
        <v>1317</v>
      </c>
      <c r="Y377" s="4" t="s">
        <v>1329</v>
      </c>
    </row>
    <row r="378" spans="1:25" x14ac:dyDescent="0.3">
      <c r="A378" s="4" t="s">
        <v>5044</v>
      </c>
      <c r="B378" s="4" t="s">
        <v>5051</v>
      </c>
      <c r="C378" s="4" t="s">
        <v>5045</v>
      </c>
      <c r="D378" s="4" t="s">
        <v>1305</v>
      </c>
      <c r="E378" s="4" t="s">
        <v>5046</v>
      </c>
      <c r="F378" s="4" t="s">
        <v>5047</v>
      </c>
      <c r="G378" s="4" t="s">
        <v>5048</v>
      </c>
      <c r="H378" s="4">
        <v>2020</v>
      </c>
      <c r="I378" s="4" t="s">
        <v>5049</v>
      </c>
      <c r="J378" s="4">
        <v>25</v>
      </c>
      <c r="K378" s="4">
        <v>4</v>
      </c>
      <c r="M378" s="4">
        <v>183</v>
      </c>
      <c r="N378" s="4">
        <v>191</v>
      </c>
      <c r="O378" s="4">
        <v>8</v>
      </c>
      <c r="P378" s="4" t="s">
        <v>5050</v>
      </c>
      <c r="Q378" s="4" t="s">
        <v>5052</v>
      </c>
      <c r="T378" s="4" t="s">
        <v>1350</v>
      </c>
      <c r="U378" s="4" t="s">
        <v>62</v>
      </c>
      <c r="V378" s="4" t="s">
        <v>5053</v>
      </c>
      <c r="W378" s="4" t="s">
        <v>1316</v>
      </c>
      <c r="X378" s="4" t="s">
        <v>1317</v>
      </c>
    </row>
    <row r="379" spans="1:25" x14ac:dyDescent="0.3">
      <c r="A379" s="4" t="s">
        <v>5054</v>
      </c>
      <c r="B379" s="4" t="s">
        <v>5060</v>
      </c>
      <c r="C379" s="4" t="s">
        <v>5055</v>
      </c>
      <c r="D379" s="4" t="s">
        <v>1305</v>
      </c>
      <c r="E379" s="4" t="s">
        <v>5056</v>
      </c>
      <c r="F379" s="4" t="s">
        <v>5057</v>
      </c>
      <c r="G379" s="4" t="s">
        <v>5058</v>
      </c>
      <c r="H379" s="4">
        <v>2019</v>
      </c>
      <c r="I379" s="4" t="s">
        <v>3464</v>
      </c>
      <c r="J379" s="4">
        <v>13</v>
      </c>
      <c r="K379" s="4">
        <v>1</v>
      </c>
      <c r="L379" s="4">
        <v>59</v>
      </c>
      <c r="P379" s="4" t="s">
        <v>5059</v>
      </c>
      <c r="Q379" s="4" t="s">
        <v>5061</v>
      </c>
      <c r="T379" s="4" t="s">
        <v>4911</v>
      </c>
      <c r="U379" s="4" t="s">
        <v>62</v>
      </c>
      <c r="V379" s="4" t="s">
        <v>3467</v>
      </c>
      <c r="W379" s="4" t="s">
        <v>1316</v>
      </c>
      <c r="X379" s="4" t="s">
        <v>1317</v>
      </c>
      <c r="Y379" s="4" t="s">
        <v>1329</v>
      </c>
    </row>
    <row r="380" spans="1:25" x14ac:dyDescent="0.3">
      <c r="A380" s="4" t="s">
        <v>5062</v>
      </c>
      <c r="B380" s="4" t="s">
        <v>5068</v>
      </c>
      <c r="C380" s="4" t="s">
        <v>5063</v>
      </c>
      <c r="D380" s="4" t="s">
        <v>1305</v>
      </c>
      <c r="E380" s="4" t="s">
        <v>5064</v>
      </c>
      <c r="F380" s="4" t="s">
        <v>5065</v>
      </c>
      <c r="G380" s="4" t="s">
        <v>5066</v>
      </c>
      <c r="H380" s="4">
        <v>2019</v>
      </c>
      <c r="I380" s="4" t="s">
        <v>245</v>
      </c>
      <c r="J380" s="4">
        <v>10</v>
      </c>
      <c r="K380" s="4">
        <v>1</v>
      </c>
      <c r="L380" s="4">
        <v>1554406</v>
      </c>
      <c r="P380" s="4" t="s">
        <v>5067</v>
      </c>
      <c r="Q380" s="4" t="s">
        <v>5069</v>
      </c>
      <c r="T380" s="4" t="s">
        <v>2004</v>
      </c>
      <c r="U380" s="4" t="s">
        <v>62</v>
      </c>
      <c r="V380" s="4" t="s">
        <v>2925</v>
      </c>
      <c r="W380" s="4" t="s">
        <v>1316</v>
      </c>
      <c r="X380" s="4" t="s">
        <v>1317</v>
      </c>
      <c r="Y380" s="4" t="s">
        <v>1329</v>
      </c>
    </row>
    <row r="381" spans="1:25" x14ac:dyDescent="0.3">
      <c r="A381" s="4" t="s">
        <v>5070</v>
      </c>
      <c r="B381" s="4" t="s">
        <v>5073</v>
      </c>
      <c r="C381" s="4" t="s">
        <v>5071</v>
      </c>
      <c r="D381" s="4" t="s">
        <v>1305</v>
      </c>
      <c r="E381" s="4" t="s">
        <v>2603</v>
      </c>
      <c r="F381" s="4" t="s">
        <v>2604</v>
      </c>
      <c r="G381" s="4">
        <v>35616211000</v>
      </c>
      <c r="H381" s="4">
        <v>2019</v>
      </c>
      <c r="I381" s="4" t="s">
        <v>2395</v>
      </c>
      <c r="J381" s="4">
        <v>21</v>
      </c>
      <c r="K381" s="4">
        <v>7</v>
      </c>
      <c r="L381" s="4">
        <v>61</v>
      </c>
      <c r="P381" s="4" t="s">
        <v>5072</v>
      </c>
      <c r="Q381" s="4" t="s">
        <v>5074</v>
      </c>
      <c r="R381" s="4" t="s">
        <v>5075</v>
      </c>
      <c r="T381" s="4" t="s">
        <v>5076</v>
      </c>
      <c r="U381" s="4" t="s">
        <v>62</v>
      </c>
      <c r="V381" s="4" t="s">
        <v>2400</v>
      </c>
      <c r="W381" s="4" t="s">
        <v>1376</v>
      </c>
      <c r="X381" s="4" t="s">
        <v>1317</v>
      </c>
    </row>
    <row r="382" spans="1:25" x14ac:dyDescent="0.3">
      <c r="A382" s="4" t="s">
        <v>5077</v>
      </c>
      <c r="B382" s="4" t="s">
        <v>2161</v>
      </c>
      <c r="C382" s="4" t="s">
        <v>5078</v>
      </c>
      <c r="D382" s="4" t="s">
        <v>1305</v>
      </c>
      <c r="E382" s="4" t="s">
        <v>5079</v>
      </c>
      <c r="F382" s="4" t="s">
        <v>5080</v>
      </c>
      <c r="G382" s="4" t="s">
        <v>5081</v>
      </c>
      <c r="H382" s="4">
        <v>2020</v>
      </c>
      <c r="I382" s="4" t="s">
        <v>5082</v>
      </c>
      <c r="J382" s="4">
        <v>8</v>
      </c>
      <c r="K382" s="4">
        <v>2</v>
      </c>
      <c r="M382" s="4" t="s">
        <v>5083</v>
      </c>
      <c r="N382" s="4" t="s">
        <v>5084</v>
      </c>
      <c r="O382" s="4">
        <v>1</v>
      </c>
      <c r="P382" s="4" t="s">
        <v>5085</v>
      </c>
      <c r="R382" s="4" t="s">
        <v>5086</v>
      </c>
      <c r="T382" s="4" t="s">
        <v>1362</v>
      </c>
      <c r="U382" s="4" t="s">
        <v>62</v>
      </c>
      <c r="V382" s="4" t="s">
        <v>5087</v>
      </c>
      <c r="W382" s="4" t="s">
        <v>2164</v>
      </c>
      <c r="X382" s="4" t="s">
        <v>1317</v>
      </c>
      <c r="Y382" s="4" t="s">
        <v>1329</v>
      </c>
    </row>
    <row r="383" spans="1:25" x14ac:dyDescent="0.3">
      <c r="A383" s="4" t="s">
        <v>5088</v>
      </c>
      <c r="B383" s="4" t="s">
        <v>5094</v>
      </c>
      <c r="C383" s="4" t="s">
        <v>5089</v>
      </c>
      <c r="D383" s="4" t="s">
        <v>1305</v>
      </c>
      <c r="E383" s="4" t="s">
        <v>5090</v>
      </c>
      <c r="F383" s="4" t="s">
        <v>5091</v>
      </c>
      <c r="G383" s="4" t="s">
        <v>5092</v>
      </c>
      <c r="H383" s="4">
        <v>2019</v>
      </c>
      <c r="I383" s="4" t="s">
        <v>2078</v>
      </c>
      <c r="J383" s="4">
        <v>47</v>
      </c>
      <c r="K383" s="4">
        <v>6</v>
      </c>
      <c r="M383" s="4">
        <v>497</v>
      </c>
      <c r="N383" s="4">
        <v>502</v>
      </c>
      <c r="O383" s="4">
        <v>5</v>
      </c>
      <c r="P383" s="4" t="s">
        <v>5093</v>
      </c>
      <c r="Q383" s="4" t="s">
        <v>5095</v>
      </c>
      <c r="R383" s="4" t="s">
        <v>5096</v>
      </c>
      <c r="T383" s="4" t="s">
        <v>1638</v>
      </c>
      <c r="U383" s="4" t="s">
        <v>62</v>
      </c>
      <c r="V383" s="4" t="s">
        <v>2083</v>
      </c>
      <c r="W383" s="4" t="s">
        <v>1316</v>
      </c>
      <c r="X383" s="4" t="s">
        <v>1317</v>
      </c>
      <c r="Y383" s="4" t="s">
        <v>2948</v>
      </c>
    </row>
    <row r="384" spans="1:25" x14ac:dyDescent="0.3">
      <c r="A384" s="4" t="s">
        <v>5097</v>
      </c>
      <c r="B384" s="4" t="s">
        <v>5103</v>
      </c>
      <c r="C384" s="4" t="s">
        <v>5098</v>
      </c>
      <c r="D384" s="4" t="s">
        <v>1305</v>
      </c>
      <c r="E384" s="4" t="s">
        <v>5099</v>
      </c>
      <c r="F384" s="4" t="s">
        <v>5100</v>
      </c>
      <c r="G384" s="4" t="s">
        <v>5101</v>
      </c>
      <c r="H384" s="4">
        <v>2019</v>
      </c>
      <c r="I384" s="4" t="s">
        <v>1737</v>
      </c>
      <c r="J384" s="4">
        <v>43</v>
      </c>
      <c r="K384" s="4">
        <v>3</v>
      </c>
      <c r="M384" s="4">
        <v>534</v>
      </c>
      <c r="N384" s="4">
        <v>554</v>
      </c>
      <c r="O384" s="4">
        <v>20</v>
      </c>
      <c r="P384" s="4" t="s">
        <v>5102</v>
      </c>
      <c r="Q384" s="4" t="s">
        <v>5104</v>
      </c>
      <c r="R384" s="4" t="s">
        <v>5105</v>
      </c>
      <c r="T384" s="4" t="s">
        <v>3447</v>
      </c>
      <c r="U384" s="4" t="s">
        <v>62</v>
      </c>
      <c r="V384" s="4" t="s">
        <v>1737</v>
      </c>
      <c r="W384" s="4" t="s">
        <v>1316</v>
      </c>
      <c r="X384" s="4" t="s">
        <v>1317</v>
      </c>
    </row>
    <row r="385" spans="1:25" x14ac:dyDescent="0.3">
      <c r="A385" s="4" t="s">
        <v>5106</v>
      </c>
      <c r="B385" s="4" t="s">
        <v>5113</v>
      </c>
      <c r="C385" s="4" t="s">
        <v>5107</v>
      </c>
      <c r="D385" s="4" t="s">
        <v>1305</v>
      </c>
      <c r="E385" s="4" t="s">
        <v>5108</v>
      </c>
      <c r="F385" s="4" t="s">
        <v>5109</v>
      </c>
      <c r="G385" s="4" t="s">
        <v>5110</v>
      </c>
      <c r="H385" s="4">
        <v>2019</v>
      </c>
      <c r="I385" s="4" t="s">
        <v>5111</v>
      </c>
      <c r="J385" s="4">
        <v>40</v>
      </c>
      <c r="K385" s="4">
        <v>1</v>
      </c>
      <c r="M385" s="4">
        <v>19</v>
      </c>
      <c r="N385" s="4">
        <v>30</v>
      </c>
      <c r="O385" s="4">
        <v>11</v>
      </c>
      <c r="P385" s="4" t="s">
        <v>5112</v>
      </c>
      <c r="T385" s="4" t="s">
        <v>1350</v>
      </c>
      <c r="U385" s="4" t="s">
        <v>62</v>
      </c>
      <c r="V385" s="4" t="s">
        <v>5114</v>
      </c>
      <c r="W385" s="4" t="s">
        <v>2164</v>
      </c>
      <c r="X385" s="4" t="s">
        <v>1317</v>
      </c>
    </row>
    <row r="386" spans="1:25" x14ac:dyDescent="0.3">
      <c r="A386" s="4" t="s">
        <v>5115</v>
      </c>
      <c r="B386" s="4" t="s">
        <v>5122</v>
      </c>
      <c r="C386" s="4" t="s">
        <v>5116</v>
      </c>
      <c r="D386" s="4" t="s">
        <v>1305</v>
      </c>
      <c r="E386" s="4" t="s">
        <v>5117</v>
      </c>
      <c r="F386" s="4" t="s">
        <v>5118</v>
      </c>
      <c r="G386" s="4" t="s">
        <v>5119</v>
      </c>
      <c r="H386" s="4">
        <v>2020</v>
      </c>
      <c r="I386" s="4" t="s">
        <v>5120</v>
      </c>
      <c r="J386" s="4">
        <v>109</v>
      </c>
      <c r="L386" s="4">
        <v>104691</v>
      </c>
      <c r="P386" s="4" t="s">
        <v>5121</v>
      </c>
      <c r="T386" s="4" t="s">
        <v>1362</v>
      </c>
      <c r="U386" s="4" t="s">
        <v>62</v>
      </c>
      <c r="V386" s="4" t="s">
        <v>5123</v>
      </c>
      <c r="W386" s="4" t="s">
        <v>1316</v>
      </c>
      <c r="X386" s="4" t="s">
        <v>1317</v>
      </c>
    </row>
    <row r="387" spans="1:25" x14ac:dyDescent="0.3">
      <c r="A387" s="4" t="s">
        <v>5124</v>
      </c>
      <c r="B387" s="4" t="s">
        <v>5129</v>
      </c>
      <c r="C387" s="4" t="s">
        <v>5125</v>
      </c>
      <c r="D387" s="4" t="s">
        <v>1305</v>
      </c>
      <c r="E387" s="4" t="s">
        <v>5126</v>
      </c>
      <c r="F387" s="4" t="s">
        <v>5127</v>
      </c>
      <c r="G387" s="4">
        <v>55685961400</v>
      </c>
      <c r="H387" s="4">
        <v>2020</v>
      </c>
      <c r="I387" s="4" t="s">
        <v>1870</v>
      </c>
      <c r="J387" s="4">
        <v>14</v>
      </c>
      <c r="K387" s="4">
        <v>4</v>
      </c>
      <c r="M387" s="4">
        <v>433</v>
      </c>
      <c r="N387" s="4">
        <v>436</v>
      </c>
      <c r="O387" s="4">
        <v>3</v>
      </c>
      <c r="P387" s="4" t="s">
        <v>5128</v>
      </c>
      <c r="Q387" s="4" t="s">
        <v>5130</v>
      </c>
      <c r="R387" s="4" t="s">
        <v>5131</v>
      </c>
      <c r="T387" s="4" t="s">
        <v>1875</v>
      </c>
      <c r="U387" s="4" t="s">
        <v>62</v>
      </c>
      <c r="V387" s="4" t="s">
        <v>1876</v>
      </c>
      <c r="W387" s="4" t="s">
        <v>1316</v>
      </c>
      <c r="X387" s="4" t="s">
        <v>1317</v>
      </c>
    </row>
    <row r="388" spans="1:25" x14ac:dyDescent="0.3">
      <c r="A388" s="4" t="s">
        <v>5132</v>
      </c>
      <c r="B388" s="4" t="s">
        <v>5139</v>
      </c>
      <c r="C388" s="4" t="s">
        <v>5133</v>
      </c>
      <c r="D388" s="4" t="s">
        <v>1305</v>
      </c>
      <c r="E388" s="4" t="s">
        <v>5134</v>
      </c>
      <c r="F388" s="4" t="s">
        <v>5135</v>
      </c>
      <c r="G388" s="4" t="s">
        <v>5136</v>
      </c>
      <c r="H388" s="4">
        <v>2019</v>
      </c>
      <c r="I388" s="4" t="s">
        <v>2899</v>
      </c>
      <c r="J388" s="4">
        <v>7</v>
      </c>
      <c r="K388" s="4" t="s">
        <v>5137</v>
      </c>
      <c r="L388" s="4">
        <v>141</v>
      </c>
      <c r="P388" s="4" t="s">
        <v>5138</v>
      </c>
      <c r="Q388" s="4" t="s">
        <v>5140</v>
      </c>
      <c r="T388" s="4" t="s">
        <v>1327</v>
      </c>
      <c r="U388" s="4" t="s">
        <v>62</v>
      </c>
      <c r="V388" s="4" t="s">
        <v>2904</v>
      </c>
      <c r="W388" s="4" t="s">
        <v>1376</v>
      </c>
      <c r="X388" s="4" t="s">
        <v>1317</v>
      </c>
      <c r="Y388" s="4" t="s">
        <v>1329</v>
      </c>
    </row>
    <row r="389" spans="1:25" x14ac:dyDescent="0.3">
      <c r="A389" s="4" t="s">
        <v>5141</v>
      </c>
      <c r="B389" s="4" t="s">
        <v>5147</v>
      </c>
      <c r="C389" s="4" t="s">
        <v>5142</v>
      </c>
      <c r="D389" s="4" t="s">
        <v>1305</v>
      </c>
      <c r="E389" s="4" t="s">
        <v>5143</v>
      </c>
      <c r="F389" s="4" t="s">
        <v>5144</v>
      </c>
      <c r="G389" s="4" t="s">
        <v>5145</v>
      </c>
      <c r="H389" s="4">
        <v>2020</v>
      </c>
      <c r="I389" s="4" t="s">
        <v>1543</v>
      </c>
      <c r="J389" s="4">
        <v>18</v>
      </c>
      <c r="K389" s="4">
        <v>1</v>
      </c>
      <c r="M389" s="4">
        <v>66</v>
      </c>
      <c r="N389" s="4">
        <v>70</v>
      </c>
      <c r="O389" s="4">
        <v>4</v>
      </c>
      <c r="P389" s="4" t="s">
        <v>5146</v>
      </c>
      <c r="Q389" s="4" t="s">
        <v>5148</v>
      </c>
      <c r="R389" s="4" t="s">
        <v>5149</v>
      </c>
      <c r="T389" s="4" t="s">
        <v>1547</v>
      </c>
      <c r="U389" s="4" t="s">
        <v>62</v>
      </c>
      <c r="V389" s="4" t="s">
        <v>1543</v>
      </c>
      <c r="W389" s="4" t="s">
        <v>1316</v>
      </c>
      <c r="X389" s="4" t="s">
        <v>1317</v>
      </c>
    </row>
    <row r="390" spans="1:25" x14ac:dyDescent="0.3">
      <c r="A390" s="4" t="s">
        <v>5150</v>
      </c>
      <c r="B390" s="4" t="s">
        <v>5156</v>
      </c>
      <c r="C390" s="4" t="s">
        <v>5151</v>
      </c>
      <c r="D390" s="4" t="s">
        <v>1305</v>
      </c>
      <c r="E390" s="4" t="s">
        <v>5152</v>
      </c>
      <c r="F390" s="4" t="s">
        <v>5153</v>
      </c>
      <c r="G390" s="4" t="s">
        <v>5154</v>
      </c>
      <c r="H390" s="4">
        <v>2020</v>
      </c>
      <c r="I390" s="4" t="s">
        <v>1543</v>
      </c>
      <c r="J390" s="4">
        <v>18</v>
      </c>
      <c r="K390" s="4">
        <v>1</v>
      </c>
      <c r="M390" s="4">
        <v>71</v>
      </c>
      <c r="N390" s="4">
        <v>77</v>
      </c>
      <c r="O390" s="4">
        <v>6</v>
      </c>
      <c r="P390" s="4" t="s">
        <v>5155</v>
      </c>
      <c r="Q390" s="4" t="s">
        <v>5157</v>
      </c>
      <c r="R390" s="4" t="s">
        <v>5158</v>
      </c>
      <c r="T390" s="4" t="s">
        <v>1547</v>
      </c>
      <c r="U390" s="4" t="s">
        <v>62</v>
      </c>
      <c r="V390" s="4" t="s">
        <v>1543</v>
      </c>
      <c r="W390" s="4" t="s">
        <v>1316</v>
      </c>
      <c r="X390" s="4" t="s">
        <v>1317</v>
      </c>
      <c r="Y390" s="4" t="s">
        <v>1341</v>
      </c>
    </row>
    <row r="391" spans="1:25" x14ac:dyDescent="0.3">
      <c r="A391" s="4" t="s">
        <v>5159</v>
      </c>
      <c r="B391" s="4" t="s">
        <v>5166</v>
      </c>
      <c r="C391" s="4" t="s">
        <v>5160</v>
      </c>
      <c r="D391" s="4" t="s">
        <v>1305</v>
      </c>
      <c r="E391" s="4" t="s">
        <v>5161</v>
      </c>
      <c r="F391" s="4" t="s">
        <v>5162</v>
      </c>
      <c r="G391" s="4" t="s">
        <v>5163</v>
      </c>
      <c r="H391" s="4">
        <v>2019</v>
      </c>
      <c r="I391" s="4" t="s">
        <v>5164</v>
      </c>
      <c r="J391" s="4">
        <v>41</v>
      </c>
      <c r="K391" s="4">
        <v>10</v>
      </c>
      <c r="M391" s="4">
        <v>1481</v>
      </c>
      <c r="N391" s="4">
        <v>1498</v>
      </c>
      <c r="O391" s="4">
        <v>17</v>
      </c>
      <c r="P391" s="4" t="s">
        <v>5165</v>
      </c>
      <c r="Q391" s="4" t="s">
        <v>5167</v>
      </c>
      <c r="R391" s="4" t="s">
        <v>5168</v>
      </c>
      <c r="T391" s="4" t="s">
        <v>1638</v>
      </c>
      <c r="U391" s="4" t="s">
        <v>62</v>
      </c>
      <c r="V391" s="4" t="s">
        <v>5169</v>
      </c>
      <c r="W391" s="4" t="s">
        <v>1316</v>
      </c>
      <c r="X391" s="4" t="s">
        <v>1317</v>
      </c>
    </row>
    <row r="392" spans="1:25" x14ac:dyDescent="0.3">
      <c r="A392" s="4" t="s">
        <v>5170</v>
      </c>
      <c r="B392" s="4" t="s">
        <v>5178</v>
      </c>
      <c r="C392" s="4" t="s">
        <v>5171</v>
      </c>
      <c r="D392" s="4" t="s">
        <v>1305</v>
      </c>
      <c r="E392" s="4" t="s">
        <v>5172</v>
      </c>
      <c r="F392" s="4" t="s">
        <v>5173</v>
      </c>
      <c r="G392" s="4" t="s">
        <v>5174</v>
      </c>
      <c r="H392" s="4">
        <v>2020</v>
      </c>
      <c r="I392" s="4" t="s">
        <v>3544</v>
      </c>
      <c r="J392" s="4">
        <v>16</v>
      </c>
      <c r="K392" s="4">
        <v>2</v>
      </c>
      <c r="M392" s="4" t="s">
        <v>5175</v>
      </c>
      <c r="N392" s="4" t="s">
        <v>5176</v>
      </c>
      <c r="O392" s="4">
        <v>13</v>
      </c>
      <c r="P392" s="4" t="s">
        <v>5177</v>
      </c>
      <c r="Q392" s="4" t="s">
        <v>5179</v>
      </c>
      <c r="R392" s="4" t="s">
        <v>5180</v>
      </c>
      <c r="T392" s="4" t="s">
        <v>3551</v>
      </c>
      <c r="U392" s="4" t="s">
        <v>62</v>
      </c>
      <c r="V392" s="4" t="s">
        <v>3552</v>
      </c>
      <c r="W392" s="4" t="s">
        <v>1316</v>
      </c>
      <c r="X392" s="4" t="s">
        <v>1317</v>
      </c>
      <c r="Y392" s="4" t="s">
        <v>1377</v>
      </c>
    </row>
    <row r="393" spans="1:25" x14ac:dyDescent="0.3">
      <c r="A393" s="4" t="s">
        <v>5181</v>
      </c>
      <c r="B393" s="4" t="s">
        <v>5188</v>
      </c>
      <c r="C393" s="4" t="s">
        <v>5182</v>
      </c>
      <c r="D393" s="4" t="s">
        <v>1305</v>
      </c>
      <c r="E393" s="4" t="s">
        <v>5183</v>
      </c>
      <c r="F393" s="4" t="s">
        <v>5184</v>
      </c>
      <c r="G393" s="4" t="s">
        <v>5185</v>
      </c>
      <c r="H393" s="4">
        <v>2019</v>
      </c>
      <c r="I393" s="4" t="s">
        <v>5186</v>
      </c>
      <c r="J393" s="4">
        <v>227</v>
      </c>
      <c r="M393" s="4">
        <v>119</v>
      </c>
      <c r="N393" s="4">
        <v>127</v>
      </c>
      <c r="O393" s="4">
        <v>8</v>
      </c>
      <c r="P393" s="4" t="s">
        <v>5187</v>
      </c>
      <c r="Q393" s="4" t="s">
        <v>5189</v>
      </c>
      <c r="R393" s="4" t="s">
        <v>5190</v>
      </c>
      <c r="T393" s="4" t="s">
        <v>1362</v>
      </c>
      <c r="U393" s="4" t="s">
        <v>62</v>
      </c>
      <c r="V393" s="4" t="s">
        <v>5191</v>
      </c>
      <c r="W393" s="4" t="s">
        <v>1316</v>
      </c>
      <c r="X393" s="4" t="s">
        <v>1317</v>
      </c>
      <c r="Y393" s="4" t="s">
        <v>1377</v>
      </c>
    </row>
    <row r="394" spans="1:25" x14ac:dyDescent="0.3">
      <c r="A394" s="4" t="s">
        <v>5192</v>
      </c>
      <c r="B394" s="4" t="s">
        <v>5198</v>
      </c>
      <c r="C394" s="4" t="s">
        <v>5193</v>
      </c>
      <c r="D394" s="4" t="s">
        <v>1305</v>
      </c>
      <c r="E394" s="4" t="s">
        <v>5194</v>
      </c>
      <c r="F394" s="4" t="s">
        <v>5195</v>
      </c>
      <c r="G394" s="4">
        <v>55748907600</v>
      </c>
      <c r="H394" s="4">
        <v>2020</v>
      </c>
      <c r="I394" s="4" t="s">
        <v>5196</v>
      </c>
      <c r="J394" s="4">
        <v>51</v>
      </c>
      <c r="K394" s="4">
        <v>1</v>
      </c>
      <c r="M394" s="4">
        <v>3</v>
      </c>
      <c r="N394" s="4">
        <v>16</v>
      </c>
      <c r="O394" s="4">
        <v>13</v>
      </c>
      <c r="P394" s="4" t="s">
        <v>5197</v>
      </c>
      <c r="Q394" s="4" t="s">
        <v>5199</v>
      </c>
      <c r="T394" s="4" t="s">
        <v>1350</v>
      </c>
      <c r="U394" s="4" t="s">
        <v>62</v>
      </c>
      <c r="V394" s="4" t="s">
        <v>5200</v>
      </c>
      <c r="W394" s="4" t="s">
        <v>1316</v>
      </c>
      <c r="X394" s="4" t="s">
        <v>1317</v>
      </c>
    </row>
    <row r="395" spans="1:25" x14ac:dyDescent="0.3">
      <c r="A395" s="4" t="s">
        <v>5201</v>
      </c>
      <c r="B395" s="4" t="s">
        <v>2161</v>
      </c>
      <c r="C395" s="4" t="s">
        <v>5202</v>
      </c>
      <c r="D395" s="4" t="s">
        <v>1305</v>
      </c>
      <c r="E395" s="4" t="s">
        <v>5203</v>
      </c>
      <c r="F395" s="4" t="s">
        <v>5204</v>
      </c>
      <c r="G395" s="4">
        <v>39461305600</v>
      </c>
      <c r="H395" s="4">
        <v>2020</v>
      </c>
      <c r="I395" s="4" t="s">
        <v>5205</v>
      </c>
      <c r="J395" s="4">
        <v>369</v>
      </c>
      <c r="L395" s="4" t="s">
        <v>5206</v>
      </c>
      <c r="P395" s="4" t="s">
        <v>5207</v>
      </c>
      <c r="R395" s="4" t="s">
        <v>5208</v>
      </c>
      <c r="T395" s="4" t="s">
        <v>1773</v>
      </c>
      <c r="U395" s="4" t="s">
        <v>62</v>
      </c>
      <c r="V395" s="4" t="s">
        <v>5209</v>
      </c>
      <c r="W395" s="4" t="s">
        <v>925</v>
      </c>
      <c r="X395" s="4" t="s">
        <v>1317</v>
      </c>
      <c r="Y395" s="4" t="s">
        <v>2948</v>
      </c>
    </row>
    <row r="396" spans="1:25" x14ac:dyDescent="0.3">
      <c r="A396" s="4" t="s">
        <v>5210</v>
      </c>
      <c r="B396" s="4" t="s">
        <v>5217</v>
      </c>
      <c r="C396" s="4" t="s">
        <v>5211</v>
      </c>
      <c r="D396" s="4" t="s">
        <v>1305</v>
      </c>
      <c r="E396" s="4" t="s">
        <v>5212</v>
      </c>
      <c r="F396" s="4" t="s">
        <v>5213</v>
      </c>
      <c r="G396" s="4" t="s">
        <v>5214</v>
      </c>
      <c r="H396" s="4">
        <v>2020</v>
      </c>
      <c r="I396" s="4" t="s">
        <v>5215</v>
      </c>
      <c r="J396" s="4">
        <v>21</v>
      </c>
      <c r="K396" s="4">
        <v>3</v>
      </c>
      <c r="M396" s="4">
        <v>545</v>
      </c>
      <c r="N396" s="4">
        <v>573</v>
      </c>
      <c r="O396" s="4">
        <v>28</v>
      </c>
      <c r="P396" s="4" t="s">
        <v>5216</v>
      </c>
      <c r="Q396" s="4" t="s">
        <v>5218</v>
      </c>
      <c r="R396" s="4" t="s">
        <v>5219</v>
      </c>
      <c r="T396" s="4" t="s">
        <v>5220</v>
      </c>
      <c r="U396" s="4" t="s">
        <v>62</v>
      </c>
      <c r="V396" s="4" t="s">
        <v>5221</v>
      </c>
      <c r="W396" s="4" t="s">
        <v>1316</v>
      </c>
      <c r="X396" s="4" t="s">
        <v>1317</v>
      </c>
    </row>
    <row r="397" spans="1:25" x14ac:dyDescent="0.3">
      <c r="A397" s="4" t="s">
        <v>5222</v>
      </c>
      <c r="B397" s="4" t="s">
        <v>5229</v>
      </c>
      <c r="C397" s="4" t="s">
        <v>5223</v>
      </c>
      <c r="D397" s="4" t="s">
        <v>1305</v>
      </c>
      <c r="E397" s="4" t="s">
        <v>5224</v>
      </c>
      <c r="F397" s="4" t="s">
        <v>5225</v>
      </c>
      <c r="G397" s="4" t="s">
        <v>5226</v>
      </c>
      <c r="H397" s="4">
        <v>2018</v>
      </c>
      <c r="I397" s="4" t="s">
        <v>5227</v>
      </c>
      <c r="J397" s="4">
        <v>9</v>
      </c>
      <c r="K397" s="4">
        <v>4</v>
      </c>
      <c r="M397" s="4">
        <v>1181</v>
      </c>
      <c r="N397" s="4">
        <v>1190</v>
      </c>
      <c r="O397" s="4">
        <v>9</v>
      </c>
      <c r="P397" s="4" t="s">
        <v>5228</v>
      </c>
      <c r="Q397" s="4" t="s">
        <v>5230</v>
      </c>
      <c r="T397" s="4" t="s">
        <v>4382</v>
      </c>
      <c r="U397" s="4" t="s">
        <v>62</v>
      </c>
      <c r="V397" s="4" t="s">
        <v>5227</v>
      </c>
      <c r="W397" s="4" t="s">
        <v>1316</v>
      </c>
      <c r="X397" s="4" t="s">
        <v>1317</v>
      </c>
    </row>
    <row r="398" spans="1:25" x14ac:dyDescent="0.3">
      <c r="A398" s="4" t="s">
        <v>5231</v>
      </c>
      <c r="B398" s="4" t="s">
        <v>5237</v>
      </c>
      <c r="C398" s="4" t="s">
        <v>5232</v>
      </c>
      <c r="D398" s="4" t="s">
        <v>1305</v>
      </c>
      <c r="E398" s="4" t="s">
        <v>5233</v>
      </c>
      <c r="F398" s="4" t="s">
        <v>5234</v>
      </c>
      <c r="G398" s="4" t="s">
        <v>5235</v>
      </c>
      <c r="H398" s="4">
        <v>2020</v>
      </c>
      <c r="I398" s="4" t="s">
        <v>3464</v>
      </c>
      <c r="J398" s="4">
        <v>14</v>
      </c>
      <c r="K398" s="4">
        <v>1</v>
      </c>
      <c r="L398" s="4">
        <v>46</v>
      </c>
      <c r="P398" s="4" t="s">
        <v>5236</v>
      </c>
      <c r="Q398" s="4" t="s">
        <v>5238</v>
      </c>
      <c r="T398" s="4" t="s">
        <v>5239</v>
      </c>
      <c r="U398" s="4" t="s">
        <v>62</v>
      </c>
      <c r="V398" s="4" t="s">
        <v>3467</v>
      </c>
      <c r="W398" s="4" t="s">
        <v>1316</v>
      </c>
      <c r="X398" s="4" t="s">
        <v>1317</v>
      </c>
      <c r="Y398" s="4" t="s">
        <v>1329</v>
      </c>
    </row>
    <row r="399" spans="1:25" x14ac:dyDescent="0.3">
      <c r="A399" s="4" t="s">
        <v>5240</v>
      </c>
      <c r="B399" s="4" t="s">
        <v>5247</v>
      </c>
      <c r="C399" s="4" t="s">
        <v>5241</v>
      </c>
      <c r="D399" s="4" t="s">
        <v>1305</v>
      </c>
      <c r="E399" s="4" t="s">
        <v>5242</v>
      </c>
      <c r="F399" s="4" t="s">
        <v>5243</v>
      </c>
      <c r="G399" s="4" t="s">
        <v>5244</v>
      </c>
      <c r="H399" s="4">
        <v>2020</v>
      </c>
      <c r="I399" s="4" t="s">
        <v>5245</v>
      </c>
      <c r="J399" s="4">
        <v>72</v>
      </c>
      <c r="K399" s="4">
        <v>2</v>
      </c>
      <c r="M399" s="4">
        <v>25</v>
      </c>
      <c r="N399" s="4">
        <v>42</v>
      </c>
      <c r="O399" s="4">
        <v>17</v>
      </c>
      <c r="P399" s="4" t="s">
        <v>5246</v>
      </c>
      <c r="Q399" s="4" t="s">
        <v>5248</v>
      </c>
      <c r="T399" s="4" t="s">
        <v>5249</v>
      </c>
      <c r="U399" s="4" t="s">
        <v>62</v>
      </c>
      <c r="V399" s="4" t="s">
        <v>5250</v>
      </c>
      <c r="W399" s="4" t="s">
        <v>1316</v>
      </c>
      <c r="X399" s="4" t="s">
        <v>1317</v>
      </c>
    </row>
    <row r="400" spans="1:25" x14ac:dyDescent="0.3">
      <c r="A400" s="4" t="s">
        <v>5251</v>
      </c>
      <c r="B400" s="4" t="s">
        <v>5258</v>
      </c>
      <c r="C400" s="4" t="s">
        <v>5252</v>
      </c>
      <c r="D400" s="4" t="s">
        <v>1305</v>
      </c>
      <c r="E400" s="4" t="s">
        <v>5253</v>
      </c>
      <c r="F400" s="4" t="s">
        <v>5254</v>
      </c>
      <c r="G400" s="4" t="s">
        <v>5255</v>
      </c>
      <c r="H400" s="4">
        <v>2020</v>
      </c>
      <c r="I400" s="4" t="s">
        <v>5256</v>
      </c>
      <c r="J400" s="4">
        <v>37</v>
      </c>
      <c r="K400" s="4">
        <v>2</v>
      </c>
      <c r="M400" s="4">
        <v>23</v>
      </c>
      <c r="N400" s="4">
        <v>37</v>
      </c>
      <c r="O400" s="4">
        <v>14</v>
      </c>
      <c r="P400" s="4" t="s">
        <v>5257</v>
      </c>
      <c r="Q400" s="4" t="s">
        <v>5259</v>
      </c>
      <c r="T400" s="4" t="s">
        <v>5260</v>
      </c>
      <c r="U400" s="4" t="s">
        <v>62</v>
      </c>
      <c r="V400" s="4" t="s">
        <v>5256</v>
      </c>
      <c r="W400" s="4" t="s">
        <v>1316</v>
      </c>
      <c r="X400" s="4" t="s">
        <v>1317</v>
      </c>
      <c r="Y400" s="4" t="s">
        <v>1329</v>
      </c>
    </row>
    <row r="401" spans="1:25" x14ac:dyDescent="0.3">
      <c r="A401" s="4" t="s">
        <v>5261</v>
      </c>
      <c r="B401" s="4" t="s">
        <v>5267</v>
      </c>
      <c r="C401" s="4" t="s">
        <v>5262</v>
      </c>
      <c r="D401" s="4" t="s">
        <v>1305</v>
      </c>
      <c r="E401" s="4" t="s">
        <v>5263</v>
      </c>
      <c r="F401" s="4" t="s">
        <v>5264</v>
      </c>
      <c r="G401" s="4">
        <v>35090136700</v>
      </c>
      <c r="H401" s="4">
        <v>2019</v>
      </c>
      <c r="I401" s="4" t="s">
        <v>5265</v>
      </c>
      <c r="J401" s="4">
        <v>32</v>
      </c>
      <c r="K401" s="4">
        <v>3</v>
      </c>
      <c r="M401" s="4">
        <v>148</v>
      </c>
      <c r="N401" s="4">
        <v>160</v>
      </c>
      <c r="O401" s="4">
        <v>12</v>
      </c>
      <c r="P401" s="4" t="s">
        <v>5266</v>
      </c>
      <c r="Q401" s="4" t="s">
        <v>5268</v>
      </c>
      <c r="T401" s="4" t="s">
        <v>1350</v>
      </c>
      <c r="U401" s="4" t="s">
        <v>62</v>
      </c>
      <c r="V401" s="4" t="s">
        <v>5269</v>
      </c>
      <c r="W401" s="4" t="s">
        <v>1316</v>
      </c>
      <c r="X401" s="4" t="s">
        <v>1317</v>
      </c>
    </row>
    <row r="402" spans="1:25" x14ac:dyDescent="0.3">
      <c r="A402" s="4" t="s">
        <v>5270</v>
      </c>
      <c r="B402" s="4" t="s">
        <v>5277</v>
      </c>
      <c r="C402" s="4" t="s">
        <v>5271</v>
      </c>
      <c r="D402" s="4" t="s">
        <v>1305</v>
      </c>
      <c r="E402" s="4" t="s">
        <v>5272</v>
      </c>
      <c r="F402" s="4" t="s">
        <v>5273</v>
      </c>
      <c r="G402" s="4" t="s">
        <v>5274</v>
      </c>
      <c r="H402" s="4">
        <v>2017</v>
      </c>
      <c r="I402" s="4" t="s">
        <v>5275</v>
      </c>
      <c r="J402" s="4">
        <v>38</v>
      </c>
      <c r="K402" s="4">
        <v>5</v>
      </c>
      <c r="M402" s="4">
        <v>541</v>
      </c>
      <c r="N402" s="4">
        <v>561</v>
      </c>
      <c r="O402" s="4">
        <v>20</v>
      </c>
      <c r="P402" s="4" t="s">
        <v>5276</v>
      </c>
      <c r="Q402" s="4" t="s">
        <v>5278</v>
      </c>
      <c r="T402" s="4" t="s">
        <v>2914</v>
      </c>
      <c r="U402" s="4" t="s">
        <v>62</v>
      </c>
      <c r="V402" s="4" t="s">
        <v>5279</v>
      </c>
      <c r="W402" s="4" t="s">
        <v>1316</v>
      </c>
      <c r="X402" s="4" t="s">
        <v>1317</v>
      </c>
    </row>
    <row r="403" spans="1:25" x14ac:dyDescent="0.3">
      <c r="A403" s="4" t="s">
        <v>5280</v>
      </c>
      <c r="B403" s="4" t="s">
        <v>5286</v>
      </c>
      <c r="C403" s="4" t="s">
        <v>5281</v>
      </c>
      <c r="D403" s="4" t="s">
        <v>1305</v>
      </c>
      <c r="E403" s="4" t="s">
        <v>5282</v>
      </c>
      <c r="F403" s="4" t="s">
        <v>5283</v>
      </c>
      <c r="G403" s="4" t="s">
        <v>5284</v>
      </c>
      <c r="H403" s="4">
        <v>2016</v>
      </c>
      <c r="I403" s="4" t="s">
        <v>2605</v>
      </c>
      <c r="J403" s="4">
        <v>3</v>
      </c>
      <c r="K403" s="4">
        <v>2</v>
      </c>
      <c r="M403" s="4">
        <v>192</v>
      </c>
      <c r="N403" s="4">
        <v>205</v>
      </c>
      <c r="O403" s="4">
        <v>13</v>
      </c>
      <c r="P403" s="4" t="s">
        <v>5285</v>
      </c>
      <c r="Q403" s="4" t="s">
        <v>5287</v>
      </c>
      <c r="T403" s="4" t="s">
        <v>1453</v>
      </c>
      <c r="U403" s="4" t="s">
        <v>62</v>
      </c>
      <c r="V403" s="4" t="s">
        <v>2610</v>
      </c>
      <c r="W403" s="4" t="s">
        <v>1376</v>
      </c>
      <c r="X403" s="4" t="s">
        <v>1317</v>
      </c>
    </row>
    <row r="404" spans="1:25" x14ac:dyDescent="0.3">
      <c r="A404" s="4" t="s">
        <v>5288</v>
      </c>
      <c r="B404" s="4" t="s">
        <v>5295</v>
      </c>
      <c r="C404" s="4" t="s">
        <v>5289</v>
      </c>
      <c r="D404" s="4" t="s">
        <v>1305</v>
      </c>
      <c r="E404" s="4" t="s">
        <v>5290</v>
      </c>
      <c r="F404" s="4" t="s">
        <v>5291</v>
      </c>
      <c r="G404" s="4" t="s">
        <v>5292</v>
      </c>
      <c r="H404" s="4">
        <v>2018</v>
      </c>
      <c r="I404" s="4" t="s">
        <v>5293</v>
      </c>
      <c r="J404" s="4">
        <v>52</v>
      </c>
      <c r="K404" s="4">
        <v>2</v>
      </c>
      <c r="M404" s="4">
        <v>129</v>
      </c>
      <c r="N404" s="4">
        <v>148</v>
      </c>
      <c r="O404" s="4">
        <v>19</v>
      </c>
      <c r="P404" s="4" t="s">
        <v>5294</v>
      </c>
      <c r="Q404" s="4" t="s">
        <v>5296</v>
      </c>
      <c r="R404" s="4" t="s">
        <v>5297</v>
      </c>
      <c r="T404" s="4" t="s">
        <v>1638</v>
      </c>
      <c r="U404" s="4" t="s">
        <v>62</v>
      </c>
      <c r="V404" s="4" t="s">
        <v>5298</v>
      </c>
      <c r="W404" s="4" t="s">
        <v>1376</v>
      </c>
      <c r="X404" s="4" t="s">
        <v>1317</v>
      </c>
    </row>
    <row r="405" spans="1:25" x14ac:dyDescent="0.3">
      <c r="A405" s="4" t="s">
        <v>5299</v>
      </c>
      <c r="B405" s="4" t="s">
        <v>5306</v>
      </c>
      <c r="C405" s="4" t="s">
        <v>5300</v>
      </c>
      <c r="D405" s="4" t="s">
        <v>1305</v>
      </c>
      <c r="E405" s="4" t="s">
        <v>5301</v>
      </c>
      <c r="F405" s="4" t="s">
        <v>5302</v>
      </c>
      <c r="G405" s="4" t="s">
        <v>5303</v>
      </c>
      <c r="H405" s="4">
        <v>2016</v>
      </c>
      <c r="I405" s="4" t="s">
        <v>5304</v>
      </c>
      <c r="J405" s="4">
        <v>46</v>
      </c>
      <c r="K405" s="4">
        <v>2</v>
      </c>
      <c r="M405" s="4">
        <v>209</v>
      </c>
      <c r="N405" s="4">
        <v>223</v>
      </c>
      <c r="O405" s="4">
        <v>14</v>
      </c>
      <c r="P405" s="4" t="s">
        <v>5305</v>
      </c>
      <c r="Q405" s="4" t="s">
        <v>5307</v>
      </c>
      <c r="T405" s="4" t="s">
        <v>1569</v>
      </c>
      <c r="U405" s="4" t="s">
        <v>62</v>
      </c>
      <c r="V405" s="4" t="s">
        <v>5308</v>
      </c>
      <c r="W405" s="4" t="s">
        <v>1316</v>
      </c>
      <c r="X405" s="4" t="s">
        <v>1317</v>
      </c>
    </row>
    <row r="406" spans="1:25" x14ac:dyDescent="0.3">
      <c r="A406" s="4" t="s">
        <v>5309</v>
      </c>
      <c r="B406" s="4" t="s">
        <v>5315</v>
      </c>
      <c r="D406" s="4" t="s">
        <v>1305</v>
      </c>
      <c r="E406" s="4" t="s">
        <v>5310</v>
      </c>
      <c r="F406" s="4" t="s">
        <v>5311</v>
      </c>
      <c r="G406" s="4" t="s">
        <v>5312</v>
      </c>
      <c r="H406" s="4">
        <v>2017</v>
      </c>
      <c r="I406" s="4" t="s">
        <v>5313</v>
      </c>
      <c r="J406" s="4">
        <v>11</v>
      </c>
      <c r="K406" s="4">
        <v>2</v>
      </c>
      <c r="M406" s="4">
        <v>13</v>
      </c>
      <c r="N406" s="4">
        <v>25</v>
      </c>
      <c r="O406" s="4">
        <v>12</v>
      </c>
      <c r="P406" s="4" t="s">
        <v>5314</v>
      </c>
      <c r="Q406" s="4" t="s">
        <v>5316</v>
      </c>
      <c r="R406" s="4" t="s">
        <v>5317</v>
      </c>
      <c r="T406" s="4" t="s">
        <v>5318</v>
      </c>
      <c r="U406" s="4" t="s">
        <v>62</v>
      </c>
      <c r="V406" s="4" t="s">
        <v>5319</v>
      </c>
      <c r="W406" s="4" t="s">
        <v>1316</v>
      </c>
      <c r="X406" s="4" t="s">
        <v>1317</v>
      </c>
    </row>
    <row r="407" spans="1:25" x14ac:dyDescent="0.3">
      <c r="A407" s="4" t="s">
        <v>5320</v>
      </c>
      <c r="B407" s="4" t="s">
        <v>5328</v>
      </c>
      <c r="C407" s="4" t="s">
        <v>5321</v>
      </c>
      <c r="D407" s="4" t="s">
        <v>1305</v>
      </c>
      <c r="E407" s="4" t="s">
        <v>5322</v>
      </c>
      <c r="F407" s="4" t="s">
        <v>5323</v>
      </c>
      <c r="G407" s="4" t="s">
        <v>5324</v>
      </c>
      <c r="H407" s="4">
        <v>2016</v>
      </c>
      <c r="I407" s="4" t="s">
        <v>5325</v>
      </c>
      <c r="J407" s="4">
        <v>10</v>
      </c>
      <c r="L407" s="4" t="s">
        <v>5326</v>
      </c>
      <c r="P407" s="4" t="s">
        <v>5327</v>
      </c>
      <c r="Q407" s="4" t="s">
        <v>5329</v>
      </c>
      <c r="T407" s="4" t="s">
        <v>1875</v>
      </c>
      <c r="U407" s="4" t="s">
        <v>62</v>
      </c>
      <c r="V407" s="4" t="s">
        <v>5330</v>
      </c>
      <c r="W407" s="4" t="s">
        <v>1316</v>
      </c>
      <c r="X407" s="4" t="s">
        <v>1317</v>
      </c>
      <c r="Y407" s="4" t="s">
        <v>2948</v>
      </c>
    </row>
    <row r="408" spans="1:25" x14ac:dyDescent="0.3">
      <c r="A408" s="4" t="s">
        <v>5331</v>
      </c>
      <c r="B408" s="4" t="s">
        <v>5338</v>
      </c>
      <c r="C408" s="4" t="s">
        <v>5332</v>
      </c>
      <c r="D408" s="4" t="s">
        <v>1305</v>
      </c>
      <c r="E408" s="4" t="s">
        <v>5333</v>
      </c>
      <c r="F408" s="4" t="s">
        <v>5334</v>
      </c>
      <c r="G408" s="4" t="s">
        <v>5335</v>
      </c>
      <c r="H408" s="4">
        <v>2015</v>
      </c>
      <c r="I408" s="4" t="s">
        <v>5336</v>
      </c>
      <c r="J408" s="4">
        <v>45</v>
      </c>
      <c r="K408" s="4">
        <v>4</v>
      </c>
      <c r="M408" s="4">
        <v>205</v>
      </c>
      <c r="N408" s="4">
        <v>213</v>
      </c>
      <c r="O408" s="4">
        <v>8</v>
      </c>
      <c r="P408" s="4" t="s">
        <v>5337</v>
      </c>
      <c r="Q408" s="4" t="s">
        <v>5339</v>
      </c>
      <c r="R408" s="4" t="s">
        <v>5340</v>
      </c>
      <c r="T408" s="4" t="s">
        <v>4382</v>
      </c>
      <c r="U408" s="4" t="s">
        <v>62</v>
      </c>
      <c r="V408" s="4" t="s">
        <v>5341</v>
      </c>
      <c r="W408" s="4" t="s">
        <v>1316</v>
      </c>
      <c r="X408" s="4" t="s">
        <v>1317</v>
      </c>
    </row>
    <row r="409" spans="1:25" x14ac:dyDescent="0.3">
      <c r="A409" s="4" t="s">
        <v>5342</v>
      </c>
      <c r="B409" s="4" t="s">
        <v>5349</v>
      </c>
      <c r="C409" s="4" t="s">
        <v>5343</v>
      </c>
      <c r="D409" s="4" t="s">
        <v>1305</v>
      </c>
      <c r="E409" s="4" t="s">
        <v>5344</v>
      </c>
      <c r="F409" s="4" t="s">
        <v>5345</v>
      </c>
      <c r="G409" s="4" t="s">
        <v>5346</v>
      </c>
      <c r="H409" s="4">
        <v>2016</v>
      </c>
      <c r="I409" s="4" t="s">
        <v>5347</v>
      </c>
      <c r="J409" s="4">
        <v>72</v>
      </c>
      <c r="K409" s="4">
        <v>12</v>
      </c>
      <c r="M409" s="4">
        <v>1364</v>
      </c>
      <c r="N409" s="4">
        <v>1368</v>
      </c>
      <c r="O409" s="4">
        <v>4</v>
      </c>
      <c r="P409" s="4" t="s">
        <v>5348</v>
      </c>
      <c r="Q409" s="4" t="s">
        <v>5350</v>
      </c>
      <c r="R409" s="4" t="s">
        <v>5351</v>
      </c>
      <c r="T409" s="4" t="s">
        <v>5352</v>
      </c>
      <c r="U409" s="4" t="s">
        <v>62</v>
      </c>
      <c r="V409" s="4" t="s">
        <v>5353</v>
      </c>
      <c r="W409" s="4" t="s">
        <v>2164</v>
      </c>
      <c r="X409" s="4" t="s">
        <v>1317</v>
      </c>
    </row>
    <row r="410" spans="1:25" x14ac:dyDescent="0.3">
      <c r="A410" s="4" t="s">
        <v>5354</v>
      </c>
      <c r="B410" s="4" t="s">
        <v>5361</v>
      </c>
      <c r="C410" s="4" t="s">
        <v>5355</v>
      </c>
      <c r="D410" s="4" t="s">
        <v>1305</v>
      </c>
      <c r="E410" s="4" t="s">
        <v>5356</v>
      </c>
      <c r="F410" s="4" t="s">
        <v>5357</v>
      </c>
      <c r="G410" s="4" t="s">
        <v>5358</v>
      </c>
      <c r="H410" s="4">
        <v>2017</v>
      </c>
      <c r="I410" s="4" t="s">
        <v>5359</v>
      </c>
      <c r="J410" s="4">
        <v>23</v>
      </c>
      <c r="K410" s="4">
        <v>2</v>
      </c>
      <c r="M410" s="4">
        <v>129</v>
      </c>
      <c r="N410" s="4">
        <v>142</v>
      </c>
      <c r="O410" s="4">
        <v>13</v>
      </c>
      <c r="P410" s="4" t="s">
        <v>5360</v>
      </c>
      <c r="Q410" s="4" t="s">
        <v>5362</v>
      </c>
      <c r="R410" s="4" t="s">
        <v>5363</v>
      </c>
      <c r="T410" s="4" t="s">
        <v>4411</v>
      </c>
      <c r="U410" s="4" t="s">
        <v>62</v>
      </c>
      <c r="V410" s="4" t="s">
        <v>5359</v>
      </c>
      <c r="W410" s="4" t="s">
        <v>1316</v>
      </c>
      <c r="X410" s="4" t="s">
        <v>1317</v>
      </c>
    </row>
    <row r="411" spans="1:25" x14ac:dyDescent="0.3">
      <c r="A411" s="4" t="s">
        <v>5364</v>
      </c>
      <c r="B411" s="4" t="s">
        <v>5370</v>
      </c>
      <c r="C411" s="4" t="s">
        <v>5365</v>
      </c>
      <c r="D411" s="4" t="s">
        <v>1305</v>
      </c>
      <c r="E411" s="4" t="s">
        <v>5366</v>
      </c>
      <c r="F411" s="4" t="s">
        <v>5367</v>
      </c>
      <c r="G411" s="4" t="s">
        <v>5368</v>
      </c>
      <c r="H411" s="4">
        <v>2016</v>
      </c>
      <c r="I411" s="4" t="s">
        <v>2136</v>
      </c>
      <c r="J411" s="4">
        <v>21</v>
      </c>
      <c r="K411" s="4">
        <v>4</v>
      </c>
      <c r="M411" s="4">
        <v>414</v>
      </c>
      <c r="N411" s="4">
        <v>434</v>
      </c>
      <c r="O411" s="4">
        <v>20</v>
      </c>
      <c r="P411" s="4" t="s">
        <v>5369</v>
      </c>
      <c r="Q411" s="4" t="s">
        <v>5371</v>
      </c>
      <c r="T411" s="4" t="s">
        <v>5372</v>
      </c>
      <c r="U411" s="4" t="s">
        <v>62</v>
      </c>
      <c r="V411" s="4" t="s">
        <v>2140</v>
      </c>
      <c r="W411" s="4" t="s">
        <v>1316</v>
      </c>
      <c r="X411" s="4" t="s">
        <v>1317</v>
      </c>
      <c r="Y411" s="4" t="s">
        <v>1377</v>
      </c>
    </row>
    <row r="412" spans="1:25" x14ac:dyDescent="0.3">
      <c r="A412" s="4" t="s">
        <v>5373</v>
      </c>
      <c r="B412" s="4" t="s">
        <v>5379</v>
      </c>
      <c r="C412" s="4" t="s">
        <v>5374</v>
      </c>
      <c r="D412" s="4" t="s">
        <v>1305</v>
      </c>
      <c r="E412" s="4" t="s">
        <v>5375</v>
      </c>
      <c r="F412" s="4" t="s">
        <v>5376</v>
      </c>
      <c r="G412" s="4" t="s">
        <v>5377</v>
      </c>
      <c r="H412" s="4">
        <v>2015</v>
      </c>
      <c r="I412" s="4" t="s">
        <v>4357</v>
      </c>
      <c r="J412" s="4">
        <v>35</v>
      </c>
      <c r="K412" s="4">
        <v>5</v>
      </c>
      <c r="M412" s="4">
        <v>609</v>
      </c>
      <c r="N412" s="4">
        <v>619</v>
      </c>
      <c r="O412" s="4">
        <v>10</v>
      </c>
      <c r="P412" s="4" t="s">
        <v>5378</v>
      </c>
      <c r="R412" s="4" t="s">
        <v>5380</v>
      </c>
      <c r="T412" s="4" t="s">
        <v>1362</v>
      </c>
      <c r="U412" s="4" t="s">
        <v>62</v>
      </c>
      <c r="V412" s="4" t="s">
        <v>4362</v>
      </c>
      <c r="W412" s="4" t="s">
        <v>1376</v>
      </c>
      <c r="X412" s="4" t="s">
        <v>1317</v>
      </c>
      <c r="Y412" s="4" t="s">
        <v>2141</v>
      </c>
    </row>
    <row r="413" spans="1:25" x14ac:dyDescent="0.3">
      <c r="A413" s="4" t="s">
        <v>5381</v>
      </c>
      <c r="B413" s="4" t="s">
        <v>5388</v>
      </c>
      <c r="C413" s="4" t="s">
        <v>5382</v>
      </c>
      <c r="D413" s="4" t="s">
        <v>1305</v>
      </c>
      <c r="E413" s="4" t="s">
        <v>5383</v>
      </c>
      <c r="F413" s="4" t="s">
        <v>5384</v>
      </c>
      <c r="G413" s="4" t="s">
        <v>5385</v>
      </c>
      <c r="H413" s="4">
        <v>2017</v>
      </c>
      <c r="I413" s="4" t="s">
        <v>5386</v>
      </c>
      <c r="J413" s="4">
        <v>15</v>
      </c>
      <c r="K413" s="4">
        <v>1</v>
      </c>
      <c r="L413" s="4">
        <v>197</v>
      </c>
      <c r="P413" s="4" t="s">
        <v>5387</v>
      </c>
      <c r="Q413" s="4" t="s">
        <v>5389</v>
      </c>
      <c r="R413" s="4" t="s">
        <v>5390</v>
      </c>
      <c r="T413" s="4" t="s">
        <v>4911</v>
      </c>
      <c r="U413" s="4" t="s">
        <v>62</v>
      </c>
      <c r="V413" s="4" t="s">
        <v>5391</v>
      </c>
      <c r="W413" s="4" t="s">
        <v>1316</v>
      </c>
      <c r="X413" s="4" t="s">
        <v>1317</v>
      </c>
      <c r="Y413" s="4" t="s">
        <v>1329</v>
      </c>
    </row>
    <row r="414" spans="1:25" x14ac:dyDescent="0.3">
      <c r="A414" s="4" t="s">
        <v>5392</v>
      </c>
      <c r="B414" s="4" t="s">
        <v>5398</v>
      </c>
      <c r="C414" s="4" t="s">
        <v>5393</v>
      </c>
      <c r="D414" s="4" t="s">
        <v>1305</v>
      </c>
      <c r="E414" s="4" t="s">
        <v>5394</v>
      </c>
      <c r="F414" s="4" t="s">
        <v>5395</v>
      </c>
      <c r="G414" s="4">
        <v>57196710639</v>
      </c>
      <c r="H414" s="4">
        <v>2017</v>
      </c>
      <c r="I414" s="4" t="s">
        <v>5396</v>
      </c>
      <c r="J414" s="4">
        <v>16</v>
      </c>
      <c r="K414" s="5">
        <v>45019</v>
      </c>
      <c r="M414" s="4">
        <v>247</v>
      </c>
      <c r="N414" s="4">
        <v>260</v>
      </c>
      <c r="O414" s="4">
        <v>13</v>
      </c>
      <c r="P414" s="4" t="s">
        <v>5397</v>
      </c>
      <c r="Q414" s="4" t="s">
        <v>5399</v>
      </c>
      <c r="R414" s="4" t="s">
        <v>5400</v>
      </c>
      <c r="T414" s="4" t="s">
        <v>1350</v>
      </c>
      <c r="U414" s="4" t="s">
        <v>62</v>
      </c>
      <c r="V414" s="4" t="s">
        <v>5401</v>
      </c>
      <c r="W414" s="4" t="s">
        <v>1316</v>
      </c>
      <c r="X414" s="4" t="s">
        <v>1317</v>
      </c>
    </row>
    <row r="415" spans="1:25" x14ac:dyDescent="0.3">
      <c r="A415" s="4" t="s">
        <v>5402</v>
      </c>
      <c r="B415" s="4" t="s">
        <v>5407</v>
      </c>
      <c r="C415" s="4" t="s">
        <v>5403</v>
      </c>
      <c r="D415" s="4" t="s">
        <v>1305</v>
      </c>
      <c r="E415" s="4" t="s">
        <v>5404</v>
      </c>
      <c r="F415" s="4" t="s">
        <v>5405</v>
      </c>
      <c r="G415" s="4">
        <v>55974051000</v>
      </c>
      <c r="H415" s="4">
        <v>2017</v>
      </c>
      <c r="I415" s="4" t="s">
        <v>1758</v>
      </c>
      <c r="J415" s="4">
        <v>7</v>
      </c>
      <c r="K415" s="4">
        <v>3</v>
      </c>
      <c r="M415" s="4">
        <v>1</v>
      </c>
      <c r="N415" s="4">
        <v>10</v>
      </c>
      <c r="O415" s="4">
        <v>9</v>
      </c>
      <c r="P415" s="4" t="s">
        <v>5406</v>
      </c>
      <c r="Q415" s="4" t="s">
        <v>5408</v>
      </c>
      <c r="T415" s="4" t="s">
        <v>1638</v>
      </c>
      <c r="U415" s="4" t="s">
        <v>62</v>
      </c>
      <c r="V415" s="4" t="s">
        <v>1758</v>
      </c>
      <c r="W415" s="4" t="s">
        <v>1316</v>
      </c>
      <c r="X415" s="4" t="s">
        <v>1317</v>
      </c>
      <c r="Y415" s="4" t="s">
        <v>1341</v>
      </c>
    </row>
    <row r="416" spans="1:25" x14ac:dyDescent="0.3">
      <c r="A416" s="4" t="s">
        <v>5409</v>
      </c>
      <c r="B416" s="4" t="s">
        <v>5417</v>
      </c>
      <c r="C416" s="4" t="s">
        <v>5410</v>
      </c>
      <c r="D416" s="4" t="s">
        <v>1305</v>
      </c>
      <c r="E416" s="4" t="s">
        <v>5411</v>
      </c>
      <c r="F416" s="4" t="s">
        <v>5412</v>
      </c>
      <c r="G416" s="4" t="s">
        <v>5413</v>
      </c>
      <c r="H416" s="4">
        <v>2016</v>
      </c>
      <c r="I416" s="4" t="s">
        <v>5414</v>
      </c>
      <c r="J416" s="4">
        <v>42</v>
      </c>
      <c r="K416" s="4">
        <v>1</v>
      </c>
      <c r="L416" s="4" t="s">
        <v>5415</v>
      </c>
      <c r="P416" s="4" t="s">
        <v>5416</v>
      </c>
      <c r="T416" s="4" t="s">
        <v>5418</v>
      </c>
      <c r="U416" s="4" t="s">
        <v>62</v>
      </c>
      <c r="V416" s="4" t="s">
        <v>5419</v>
      </c>
      <c r="W416" s="4" t="s">
        <v>1316</v>
      </c>
      <c r="X416" s="4" t="s">
        <v>1317</v>
      </c>
      <c r="Y416" s="4" t="s">
        <v>1329</v>
      </c>
    </row>
    <row r="417" spans="1:25" x14ac:dyDescent="0.3">
      <c r="A417" s="4" t="s">
        <v>5420</v>
      </c>
      <c r="B417" s="4" t="s">
        <v>5425</v>
      </c>
      <c r="D417" s="4" t="s">
        <v>1305</v>
      </c>
      <c r="E417" s="4" t="s">
        <v>5421</v>
      </c>
      <c r="F417" s="4" t="s">
        <v>5422</v>
      </c>
      <c r="G417" s="4">
        <v>57197823252</v>
      </c>
      <c r="H417" s="4">
        <v>2018</v>
      </c>
      <c r="I417" s="4" t="s">
        <v>5423</v>
      </c>
      <c r="J417" s="4">
        <v>12</v>
      </c>
      <c r="K417" s="4">
        <v>3</v>
      </c>
      <c r="M417" s="4">
        <v>119</v>
      </c>
      <c r="N417" s="4">
        <v>158</v>
      </c>
      <c r="O417" s="4">
        <v>39</v>
      </c>
      <c r="P417" s="4" t="s">
        <v>5424</v>
      </c>
      <c r="Q417" s="4" t="s">
        <v>5426</v>
      </c>
      <c r="T417" s="4" t="s">
        <v>5427</v>
      </c>
      <c r="U417" s="4" t="s">
        <v>62</v>
      </c>
      <c r="V417" s="4" t="s">
        <v>5428</v>
      </c>
      <c r="W417" s="4" t="s">
        <v>1316</v>
      </c>
      <c r="X417" s="4" t="s">
        <v>1317</v>
      </c>
    </row>
    <row r="418" spans="1:25" x14ac:dyDescent="0.3">
      <c r="A418" s="4" t="s">
        <v>5429</v>
      </c>
      <c r="B418" s="4" t="s">
        <v>5435</v>
      </c>
      <c r="C418" s="4" t="s">
        <v>5430</v>
      </c>
      <c r="D418" s="4" t="s">
        <v>1305</v>
      </c>
      <c r="E418" s="4" t="s">
        <v>5431</v>
      </c>
      <c r="F418" s="4" t="s">
        <v>5432</v>
      </c>
      <c r="G418" s="4" t="s">
        <v>5433</v>
      </c>
      <c r="H418" s="4">
        <v>2016</v>
      </c>
      <c r="I418" s="4" t="s">
        <v>111</v>
      </c>
      <c r="J418" s="4">
        <v>16</v>
      </c>
      <c r="K418" s="4">
        <v>1</v>
      </c>
      <c r="L418" s="4">
        <v>410</v>
      </c>
      <c r="P418" s="4" t="s">
        <v>5434</v>
      </c>
      <c r="Q418" s="4" t="s">
        <v>5436</v>
      </c>
      <c r="R418" s="4" t="s">
        <v>5437</v>
      </c>
      <c r="T418" s="4" t="s">
        <v>4911</v>
      </c>
      <c r="U418" s="4" t="s">
        <v>62</v>
      </c>
      <c r="V418" s="4" t="s">
        <v>111</v>
      </c>
      <c r="W418" s="4" t="s">
        <v>1316</v>
      </c>
      <c r="X418" s="4" t="s">
        <v>1317</v>
      </c>
      <c r="Y418" s="4" t="s">
        <v>1329</v>
      </c>
    </row>
    <row r="419" spans="1:25" x14ac:dyDescent="0.3">
      <c r="A419" s="4" t="s">
        <v>5438</v>
      </c>
      <c r="B419" s="4" t="s">
        <v>5444</v>
      </c>
      <c r="C419" s="4" t="s">
        <v>5439</v>
      </c>
      <c r="D419" s="4" t="s">
        <v>1305</v>
      </c>
      <c r="E419" s="4" t="s">
        <v>5440</v>
      </c>
      <c r="F419" s="4" t="s">
        <v>5441</v>
      </c>
      <c r="G419" s="4" t="s">
        <v>5442</v>
      </c>
      <c r="H419" s="4">
        <v>2016</v>
      </c>
      <c r="I419" s="4" t="s">
        <v>503</v>
      </c>
      <c r="J419" s="4">
        <v>26</v>
      </c>
      <c r="K419" s="4">
        <v>7</v>
      </c>
      <c r="M419" s="4">
        <v>762</v>
      </c>
      <c r="N419" s="4">
        <v>776</v>
      </c>
      <c r="O419" s="4">
        <v>14</v>
      </c>
      <c r="P419" s="4" t="s">
        <v>5443</v>
      </c>
      <c r="Q419" s="4" t="s">
        <v>5445</v>
      </c>
      <c r="R419" s="4" t="s">
        <v>5446</v>
      </c>
      <c r="T419" s="4" t="s">
        <v>1638</v>
      </c>
      <c r="U419" s="4" t="s">
        <v>62</v>
      </c>
      <c r="V419" s="4" t="s">
        <v>5447</v>
      </c>
      <c r="W419" s="4" t="s">
        <v>1316</v>
      </c>
      <c r="X419" s="4" t="s">
        <v>1317</v>
      </c>
    </row>
    <row r="420" spans="1:25" x14ac:dyDescent="0.3">
      <c r="A420" s="4" t="s">
        <v>5448</v>
      </c>
      <c r="B420" s="4" t="s">
        <v>5454</v>
      </c>
      <c r="D420" s="4" t="s">
        <v>1305</v>
      </c>
      <c r="E420" s="4" t="s">
        <v>5449</v>
      </c>
      <c r="F420" s="4" t="s">
        <v>5450</v>
      </c>
      <c r="G420" s="4" t="s">
        <v>5451</v>
      </c>
      <c r="H420" s="4">
        <v>2017</v>
      </c>
      <c r="I420" s="4" t="s">
        <v>5452</v>
      </c>
      <c r="J420" s="4">
        <v>95</v>
      </c>
      <c r="K420" s="4">
        <v>3</v>
      </c>
      <c r="M420" s="4">
        <v>602</v>
      </c>
      <c r="N420" s="4">
        <v>614</v>
      </c>
      <c r="O420" s="4">
        <v>12</v>
      </c>
      <c r="P420" s="4" t="s">
        <v>5453</v>
      </c>
      <c r="Q420" s="4" t="s">
        <v>5455</v>
      </c>
      <c r="T420" s="4" t="s">
        <v>5456</v>
      </c>
      <c r="U420" s="4" t="s">
        <v>62</v>
      </c>
      <c r="V420" s="4" t="s">
        <v>5457</v>
      </c>
      <c r="W420" s="4" t="s">
        <v>1316</v>
      </c>
      <c r="X420" s="4" t="s">
        <v>1317</v>
      </c>
    </row>
    <row r="421" spans="1:25" x14ac:dyDescent="0.3">
      <c r="A421" s="4" t="s">
        <v>5458</v>
      </c>
      <c r="B421" s="4" t="s">
        <v>5466</v>
      </c>
      <c r="C421" s="4" t="s">
        <v>5459</v>
      </c>
      <c r="D421" s="4" t="s">
        <v>1305</v>
      </c>
      <c r="E421" s="4" t="s">
        <v>5460</v>
      </c>
      <c r="F421" s="4" t="s">
        <v>5461</v>
      </c>
      <c r="G421" s="4" t="s">
        <v>5462</v>
      </c>
      <c r="H421" s="4">
        <v>2018</v>
      </c>
      <c r="I421" s="4" t="s">
        <v>5463</v>
      </c>
      <c r="J421" s="4">
        <v>391</v>
      </c>
      <c r="M421" s="4" t="s">
        <v>5464</v>
      </c>
      <c r="P421" s="4" t="s">
        <v>5465</v>
      </c>
      <c r="T421" s="4" t="s">
        <v>5467</v>
      </c>
      <c r="U421" s="4" t="s">
        <v>62</v>
      </c>
      <c r="V421" s="4" t="s">
        <v>5468</v>
      </c>
      <c r="W421" s="4" t="s">
        <v>1316</v>
      </c>
      <c r="X421" s="4" t="s">
        <v>1317</v>
      </c>
      <c r="Y421" s="4" t="s">
        <v>2948</v>
      </c>
    </row>
    <row r="422" spans="1:25" x14ac:dyDescent="0.3">
      <c r="A422" s="4" t="s">
        <v>5469</v>
      </c>
      <c r="B422" s="4" t="s">
        <v>5476</v>
      </c>
      <c r="C422" s="4" t="s">
        <v>5470</v>
      </c>
      <c r="D422" s="4" t="s">
        <v>1305</v>
      </c>
      <c r="E422" s="4" t="s">
        <v>5471</v>
      </c>
      <c r="F422" s="4" t="s">
        <v>5472</v>
      </c>
      <c r="G422" s="4" t="s">
        <v>5473</v>
      </c>
      <c r="H422" s="4">
        <v>2018</v>
      </c>
      <c r="I422" s="4" t="s">
        <v>5474</v>
      </c>
      <c r="J422" s="4">
        <v>21</v>
      </c>
      <c r="K422" s="4">
        <v>1</v>
      </c>
      <c r="M422" s="4">
        <v>5</v>
      </c>
      <c r="N422" s="4">
        <v>21</v>
      </c>
      <c r="O422" s="4">
        <v>16</v>
      </c>
      <c r="P422" s="4" t="s">
        <v>5475</v>
      </c>
      <c r="Q422" s="4" t="s">
        <v>5477</v>
      </c>
      <c r="T422" s="4" t="s">
        <v>1350</v>
      </c>
      <c r="U422" s="4" t="s">
        <v>62</v>
      </c>
      <c r="V422" s="4" t="s">
        <v>5478</v>
      </c>
      <c r="W422" s="4" t="s">
        <v>1316</v>
      </c>
      <c r="X422" s="4" t="s">
        <v>1317</v>
      </c>
    </row>
    <row r="423" spans="1:25" x14ac:dyDescent="0.3">
      <c r="A423" s="4" t="s">
        <v>5479</v>
      </c>
      <c r="B423" s="4" t="s">
        <v>5486</v>
      </c>
      <c r="C423" s="4" t="s">
        <v>5480</v>
      </c>
      <c r="D423" s="4" t="s">
        <v>1305</v>
      </c>
      <c r="E423" s="4" t="s">
        <v>5481</v>
      </c>
      <c r="F423" s="4" t="s">
        <v>5482</v>
      </c>
      <c r="G423" s="4" t="s">
        <v>5483</v>
      </c>
      <c r="H423" s="4">
        <v>2016</v>
      </c>
      <c r="I423" s="4" t="s">
        <v>5484</v>
      </c>
      <c r="J423" s="4">
        <v>31</v>
      </c>
      <c r="K423" s="4">
        <v>9</v>
      </c>
      <c r="M423" s="4">
        <v>1232</v>
      </c>
      <c r="N423" s="4">
        <v>1239</v>
      </c>
      <c r="O423" s="4">
        <v>7</v>
      </c>
      <c r="P423" s="4" t="s">
        <v>5485</v>
      </c>
      <c r="Q423" s="4" t="s">
        <v>5487</v>
      </c>
      <c r="R423" s="4" t="s">
        <v>5488</v>
      </c>
      <c r="T423" s="4" t="s">
        <v>2710</v>
      </c>
      <c r="U423" s="4" t="s">
        <v>62</v>
      </c>
      <c r="V423" s="4" t="s">
        <v>5489</v>
      </c>
      <c r="W423" s="4" t="s">
        <v>1316</v>
      </c>
      <c r="X423" s="4" t="s">
        <v>1317</v>
      </c>
      <c r="Y423" s="4" t="s">
        <v>1455</v>
      </c>
    </row>
    <row r="424" spans="1:25" x14ac:dyDescent="0.3">
      <c r="A424" s="4" t="s">
        <v>5490</v>
      </c>
      <c r="B424" s="4" t="s">
        <v>5498</v>
      </c>
      <c r="C424" s="4" t="s">
        <v>5491</v>
      </c>
      <c r="D424" s="4" t="s">
        <v>1305</v>
      </c>
      <c r="E424" s="4" t="s">
        <v>5492</v>
      </c>
      <c r="F424" s="4" t="s">
        <v>5493</v>
      </c>
      <c r="G424" s="4" t="s">
        <v>5494</v>
      </c>
      <c r="H424" s="4">
        <v>2017</v>
      </c>
      <c r="I424" s="4" t="s">
        <v>5495</v>
      </c>
      <c r="J424" s="4">
        <v>14</v>
      </c>
      <c r="K424" s="4">
        <v>8</v>
      </c>
      <c r="L424" s="4" t="s">
        <v>5496</v>
      </c>
      <c r="P424" s="4" t="s">
        <v>5497</v>
      </c>
      <c r="R424" s="4" t="s">
        <v>5499</v>
      </c>
      <c r="T424" s="4" t="s">
        <v>2015</v>
      </c>
      <c r="U424" s="4" t="s">
        <v>62</v>
      </c>
      <c r="V424" s="4" t="s">
        <v>5500</v>
      </c>
      <c r="W424" s="4" t="s">
        <v>1316</v>
      </c>
      <c r="X424" s="4" t="s">
        <v>1317</v>
      </c>
      <c r="Y424" s="4" t="s">
        <v>1329</v>
      </c>
    </row>
    <row r="425" spans="1:25" x14ac:dyDescent="0.3">
      <c r="A425" s="4" t="s">
        <v>5501</v>
      </c>
      <c r="B425" s="4" t="s">
        <v>5506</v>
      </c>
      <c r="C425" s="4" t="s">
        <v>5502</v>
      </c>
      <c r="D425" s="4" t="s">
        <v>1305</v>
      </c>
      <c r="E425" s="4" t="s">
        <v>5503</v>
      </c>
      <c r="F425" s="4" t="s">
        <v>5504</v>
      </c>
      <c r="G425" s="4">
        <v>6603027934</v>
      </c>
      <c r="H425" s="4">
        <v>2016</v>
      </c>
      <c r="I425" s="4" t="s">
        <v>5347</v>
      </c>
      <c r="J425" s="4">
        <v>72</v>
      </c>
      <c r="K425" s="4">
        <v>12</v>
      </c>
      <c r="M425" s="4">
        <v>1223</v>
      </c>
      <c r="N425" s="4">
        <v>1233</v>
      </c>
      <c r="O425" s="4">
        <v>10</v>
      </c>
      <c r="P425" s="4" t="s">
        <v>5505</v>
      </c>
      <c r="Q425" s="4" t="s">
        <v>5507</v>
      </c>
      <c r="R425" s="4" t="s">
        <v>5508</v>
      </c>
      <c r="T425" s="4" t="s">
        <v>5352</v>
      </c>
      <c r="U425" s="4" t="s">
        <v>62</v>
      </c>
      <c r="V425" s="4" t="s">
        <v>5353</v>
      </c>
      <c r="W425" s="4" t="s">
        <v>1316</v>
      </c>
      <c r="X425" s="4" t="s">
        <v>1317</v>
      </c>
    </row>
    <row r="426" spans="1:25" x14ac:dyDescent="0.3">
      <c r="A426" s="4" t="s">
        <v>5509</v>
      </c>
      <c r="B426" s="4" t="s">
        <v>5515</v>
      </c>
      <c r="C426" s="4" t="s">
        <v>5510</v>
      </c>
      <c r="D426" s="4" t="s">
        <v>1305</v>
      </c>
      <c r="E426" s="4" t="s">
        <v>5511</v>
      </c>
      <c r="F426" s="4" t="s">
        <v>5512</v>
      </c>
      <c r="G426" s="4" t="s">
        <v>5513</v>
      </c>
      <c r="H426" s="4">
        <v>2018</v>
      </c>
      <c r="I426" s="4" t="s">
        <v>4042</v>
      </c>
      <c r="J426" s="4">
        <v>9</v>
      </c>
      <c r="K426" s="4">
        <v>2</v>
      </c>
      <c r="M426" s="4">
        <v>181</v>
      </c>
      <c r="N426" s="4">
        <v>194</v>
      </c>
      <c r="O426" s="4">
        <v>13</v>
      </c>
      <c r="P426" s="4" t="s">
        <v>5514</v>
      </c>
      <c r="Q426" s="4" t="s">
        <v>5516</v>
      </c>
      <c r="R426" s="4" t="s">
        <v>5517</v>
      </c>
      <c r="T426" s="4" t="s">
        <v>4047</v>
      </c>
      <c r="U426" s="4" t="s">
        <v>62</v>
      </c>
      <c r="V426" s="4" t="s">
        <v>4048</v>
      </c>
      <c r="W426" s="4" t="s">
        <v>1316</v>
      </c>
      <c r="X426" s="4" t="s">
        <v>1317</v>
      </c>
      <c r="Y426" s="4" t="s">
        <v>1341</v>
      </c>
    </row>
    <row r="427" spans="1:25" x14ac:dyDescent="0.3">
      <c r="A427" s="4" t="s">
        <v>5518</v>
      </c>
      <c r="B427" s="4" t="s">
        <v>5524</v>
      </c>
      <c r="C427" s="4" t="s">
        <v>5519</v>
      </c>
      <c r="D427" s="4" t="s">
        <v>1305</v>
      </c>
      <c r="E427" s="4" t="s">
        <v>5520</v>
      </c>
      <c r="F427" s="4" t="s">
        <v>5521</v>
      </c>
      <c r="G427" s="4" t="s">
        <v>5522</v>
      </c>
      <c r="H427" s="4">
        <v>2016</v>
      </c>
      <c r="I427" s="4" t="s">
        <v>5347</v>
      </c>
      <c r="J427" s="4">
        <v>72</v>
      </c>
      <c r="K427" s="4">
        <v>12</v>
      </c>
      <c r="M427" s="4">
        <v>1333</v>
      </c>
      <c r="N427" s="4">
        <v>1347</v>
      </c>
      <c r="O427" s="4">
        <v>14</v>
      </c>
      <c r="P427" s="4" t="s">
        <v>5523</v>
      </c>
      <c r="R427" s="4" t="s">
        <v>5525</v>
      </c>
      <c r="T427" s="4" t="s">
        <v>5352</v>
      </c>
      <c r="U427" s="4" t="s">
        <v>62</v>
      </c>
      <c r="V427" s="4" t="s">
        <v>5353</v>
      </c>
      <c r="W427" s="4" t="s">
        <v>1376</v>
      </c>
      <c r="X427" s="4" t="s">
        <v>1317</v>
      </c>
    </row>
    <row r="428" spans="1:25" x14ac:dyDescent="0.3">
      <c r="A428" s="4" t="s">
        <v>5526</v>
      </c>
      <c r="B428" s="4" t="s">
        <v>5532</v>
      </c>
      <c r="C428" s="4" t="s">
        <v>5527</v>
      </c>
      <c r="D428" s="4" t="s">
        <v>1305</v>
      </c>
      <c r="E428" s="4" t="s">
        <v>5528</v>
      </c>
      <c r="F428" s="4" t="s">
        <v>5529</v>
      </c>
      <c r="G428" s="4">
        <v>7402355111</v>
      </c>
      <c r="H428" s="4">
        <v>2017</v>
      </c>
      <c r="I428" s="4" t="s">
        <v>5530</v>
      </c>
      <c r="J428" s="4">
        <v>109</v>
      </c>
      <c r="K428" s="4">
        <v>4</v>
      </c>
      <c r="M428" s="4">
        <v>224</v>
      </c>
      <c r="N428" s="4">
        <v>237</v>
      </c>
      <c r="O428" s="4">
        <v>13</v>
      </c>
      <c r="P428" s="4" t="s">
        <v>5531</v>
      </c>
      <c r="Q428" s="4" t="s">
        <v>5533</v>
      </c>
      <c r="R428" s="4" t="s">
        <v>5534</v>
      </c>
      <c r="T428" s="4" t="s">
        <v>5535</v>
      </c>
      <c r="U428" s="4" t="s">
        <v>62</v>
      </c>
      <c r="V428" s="4" t="s">
        <v>5536</v>
      </c>
      <c r="W428" s="4" t="s">
        <v>1376</v>
      </c>
      <c r="X428" s="4" t="s">
        <v>1317</v>
      </c>
    </row>
    <row r="429" spans="1:25" x14ac:dyDescent="0.3">
      <c r="A429" s="4" t="s">
        <v>5537</v>
      </c>
      <c r="B429" s="4" t="s">
        <v>5543</v>
      </c>
      <c r="C429" s="4" t="s">
        <v>5538</v>
      </c>
      <c r="D429" s="4" t="s">
        <v>1305</v>
      </c>
      <c r="E429" s="4" t="s">
        <v>5539</v>
      </c>
      <c r="F429" s="4" t="s">
        <v>5540</v>
      </c>
      <c r="G429" s="4">
        <v>7102448117</v>
      </c>
      <c r="H429" s="4">
        <v>2015</v>
      </c>
      <c r="I429" s="4" t="s">
        <v>5541</v>
      </c>
      <c r="J429" s="4">
        <v>22</v>
      </c>
      <c r="K429" s="4">
        <v>1</v>
      </c>
      <c r="M429" s="4">
        <v>135</v>
      </c>
      <c r="N429" s="4">
        <v>141</v>
      </c>
      <c r="O429" s="4">
        <v>6</v>
      </c>
      <c r="P429" s="4" t="s">
        <v>5542</v>
      </c>
      <c r="Q429" s="4" t="s">
        <v>5544</v>
      </c>
      <c r="R429" s="4" t="s">
        <v>5545</v>
      </c>
      <c r="T429" s="4" t="s">
        <v>1485</v>
      </c>
      <c r="U429" s="4" t="s">
        <v>62</v>
      </c>
      <c r="V429" s="4" t="s">
        <v>5541</v>
      </c>
      <c r="W429" s="4" t="s">
        <v>1316</v>
      </c>
      <c r="X429" s="4" t="s">
        <v>1317</v>
      </c>
    </row>
    <row r="430" spans="1:25" x14ac:dyDescent="0.3">
      <c r="A430" s="4" t="s">
        <v>5546</v>
      </c>
      <c r="B430" s="4" t="s">
        <v>5552</v>
      </c>
      <c r="C430" s="4" t="s">
        <v>5547</v>
      </c>
      <c r="D430" s="4" t="s">
        <v>1305</v>
      </c>
      <c r="E430" s="4" t="s">
        <v>5548</v>
      </c>
      <c r="F430" s="4" t="s">
        <v>5549</v>
      </c>
      <c r="G430" s="4" t="s">
        <v>5550</v>
      </c>
      <c r="H430" s="4">
        <v>2017</v>
      </c>
      <c r="I430" s="4" t="s">
        <v>2147</v>
      </c>
      <c r="J430" s="4">
        <v>5</v>
      </c>
      <c r="K430" s="4">
        <v>1</v>
      </c>
      <c r="L430" s="4">
        <v>13</v>
      </c>
      <c r="P430" s="4" t="s">
        <v>5551</v>
      </c>
      <c r="Q430" s="4" t="s">
        <v>5553</v>
      </c>
      <c r="R430" s="4" t="s">
        <v>5554</v>
      </c>
      <c r="T430" s="4" t="s">
        <v>4911</v>
      </c>
      <c r="U430" s="4" t="s">
        <v>62</v>
      </c>
      <c r="V430" s="4" t="s">
        <v>2152</v>
      </c>
      <c r="W430" s="4" t="s">
        <v>1316</v>
      </c>
      <c r="X430" s="4" t="s">
        <v>1317</v>
      </c>
      <c r="Y430" s="4" t="s">
        <v>1329</v>
      </c>
    </row>
    <row r="431" spans="1:25" x14ac:dyDescent="0.3">
      <c r="A431" s="4" t="s">
        <v>5555</v>
      </c>
      <c r="B431" s="4" t="s">
        <v>5561</v>
      </c>
      <c r="C431" s="4" t="s">
        <v>5556</v>
      </c>
      <c r="D431" s="4" t="s">
        <v>1305</v>
      </c>
      <c r="E431" s="4" t="s">
        <v>5557</v>
      </c>
      <c r="F431" s="4" t="s">
        <v>5558</v>
      </c>
      <c r="G431" s="4" t="s">
        <v>5559</v>
      </c>
      <c r="H431" s="4">
        <v>2017</v>
      </c>
      <c r="I431" s="4" t="s">
        <v>1737</v>
      </c>
      <c r="J431" s="4">
        <v>41</v>
      </c>
      <c r="K431" s="4">
        <v>4</v>
      </c>
      <c r="M431" s="4">
        <v>764</v>
      </c>
      <c r="N431" s="4">
        <v>787</v>
      </c>
      <c r="O431" s="4">
        <v>23</v>
      </c>
      <c r="P431" s="4" t="s">
        <v>5560</v>
      </c>
      <c r="Q431" s="4" t="s">
        <v>5562</v>
      </c>
      <c r="R431" s="4" t="s">
        <v>5563</v>
      </c>
      <c r="T431" s="4" t="s">
        <v>3447</v>
      </c>
      <c r="U431" s="4" t="s">
        <v>62</v>
      </c>
      <c r="V431" s="4" t="s">
        <v>1737</v>
      </c>
      <c r="W431" s="4" t="s">
        <v>1316</v>
      </c>
      <c r="X431" s="4" t="s">
        <v>1317</v>
      </c>
    </row>
    <row r="432" spans="1:25" x14ac:dyDescent="0.3">
      <c r="A432" s="4" t="s">
        <v>5564</v>
      </c>
      <c r="B432" s="4" t="s">
        <v>5570</v>
      </c>
      <c r="C432" s="4" t="s">
        <v>5565</v>
      </c>
      <c r="D432" s="4" t="s">
        <v>1305</v>
      </c>
      <c r="E432" s="4" t="s">
        <v>5566</v>
      </c>
      <c r="F432" s="4" t="s">
        <v>5567</v>
      </c>
      <c r="G432" s="4">
        <v>57094430900</v>
      </c>
      <c r="H432" s="4">
        <v>2015</v>
      </c>
      <c r="I432" s="4" t="s">
        <v>5568</v>
      </c>
      <c r="J432" s="4">
        <v>46</v>
      </c>
      <c r="M432" s="4">
        <v>613</v>
      </c>
      <c r="N432" s="4">
        <v>618</v>
      </c>
      <c r="O432" s="4">
        <v>5</v>
      </c>
      <c r="P432" s="4" t="s">
        <v>5569</v>
      </c>
      <c r="R432" s="4" t="s">
        <v>5571</v>
      </c>
      <c r="S432" s="4" t="s">
        <v>5572</v>
      </c>
      <c r="T432" s="4" t="s">
        <v>5573</v>
      </c>
      <c r="U432" s="4" t="s">
        <v>62</v>
      </c>
      <c r="V432" s="4" t="s">
        <v>5574</v>
      </c>
      <c r="W432" s="4" t="s">
        <v>1316</v>
      </c>
      <c r="X432" s="4" t="s">
        <v>1317</v>
      </c>
    </row>
    <row r="433" spans="1:25" x14ac:dyDescent="0.3">
      <c r="A433" s="4" t="s">
        <v>5575</v>
      </c>
      <c r="B433" s="4" t="s">
        <v>5582</v>
      </c>
      <c r="C433" s="4" t="s">
        <v>5576</v>
      </c>
      <c r="D433" s="4" t="s">
        <v>1305</v>
      </c>
      <c r="E433" s="4" t="s">
        <v>5577</v>
      </c>
      <c r="F433" s="4" t="s">
        <v>5578</v>
      </c>
      <c r="G433" s="4" t="s">
        <v>5579</v>
      </c>
      <c r="H433" s="4">
        <v>2015</v>
      </c>
      <c r="I433" s="4" t="s">
        <v>5580</v>
      </c>
      <c r="J433" s="4">
        <v>44</v>
      </c>
      <c r="K433" s="4">
        <v>2</v>
      </c>
      <c r="M433" s="4">
        <v>518</v>
      </c>
      <c r="N433" s="4">
        <v>542</v>
      </c>
      <c r="O433" s="4">
        <v>24</v>
      </c>
      <c r="P433" s="4" t="s">
        <v>5581</v>
      </c>
      <c r="Q433" s="4" t="s">
        <v>5583</v>
      </c>
      <c r="R433" s="4" t="s">
        <v>5584</v>
      </c>
      <c r="T433" s="4" t="s">
        <v>5585</v>
      </c>
      <c r="U433" s="4" t="s">
        <v>62</v>
      </c>
      <c r="V433" s="4" t="s">
        <v>5586</v>
      </c>
      <c r="W433" s="4" t="s">
        <v>1316</v>
      </c>
      <c r="X433" s="4" t="s">
        <v>1317</v>
      </c>
    </row>
    <row r="434" spans="1:25" x14ac:dyDescent="0.3">
      <c r="A434" s="4" t="s">
        <v>5587</v>
      </c>
      <c r="B434" s="4" t="s">
        <v>5594</v>
      </c>
      <c r="C434" s="4" t="s">
        <v>5588</v>
      </c>
      <c r="D434" s="4" t="s">
        <v>1305</v>
      </c>
      <c r="E434" s="4" t="s">
        <v>5589</v>
      </c>
      <c r="F434" s="4" t="s">
        <v>5590</v>
      </c>
      <c r="G434" s="4" t="s">
        <v>5591</v>
      </c>
      <c r="H434" s="4">
        <v>2017</v>
      </c>
      <c r="I434" s="4" t="s">
        <v>5592</v>
      </c>
      <c r="J434" s="4">
        <v>19</v>
      </c>
      <c r="K434" s="4">
        <v>11</v>
      </c>
      <c r="M434" s="4">
        <v>1778</v>
      </c>
      <c r="N434" s="4">
        <v>1793</v>
      </c>
      <c r="O434" s="4">
        <v>15</v>
      </c>
      <c r="P434" s="4" t="s">
        <v>5593</v>
      </c>
      <c r="Q434" s="4" t="s">
        <v>5595</v>
      </c>
      <c r="T434" s="4" t="s">
        <v>2914</v>
      </c>
      <c r="U434" s="4" t="s">
        <v>62</v>
      </c>
      <c r="V434" s="4" t="s">
        <v>5592</v>
      </c>
      <c r="W434" s="4" t="s">
        <v>1316</v>
      </c>
      <c r="X434" s="4" t="s">
        <v>1317</v>
      </c>
    </row>
    <row r="435" spans="1:25" x14ac:dyDescent="0.3">
      <c r="A435" s="4" t="s">
        <v>5596</v>
      </c>
      <c r="B435" s="4" t="s">
        <v>5602</v>
      </c>
      <c r="D435" s="4" t="s">
        <v>1305</v>
      </c>
      <c r="E435" s="4" t="s">
        <v>5597</v>
      </c>
      <c r="F435" s="4" t="s">
        <v>5598</v>
      </c>
      <c r="G435" s="4" t="s">
        <v>5599</v>
      </c>
      <c r="H435" s="4">
        <v>2016</v>
      </c>
      <c r="I435" s="4" t="s">
        <v>5600</v>
      </c>
      <c r="J435" s="4">
        <v>20</v>
      </c>
      <c r="K435" s="4">
        <v>1</v>
      </c>
      <c r="M435" s="4">
        <v>3</v>
      </c>
      <c r="N435" s="4">
        <v>14</v>
      </c>
      <c r="O435" s="4">
        <v>11</v>
      </c>
      <c r="P435" s="4" t="s">
        <v>5601</v>
      </c>
      <c r="Q435" s="4" t="s">
        <v>5603</v>
      </c>
      <c r="R435" s="4" t="s">
        <v>5604</v>
      </c>
      <c r="T435" s="4" t="s">
        <v>5605</v>
      </c>
      <c r="U435" s="4" t="s">
        <v>62</v>
      </c>
      <c r="V435" s="4" t="s">
        <v>5606</v>
      </c>
      <c r="W435" s="4" t="s">
        <v>1316</v>
      </c>
      <c r="X435" s="4" t="s">
        <v>1317</v>
      </c>
    </row>
    <row r="436" spans="1:25" x14ac:dyDescent="0.3">
      <c r="A436" s="4" t="s">
        <v>5607</v>
      </c>
      <c r="B436" s="4" t="s">
        <v>5613</v>
      </c>
      <c r="C436" s="4" t="s">
        <v>5608</v>
      </c>
      <c r="D436" s="4" t="s">
        <v>1305</v>
      </c>
      <c r="E436" s="4" t="s">
        <v>5609</v>
      </c>
      <c r="F436" s="4" t="s">
        <v>5610</v>
      </c>
      <c r="G436" s="4" t="s">
        <v>5611</v>
      </c>
      <c r="H436" s="4">
        <v>2017</v>
      </c>
      <c r="I436" s="4" t="s">
        <v>2395</v>
      </c>
      <c r="J436" s="4">
        <v>19</v>
      </c>
      <c r="K436" s="4">
        <v>9</v>
      </c>
      <c r="L436" s="4">
        <v>60</v>
      </c>
      <c r="P436" s="4" t="s">
        <v>5612</v>
      </c>
      <c r="Q436" s="4" t="s">
        <v>5614</v>
      </c>
      <c r="R436" s="4" t="s">
        <v>5615</v>
      </c>
      <c r="T436" s="4" t="s">
        <v>5076</v>
      </c>
      <c r="U436" s="4" t="s">
        <v>62</v>
      </c>
      <c r="V436" s="4" t="s">
        <v>2400</v>
      </c>
      <c r="W436" s="4" t="s">
        <v>1376</v>
      </c>
      <c r="X436" s="4" t="s">
        <v>1317</v>
      </c>
    </row>
    <row r="437" spans="1:25" x14ac:dyDescent="0.3">
      <c r="A437" s="4" t="s">
        <v>5616</v>
      </c>
      <c r="B437" s="4" t="s">
        <v>5624</v>
      </c>
      <c r="C437" s="4" t="s">
        <v>5617</v>
      </c>
      <c r="D437" s="4" t="s">
        <v>1305</v>
      </c>
      <c r="E437" s="4" t="s">
        <v>5618</v>
      </c>
      <c r="F437" s="4" t="s">
        <v>5619</v>
      </c>
      <c r="G437" s="4" t="s">
        <v>5620</v>
      </c>
      <c r="H437" s="4">
        <v>2015</v>
      </c>
      <c r="I437" s="4" t="s">
        <v>5621</v>
      </c>
      <c r="J437" s="4">
        <v>7</v>
      </c>
      <c r="K437" s="4" t="s">
        <v>5622</v>
      </c>
      <c r="P437" s="4" t="s">
        <v>5623</v>
      </c>
      <c r="Q437" s="4" t="s">
        <v>5625</v>
      </c>
      <c r="R437" s="4" t="s">
        <v>5626</v>
      </c>
      <c r="T437" s="4" t="s">
        <v>2015</v>
      </c>
      <c r="U437" s="4" t="s">
        <v>62</v>
      </c>
      <c r="V437" s="4" t="s">
        <v>5621</v>
      </c>
      <c r="W437" s="4" t="s">
        <v>1316</v>
      </c>
      <c r="X437" s="4" t="s">
        <v>1317</v>
      </c>
      <c r="Y437" s="4" t="s">
        <v>1430</v>
      </c>
    </row>
    <row r="438" spans="1:25" x14ac:dyDescent="0.3">
      <c r="A438" s="4" t="s">
        <v>5627</v>
      </c>
      <c r="B438" s="4" t="s">
        <v>5633</v>
      </c>
      <c r="C438" s="4" t="s">
        <v>5628</v>
      </c>
      <c r="D438" s="4" t="s">
        <v>1305</v>
      </c>
      <c r="E438" s="4" t="s">
        <v>5629</v>
      </c>
      <c r="F438" s="4" t="s">
        <v>5630</v>
      </c>
      <c r="G438" s="4" t="s">
        <v>5631</v>
      </c>
      <c r="H438" s="4">
        <v>2018</v>
      </c>
      <c r="I438" s="4" t="s">
        <v>4477</v>
      </c>
      <c r="J438" s="4">
        <v>13</v>
      </c>
      <c r="K438" s="4">
        <v>1</v>
      </c>
      <c r="M438" s="4">
        <v>143</v>
      </c>
      <c r="N438" s="4">
        <v>162</v>
      </c>
      <c r="O438" s="4">
        <v>19</v>
      </c>
      <c r="P438" s="4" t="s">
        <v>5632</v>
      </c>
      <c r="Q438" s="4" t="s">
        <v>5634</v>
      </c>
      <c r="T438" s="4" t="s">
        <v>4481</v>
      </c>
      <c r="U438" s="4" t="s">
        <v>62</v>
      </c>
      <c r="V438" s="4" t="s">
        <v>4482</v>
      </c>
      <c r="W438" s="4" t="s">
        <v>1316</v>
      </c>
      <c r="X438" s="4" t="s">
        <v>1317</v>
      </c>
      <c r="Y438" s="4" t="s">
        <v>1455</v>
      </c>
    </row>
    <row r="439" spans="1:25" x14ac:dyDescent="0.3">
      <c r="A439" s="4" t="s">
        <v>5635</v>
      </c>
      <c r="B439" s="4" t="s">
        <v>5641</v>
      </c>
      <c r="C439" s="4" t="s">
        <v>5636</v>
      </c>
      <c r="D439" s="4" t="s">
        <v>1305</v>
      </c>
      <c r="E439" s="4" t="s">
        <v>5637</v>
      </c>
      <c r="F439" s="4" t="s">
        <v>5638</v>
      </c>
      <c r="G439" s="4">
        <v>55538985000</v>
      </c>
      <c r="H439" s="4">
        <v>2016</v>
      </c>
      <c r="I439" s="4" t="s">
        <v>5639</v>
      </c>
      <c r="J439" s="4">
        <v>57</v>
      </c>
      <c r="M439" s="4">
        <v>189</v>
      </c>
      <c r="N439" s="4">
        <v>198</v>
      </c>
      <c r="O439" s="4">
        <v>9</v>
      </c>
      <c r="P439" s="4" t="s">
        <v>5640</v>
      </c>
      <c r="Q439" s="4" t="s">
        <v>5642</v>
      </c>
      <c r="R439" s="4" t="s">
        <v>5643</v>
      </c>
      <c r="T439" s="4" t="s">
        <v>1362</v>
      </c>
      <c r="U439" s="4" t="s">
        <v>62</v>
      </c>
      <c r="V439" s="4" t="s">
        <v>5644</v>
      </c>
      <c r="W439" s="4" t="s">
        <v>1316</v>
      </c>
      <c r="X439" s="4" t="s">
        <v>1317</v>
      </c>
      <c r="Y439" s="4" t="s">
        <v>1377</v>
      </c>
    </row>
    <row r="440" spans="1:25" x14ac:dyDescent="0.3">
      <c r="A440" s="4" t="s">
        <v>5645</v>
      </c>
      <c r="B440" s="4" t="s">
        <v>5650</v>
      </c>
      <c r="D440" s="4" t="s">
        <v>1305</v>
      </c>
      <c r="E440" s="4" t="s">
        <v>5646</v>
      </c>
      <c r="F440" s="4" t="s">
        <v>5647</v>
      </c>
      <c r="G440" s="4">
        <v>7103154672</v>
      </c>
      <c r="H440" s="4">
        <v>2018</v>
      </c>
      <c r="I440" s="4" t="s">
        <v>5648</v>
      </c>
      <c r="J440" s="4">
        <v>29</v>
      </c>
      <c r="K440" s="4">
        <v>2</v>
      </c>
      <c r="M440" s="4">
        <v>81</v>
      </c>
      <c r="N440" s="4">
        <v>92</v>
      </c>
      <c r="O440" s="4">
        <v>11</v>
      </c>
      <c r="P440" s="4" t="s">
        <v>5649</v>
      </c>
      <c r="R440" s="4" t="s">
        <v>5651</v>
      </c>
      <c r="T440" s="4" t="s">
        <v>5648</v>
      </c>
      <c r="U440" s="4" t="s">
        <v>62</v>
      </c>
      <c r="V440" s="4" t="s">
        <v>5652</v>
      </c>
      <c r="W440" s="4" t="s">
        <v>1316</v>
      </c>
      <c r="X440" s="4" t="s">
        <v>1317</v>
      </c>
    </row>
    <row r="441" spans="1:25" x14ac:dyDescent="0.3">
      <c r="A441" s="4" t="s">
        <v>5653</v>
      </c>
      <c r="B441" s="4" t="s">
        <v>5659</v>
      </c>
      <c r="C441" s="4" t="s">
        <v>5654</v>
      </c>
      <c r="D441" s="4" t="s">
        <v>1305</v>
      </c>
      <c r="E441" s="4" t="s">
        <v>5655</v>
      </c>
      <c r="F441" s="4" t="s">
        <v>5656</v>
      </c>
      <c r="G441" s="4" t="s">
        <v>5657</v>
      </c>
      <c r="H441" s="4">
        <v>2017</v>
      </c>
      <c r="I441" s="4" t="s">
        <v>971</v>
      </c>
      <c r="J441" s="4">
        <v>19</v>
      </c>
      <c r="K441" s="4">
        <v>3</v>
      </c>
      <c r="O441" s="4">
        <v>7</v>
      </c>
      <c r="P441" s="4" t="s">
        <v>5658</v>
      </c>
      <c r="Q441" s="4" t="s">
        <v>5660</v>
      </c>
      <c r="T441" s="4" t="s">
        <v>5661</v>
      </c>
      <c r="U441" s="4" t="s">
        <v>62</v>
      </c>
      <c r="V441" s="4" t="s">
        <v>5662</v>
      </c>
      <c r="W441" s="4" t="s">
        <v>1316</v>
      </c>
      <c r="X441" s="4" t="s">
        <v>1317</v>
      </c>
      <c r="Y441" s="4" t="s">
        <v>1455</v>
      </c>
    </row>
    <row r="442" spans="1:25" x14ac:dyDescent="0.3">
      <c r="A442" s="4" t="s">
        <v>5663</v>
      </c>
      <c r="B442" s="4" t="s">
        <v>5668</v>
      </c>
      <c r="C442" s="4" t="s">
        <v>5664</v>
      </c>
      <c r="D442" s="4" t="s">
        <v>1305</v>
      </c>
      <c r="E442" s="4" t="s">
        <v>5665</v>
      </c>
      <c r="F442" s="4" t="s">
        <v>5666</v>
      </c>
      <c r="G442" s="4">
        <v>7006858005</v>
      </c>
      <c r="H442" s="4">
        <v>2016</v>
      </c>
      <c r="I442" s="4" t="s">
        <v>819</v>
      </c>
      <c r="J442" s="4">
        <v>28</v>
      </c>
      <c r="K442" s="4">
        <v>4</v>
      </c>
      <c r="M442" s="4">
        <v>342</v>
      </c>
      <c r="N442" s="4">
        <v>374</v>
      </c>
      <c r="O442" s="4">
        <v>32</v>
      </c>
      <c r="P442" s="4" t="s">
        <v>5667</v>
      </c>
      <c r="Q442" s="4" t="s">
        <v>5669</v>
      </c>
      <c r="R442" s="4" t="s">
        <v>5670</v>
      </c>
      <c r="T442" s="4" t="s">
        <v>4694</v>
      </c>
      <c r="U442" s="4" t="s">
        <v>62</v>
      </c>
      <c r="V442" s="4" t="s">
        <v>2976</v>
      </c>
      <c r="W442" s="4" t="s">
        <v>1376</v>
      </c>
      <c r="X442" s="4" t="s">
        <v>1317</v>
      </c>
    </row>
    <row r="443" spans="1:25" x14ac:dyDescent="0.3">
      <c r="A443" s="4" t="s">
        <v>5671</v>
      </c>
      <c r="B443" s="4" t="s">
        <v>5677</v>
      </c>
      <c r="C443" s="4" t="s">
        <v>5672</v>
      </c>
      <c r="D443" s="4" t="s">
        <v>1305</v>
      </c>
      <c r="E443" s="4" t="s">
        <v>5673</v>
      </c>
      <c r="F443" s="4" t="s">
        <v>5674</v>
      </c>
      <c r="G443" s="4" t="s">
        <v>5675</v>
      </c>
      <c r="H443" s="4">
        <v>2018</v>
      </c>
      <c r="I443" s="4" t="s">
        <v>3464</v>
      </c>
      <c r="J443" s="4">
        <v>12</v>
      </c>
      <c r="K443" s="4">
        <v>1</v>
      </c>
      <c r="L443" s="4">
        <v>15</v>
      </c>
      <c r="P443" s="4" t="s">
        <v>5676</v>
      </c>
      <c r="Q443" s="4" t="s">
        <v>5678</v>
      </c>
      <c r="T443" s="4" t="s">
        <v>4911</v>
      </c>
      <c r="U443" s="4" t="s">
        <v>62</v>
      </c>
      <c r="V443" s="4" t="s">
        <v>3467</v>
      </c>
      <c r="W443" s="4" t="s">
        <v>1376</v>
      </c>
      <c r="X443" s="4" t="s">
        <v>1317</v>
      </c>
      <c r="Y443" s="4" t="s">
        <v>1329</v>
      </c>
    </row>
    <row r="444" spans="1:25" x14ac:dyDescent="0.3">
      <c r="A444" s="4" t="s">
        <v>5679</v>
      </c>
      <c r="B444" s="4" t="s">
        <v>5685</v>
      </c>
      <c r="C444" s="4" t="s">
        <v>5680</v>
      </c>
      <c r="D444" s="4" t="s">
        <v>1305</v>
      </c>
      <c r="E444" s="4" t="s">
        <v>5681</v>
      </c>
      <c r="F444" s="4" t="s">
        <v>5682</v>
      </c>
      <c r="G444" s="4" t="s">
        <v>5683</v>
      </c>
      <c r="H444" s="4">
        <v>2015</v>
      </c>
      <c r="I444" s="4" t="s">
        <v>2395</v>
      </c>
      <c r="J444" s="4">
        <v>17</v>
      </c>
      <c r="K444" s="4">
        <v>3</v>
      </c>
      <c r="O444" s="4">
        <v>9</v>
      </c>
      <c r="P444" s="4" t="s">
        <v>5684</v>
      </c>
      <c r="Q444" s="4" t="s">
        <v>5686</v>
      </c>
      <c r="R444" s="4" t="s">
        <v>5687</v>
      </c>
      <c r="T444" s="4" t="s">
        <v>5076</v>
      </c>
      <c r="U444" s="4" t="s">
        <v>62</v>
      </c>
      <c r="V444" s="4" t="s">
        <v>2400</v>
      </c>
      <c r="W444" s="4" t="s">
        <v>1376</v>
      </c>
      <c r="X444" s="4" t="s">
        <v>1317</v>
      </c>
      <c r="Y444" s="4" t="s">
        <v>2948</v>
      </c>
    </row>
    <row r="445" spans="1:25" x14ac:dyDescent="0.3">
      <c r="A445" s="4" t="s">
        <v>5688</v>
      </c>
      <c r="B445" s="4" t="s">
        <v>5695</v>
      </c>
      <c r="C445" s="4" t="s">
        <v>5689</v>
      </c>
      <c r="D445" s="4" t="s">
        <v>1305</v>
      </c>
      <c r="E445" s="4" t="s">
        <v>5690</v>
      </c>
      <c r="F445" s="4" t="s">
        <v>5691</v>
      </c>
      <c r="G445" s="4" t="s">
        <v>5692</v>
      </c>
      <c r="H445" s="4">
        <v>2017</v>
      </c>
      <c r="I445" s="4" t="s">
        <v>5693</v>
      </c>
      <c r="J445" s="4">
        <v>13</v>
      </c>
      <c r="K445" s="4">
        <v>1</v>
      </c>
      <c r="L445" s="4">
        <v>8</v>
      </c>
      <c r="P445" s="4" t="s">
        <v>5694</v>
      </c>
      <c r="Q445" s="4" t="s">
        <v>5696</v>
      </c>
      <c r="R445" s="4" t="s">
        <v>5697</v>
      </c>
      <c r="T445" s="4" t="s">
        <v>4911</v>
      </c>
      <c r="U445" s="4" t="s">
        <v>62</v>
      </c>
      <c r="V445" s="4" t="s">
        <v>5698</v>
      </c>
      <c r="W445" s="4" t="s">
        <v>1316</v>
      </c>
      <c r="X445" s="4" t="s">
        <v>1317</v>
      </c>
      <c r="Y445" s="4" t="s">
        <v>1329</v>
      </c>
    </row>
    <row r="446" spans="1:25" x14ac:dyDescent="0.3">
      <c r="A446" s="4" t="s">
        <v>5699</v>
      </c>
      <c r="B446" s="4" t="s">
        <v>2161</v>
      </c>
      <c r="C446" s="4" t="s">
        <v>5700</v>
      </c>
      <c r="D446" s="4" t="s">
        <v>1305</v>
      </c>
      <c r="E446" s="4" t="s">
        <v>5701</v>
      </c>
      <c r="F446" s="4" t="s">
        <v>5702</v>
      </c>
      <c r="G446" s="4" t="s">
        <v>5703</v>
      </c>
      <c r="H446" s="4">
        <v>2017</v>
      </c>
      <c r="I446" s="4" t="s">
        <v>5704</v>
      </c>
      <c r="J446" s="4">
        <v>357</v>
      </c>
      <c r="L446" s="4" t="s">
        <v>5705</v>
      </c>
      <c r="P446" s="4" t="s">
        <v>5706</v>
      </c>
      <c r="R446" s="4" t="s">
        <v>5707</v>
      </c>
      <c r="T446" s="4" t="s">
        <v>1773</v>
      </c>
      <c r="U446" s="4" t="s">
        <v>62</v>
      </c>
      <c r="V446" s="4" t="s">
        <v>5704</v>
      </c>
      <c r="W446" s="4" t="s">
        <v>1316</v>
      </c>
      <c r="X446" s="4" t="s">
        <v>1317</v>
      </c>
    </row>
    <row r="447" spans="1:25" x14ac:dyDescent="0.3">
      <c r="A447" s="4" t="s">
        <v>4068</v>
      </c>
      <c r="B447" s="4" t="s">
        <v>5713</v>
      </c>
      <c r="C447" s="4" t="s">
        <v>5708</v>
      </c>
      <c r="D447" s="4" t="s">
        <v>1305</v>
      </c>
      <c r="E447" s="4" t="s">
        <v>5709</v>
      </c>
      <c r="F447" s="4" t="s">
        <v>5710</v>
      </c>
      <c r="G447" s="4" t="s">
        <v>5711</v>
      </c>
      <c r="H447" s="4">
        <v>2016</v>
      </c>
      <c r="I447" s="4" t="s">
        <v>1564</v>
      </c>
      <c r="J447" s="4">
        <v>2016</v>
      </c>
      <c r="K447" s="4">
        <v>11</v>
      </c>
      <c r="L447" s="4" t="s">
        <v>4073</v>
      </c>
      <c r="P447" s="4" t="s">
        <v>5712</v>
      </c>
      <c r="R447" s="4" t="s">
        <v>5714</v>
      </c>
      <c r="T447" s="4" t="s">
        <v>1569</v>
      </c>
      <c r="U447" s="4" t="s">
        <v>62</v>
      </c>
      <c r="V447" s="4" t="s">
        <v>1570</v>
      </c>
      <c r="W447" s="4" t="s">
        <v>1316</v>
      </c>
      <c r="X447" s="4" t="s">
        <v>1317</v>
      </c>
    </row>
    <row r="448" spans="1:25" x14ac:dyDescent="0.3">
      <c r="A448" s="4" t="s">
        <v>5715</v>
      </c>
      <c r="B448" s="4" t="s">
        <v>5722</v>
      </c>
      <c r="C448" s="4" t="s">
        <v>5716</v>
      </c>
      <c r="D448" s="4" t="s">
        <v>1305</v>
      </c>
      <c r="E448" s="4" t="s">
        <v>5717</v>
      </c>
      <c r="F448" s="4" t="s">
        <v>5718</v>
      </c>
      <c r="G448" s="4" t="s">
        <v>5719</v>
      </c>
      <c r="H448" s="4">
        <v>2016</v>
      </c>
      <c r="I448" s="4" t="s">
        <v>5720</v>
      </c>
      <c r="J448" s="4">
        <v>10</v>
      </c>
      <c r="K448" s="4">
        <v>1</v>
      </c>
      <c r="M448" s="4">
        <v>729</v>
      </c>
      <c r="N448" s="4">
        <v>797</v>
      </c>
      <c r="O448" s="4">
        <v>68</v>
      </c>
      <c r="P448" s="4" t="s">
        <v>5721</v>
      </c>
      <c r="T448" s="4" t="s">
        <v>1350</v>
      </c>
      <c r="U448" s="4" t="s">
        <v>62</v>
      </c>
      <c r="V448" s="4" t="s">
        <v>5723</v>
      </c>
      <c r="W448" s="4" t="s">
        <v>1316</v>
      </c>
      <c r="X448" s="4" t="s">
        <v>1317</v>
      </c>
    </row>
    <row r="449" spans="1:25" x14ac:dyDescent="0.3">
      <c r="A449" s="4" t="s">
        <v>5724</v>
      </c>
      <c r="B449" s="4" t="s">
        <v>5731</v>
      </c>
      <c r="C449" s="4" t="s">
        <v>5725</v>
      </c>
      <c r="D449" s="4" t="s">
        <v>1305</v>
      </c>
      <c r="E449" s="4" t="s">
        <v>5726</v>
      </c>
      <c r="F449" s="4" t="s">
        <v>5727</v>
      </c>
      <c r="G449" s="4" t="s">
        <v>5728</v>
      </c>
      <c r="H449" s="4">
        <v>2016</v>
      </c>
      <c r="I449" s="4" t="s">
        <v>5729</v>
      </c>
      <c r="J449" s="4">
        <v>8</v>
      </c>
      <c r="K449" s="4">
        <v>2</v>
      </c>
      <c r="L449" s="4">
        <v>169</v>
      </c>
      <c r="P449" s="4" t="s">
        <v>5730</v>
      </c>
      <c r="T449" s="4" t="s">
        <v>5418</v>
      </c>
      <c r="U449" s="4" t="s">
        <v>62</v>
      </c>
      <c r="V449" s="4" t="s">
        <v>5732</v>
      </c>
      <c r="W449" s="4" t="s">
        <v>1316</v>
      </c>
      <c r="X449" s="4" t="s">
        <v>1317</v>
      </c>
      <c r="Y449" s="4" t="s">
        <v>1329</v>
      </c>
    </row>
    <row r="450" spans="1:25" x14ac:dyDescent="0.3">
      <c r="A450" s="4" t="s">
        <v>5733</v>
      </c>
      <c r="B450" s="4" t="s">
        <v>5739</v>
      </c>
      <c r="C450" s="4" t="s">
        <v>5734</v>
      </c>
      <c r="D450" s="4" t="s">
        <v>1305</v>
      </c>
      <c r="E450" s="4" t="s">
        <v>5735</v>
      </c>
      <c r="F450" s="4" t="s">
        <v>5736</v>
      </c>
      <c r="G450" s="4">
        <v>47561196700</v>
      </c>
      <c r="H450" s="4">
        <v>2018</v>
      </c>
      <c r="I450" s="4" t="s">
        <v>5737</v>
      </c>
      <c r="J450" s="4">
        <v>37</v>
      </c>
      <c r="K450" s="4">
        <v>1</v>
      </c>
      <c r="M450" s="4">
        <v>221</v>
      </c>
      <c r="N450" s="4">
        <v>240</v>
      </c>
      <c r="O450" s="4">
        <v>19</v>
      </c>
      <c r="P450" s="4" t="s">
        <v>5738</v>
      </c>
      <c r="Q450" s="4" t="s">
        <v>5740</v>
      </c>
      <c r="T450" s="4" t="s">
        <v>1350</v>
      </c>
      <c r="U450" s="4" t="s">
        <v>62</v>
      </c>
      <c r="V450" s="4" t="s">
        <v>5741</v>
      </c>
      <c r="W450" s="4" t="s">
        <v>1316</v>
      </c>
      <c r="X450" s="4" t="s">
        <v>1317</v>
      </c>
    </row>
    <row r="451" spans="1:25" x14ac:dyDescent="0.3">
      <c r="A451" s="4" t="s">
        <v>5742</v>
      </c>
      <c r="B451" s="4" t="s">
        <v>5749</v>
      </c>
      <c r="C451" s="4" t="s">
        <v>5743</v>
      </c>
      <c r="D451" s="4" t="s">
        <v>1305</v>
      </c>
      <c r="E451" s="4" t="s">
        <v>5744</v>
      </c>
      <c r="F451" s="4" t="s">
        <v>5745</v>
      </c>
      <c r="G451" s="4" t="s">
        <v>5746</v>
      </c>
      <c r="H451" s="4">
        <v>2016</v>
      </c>
      <c r="I451" s="4" t="s">
        <v>5747</v>
      </c>
      <c r="J451" s="4">
        <v>170</v>
      </c>
      <c r="M451" s="4">
        <v>227</v>
      </c>
      <c r="N451" s="6">
        <v>233000000</v>
      </c>
      <c r="P451" s="4" t="s">
        <v>5748</v>
      </c>
      <c r="R451" s="4" t="s">
        <v>5750</v>
      </c>
      <c r="T451" s="4" t="s">
        <v>5751</v>
      </c>
      <c r="U451" s="4" t="s">
        <v>62</v>
      </c>
      <c r="V451" s="4" t="s">
        <v>5752</v>
      </c>
      <c r="W451" s="4" t="s">
        <v>1316</v>
      </c>
      <c r="X451" s="4" t="s">
        <v>1317</v>
      </c>
      <c r="Y451" s="4" t="s">
        <v>1430</v>
      </c>
    </row>
    <row r="452" spans="1:25" x14ac:dyDescent="0.3">
      <c r="A452" s="4" t="s">
        <v>5753</v>
      </c>
      <c r="B452" s="4" t="s">
        <v>5760</v>
      </c>
      <c r="C452" s="4" t="s">
        <v>5754</v>
      </c>
      <c r="D452" s="4" t="s">
        <v>1305</v>
      </c>
      <c r="E452" s="4" t="s">
        <v>5755</v>
      </c>
      <c r="F452" s="4" t="s">
        <v>5756</v>
      </c>
      <c r="G452" s="4" t="s">
        <v>5757</v>
      </c>
      <c r="H452" s="4">
        <v>2016</v>
      </c>
      <c r="I452" s="4" t="s">
        <v>5758</v>
      </c>
      <c r="J452" s="4">
        <v>65</v>
      </c>
      <c r="K452" s="4">
        <v>2</v>
      </c>
      <c r="M452" s="4">
        <v>239</v>
      </c>
      <c r="N452" s="4">
        <v>253</v>
      </c>
      <c r="O452" s="4">
        <v>14</v>
      </c>
      <c r="P452" s="4" t="s">
        <v>5759</v>
      </c>
      <c r="Q452" s="4" t="s">
        <v>5761</v>
      </c>
      <c r="T452" s="4" t="s">
        <v>4382</v>
      </c>
      <c r="U452" s="4" t="s">
        <v>62</v>
      </c>
      <c r="V452" s="4" t="s">
        <v>5762</v>
      </c>
      <c r="W452" s="4" t="s">
        <v>1316</v>
      </c>
      <c r="X452" s="4" t="s">
        <v>1317</v>
      </c>
    </row>
    <row r="453" spans="1:25" x14ac:dyDescent="0.3">
      <c r="A453" s="4" t="s">
        <v>5763</v>
      </c>
      <c r="B453" s="4" t="s">
        <v>5768</v>
      </c>
      <c r="C453" s="4" t="s">
        <v>5764</v>
      </c>
      <c r="D453" s="4" t="s">
        <v>1305</v>
      </c>
      <c r="E453" s="4" t="s">
        <v>5765</v>
      </c>
      <c r="F453" s="4" t="s">
        <v>5766</v>
      </c>
      <c r="G453" s="4">
        <v>57195572697</v>
      </c>
      <c r="H453" s="4">
        <v>2015</v>
      </c>
      <c r="I453" s="4" t="s">
        <v>2395</v>
      </c>
      <c r="J453" s="4">
        <v>17</v>
      </c>
      <c r="K453" s="4">
        <v>6</v>
      </c>
      <c r="O453" s="4">
        <v>10</v>
      </c>
      <c r="P453" s="4" t="s">
        <v>5767</v>
      </c>
      <c r="Q453" s="4" t="s">
        <v>5769</v>
      </c>
      <c r="R453" s="4" t="s">
        <v>5770</v>
      </c>
      <c r="T453" s="4" t="s">
        <v>5076</v>
      </c>
      <c r="U453" s="4" t="s">
        <v>62</v>
      </c>
      <c r="V453" s="4" t="s">
        <v>2400</v>
      </c>
      <c r="W453" s="4" t="s">
        <v>1376</v>
      </c>
      <c r="X453" s="4" t="s">
        <v>1317</v>
      </c>
    </row>
    <row r="454" spans="1:25" x14ac:dyDescent="0.3">
      <c r="A454" s="4" t="s">
        <v>5771</v>
      </c>
      <c r="B454" s="4" t="s">
        <v>5778</v>
      </c>
      <c r="C454" s="4" t="s">
        <v>5772</v>
      </c>
      <c r="D454" s="4" t="s">
        <v>1305</v>
      </c>
      <c r="E454" s="4" t="s">
        <v>5773</v>
      </c>
      <c r="F454" s="4" t="s">
        <v>5774</v>
      </c>
      <c r="G454" s="4" t="s">
        <v>5775</v>
      </c>
      <c r="H454" s="4">
        <v>2018</v>
      </c>
      <c r="I454" s="4" t="s">
        <v>5776</v>
      </c>
      <c r="J454" s="4">
        <v>63</v>
      </c>
      <c r="K454" s="4">
        <v>2</v>
      </c>
      <c r="M454" s="4">
        <v>117</v>
      </c>
      <c r="N454" s="4">
        <v>129</v>
      </c>
      <c r="O454" s="4">
        <v>12</v>
      </c>
      <c r="P454" s="4" t="s">
        <v>5777</v>
      </c>
      <c r="Q454" s="4" t="s">
        <v>5779</v>
      </c>
      <c r="T454" s="4" t="s">
        <v>5780</v>
      </c>
      <c r="U454" s="4" t="s">
        <v>62</v>
      </c>
      <c r="V454" s="4" t="s">
        <v>5781</v>
      </c>
      <c r="W454" s="4" t="s">
        <v>1376</v>
      </c>
      <c r="X454" s="4" t="s">
        <v>1317</v>
      </c>
    </row>
    <row r="455" spans="1:25" x14ac:dyDescent="0.3">
      <c r="A455" s="4" t="s">
        <v>5782</v>
      </c>
      <c r="B455" s="4" t="s">
        <v>5789</v>
      </c>
      <c r="C455" s="4" t="s">
        <v>5783</v>
      </c>
      <c r="D455" s="4" t="s">
        <v>1305</v>
      </c>
      <c r="E455" s="4" t="s">
        <v>5784</v>
      </c>
      <c r="F455" s="4" t="s">
        <v>5785</v>
      </c>
      <c r="G455" s="4" t="s">
        <v>5786</v>
      </c>
      <c r="H455" s="4">
        <v>2016</v>
      </c>
      <c r="I455" s="4" t="s">
        <v>5787</v>
      </c>
      <c r="J455" s="4">
        <v>55</v>
      </c>
      <c r="K455" s="4">
        <v>3</v>
      </c>
      <c r="M455" s="4">
        <v>216</v>
      </c>
      <c r="N455" s="4">
        <v>232</v>
      </c>
      <c r="O455" s="4">
        <v>16</v>
      </c>
      <c r="P455" s="4" t="s">
        <v>5788</v>
      </c>
      <c r="Q455" s="4" t="s">
        <v>5790</v>
      </c>
      <c r="T455" s="4" t="s">
        <v>3397</v>
      </c>
      <c r="U455" s="4" t="s">
        <v>62</v>
      </c>
      <c r="V455" s="4" t="s">
        <v>5791</v>
      </c>
      <c r="W455" s="4" t="s">
        <v>1316</v>
      </c>
      <c r="X455" s="4" t="s">
        <v>1317</v>
      </c>
    </row>
    <row r="456" spans="1:25" x14ac:dyDescent="0.3">
      <c r="A456" s="4" t="s">
        <v>5792</v>
      </c>
      <c r="B456" s="4" t="s">
        <v>5797</v>
      </c>
      <c r="D456" s="4" t="s">
        <v>1305</v>
      </c>
      <c r="E456" s="4" t="s">
        <v>5793</v>
      </c>
      <c r="F456" s="4" t="s">
        <v>5794</v>
      </c>
      <c r="G456" s="4" t="s">
        <v>5795</v>
      </c>
      <c r="H456" s="4">
        <v>2017</v>
      </c>
      <c r="I456" s="4" t="s">
        <v>5600</v>
      </c>
      <c r="J456" s="4">
        <v>21</v>
      </c>
      <c r="K456" s="4">
        <v>2</v>
      </c>
      <c r="M456" s="4">
        <v>57</v>
      </c>
      <c r="N456" s="4">
        <v>64</v>
      </c>
      <c r="O456" s="4">
        <v>7</v>
      </c>
      <c r="P456" s="4" t="s">
        <v>5796</v>
      </c>
      <c r="Q456" s="4" t="s">
        <v>5798</v>
      </c>
      <c r="R456" s="4" t="s">
        <v>5799</v>
      </c>
      <c r="T456" s="4" t="s">
        <v>5605</v>
      </c>
      <c r="U456" s="4" t="s">
        <v>62</v>
      </c>
      <c r="V456" s="4" t="s">
        <v>5606</v>
      </c>
      <c r="W456" s="4" t="s">
        <v>1316</v>
      </c>
      <c r="X456" s="4" t="s">
        <v>1317</v>
      </c>
    </row>
    <row r="457" spans="1:25" x14ac:dyDescent="0.3">
      <c r="A457" s="4" t="s">
        <v>5800</v>
      </c>
      <c r="B457" s="4" t="s">
        <v>5806</v>
      </c>
      <c r="C457" s="4" t="s">
        <v>5801</v>
      </c>
      <c r="D457" s="4" t="s">
        <v>1305</v>
      </c>
      <c r="E457" s="4" t="s">
        <v>5802</v>
      </c>
      <c r="F457" s="4" t="s">
        <v>5803</v>
      </c>
      <c r="G457" s="4" t="s">
        <v>5804</v>
      </c>
      <c r="H457" s="4">
        <v>2017</v>
      </c>
      <c r="I457" s="4" t="s">
        <v>2395</v>
      </c>
      <c r="J457" s="4">
        <v>19</v>
      </c>
      <c r="K457" s="4">
        <v>7</v>
      </c>
      <c r="L457" s="4">
        <v>40</v>
      </c>
      <c r="P457" s="4" t="s">
        <v>5805</v>
      </c>
      <c r="Q457" s="4" t="s">
        <v>5807</v>
      </c>
      <c r="R457" s="4" t="s">
        <v>5808</v>
      </c>
      <c r="T457" s="4" t="s">
        <v>5076</v>
      </c>
      <c r="U457" s="4" t="s">
        <v>62</v>
      </c>
      <c r="V457" s="4" t="s">
        <v>2400</v>
      </c>
      <c r="W457" s="4" t="s">
        <v>1376</v>
      </c>
      <c r="X457" s="4" t="s">
        <v>1317</v>
      </c>
    </row>
    <row r="458" spans="1:25" x14ac:dyDescent="0.3">
      <c r="A458" s="4" t="s">
        <v>5809</v>
      </c>
      <c r="B458" s="4" t="s">
        <v>5816</v>
      </c>
      <c r="C458" s="4" t="s">
        <v>5810</v>
      </c>
      <c r="D458" s="4" t="s">
        <v>1305</v>
      </c>
      <c r="E458" s="4" t="s">
        <v>5811</v>
      </c>
      <c r="F458" s="4" t="s">
        <v>5812</v>
      </c>
      <c r="G458" s="4" t="s">
        <v>5813</v>
      </c>
      <c r="H458" s="4">
        <v>2015</v>
      </c>
      <c r="I458" s="4" t="s">
        <v>5814</v>
      </c>
      <c r="J458" s="4">
        <v>60</v>
      </c>
      <c r="K458" s="4">
        <v>4</v>
      </c>
      <c r="M458" s="4">
        <v>348</v>
      </c>
      <c r="N458" s="4">
        <v>359</v>
      </c>
      <c r="O458" s="4">
        <v>11</v>
      </c>
      <c r="P458" s="4" t="s">
        <v>5815</v>
      </c>
      <c r="Q458" s="4" t="s">
        <v>5817</v>
      </c>
      <c r="R458" s="4" t="s">
        <v>5818</v>
      </c>
      <c r="T458" s="4" t="s">
        <v>5352</v>
      </c>
      <c r="U458" s="4" t="s">
        <v>62</v>
      </c>
      <c r="V458" s="4" t="s">
        <v>5819</v>
      </c>
      <c r="W458" s="4" t="s">
        <v>1376</v>
      </c>
      <c r="X458" s="4" t="s">
        <v>1317</v>
      </c>
    </row>
    <row r="459" spans="1:25" x14ac:dyDescent="0.3">
      <c r="A459" s="4" t="s">
        <v>5820</v>
      </c>
      <c r="B459" s="4" t="s">
        <v>5826</v>
      </c>
      <c r="C459" s="4" t="s">
        <v>5821</v>
      </c>
      <c r="D459" s="4" t="s">
        <v>1305</v>
      </c>
      <c r="E459" s="4" t="s">
        <v>5822</v>
      </c>
      <c r="F459" s="4" t="s">
        <v>5823</v>
      </c>
      <c r="G459" s="4">
        <v>7103279020</v>
      </c>
      <c r="H459" s="4">
        <v>2017</v>
      </c>
      <c r="I459" s="4" t="s">
        <v>2098</v>
      </c>
      <c r="J459" s="4">
        <v>26</v>
      </c>
      <c r="K459" s="4" t="s">
        <v>5824</v>
      </c>
      <c r="M459" s="4">
        <v>2317</v>
      </c>
      <c r="N459" s="4">
        <v>2327</v>
      </c>
      <c r="O459" s="4">
        <v>10</v>
      </c>
      <c r="P459" s="4" t="s">
        <v>5825</v>
      </c>
      <c r="Q459" s="4" t="s">
        <v>5827</v>
      </c>
      <c r="R459" s="4" t="s">
        <v>5828</v>
      </c>
      <c r="T459" s="4" t="s">
        <v>3447</v>
      </c>
      <c r="U459" s="4" t="s">
        <v>62</v>
      </c>
      <c r="V459" s="4" t="s">
        <v>2102</v>
      </c>
      <c r="W459" s="4" t="s">
        <v>1316</v>
      </c>
      <c r="X459" s="4" t="s">
        <v>1317</v>
      </c>
      <c r="Y459" s="4" t="s">
        <v>1377</v>
      </c>
    </row>
    <row r="460" spans="1:25" x14ac:dyDescent="0.3">
      <c r="A460" s="4" t="s">
        <v>5829</v>
      </c>
      <c r="B460" s="4" t="s">
        <v>5836</v>
      </c>
      <c r="C460" s="4" t="s">
        <v>5830</v>
      </c>
      <c r="D460" s="4" t="s">
        <v>1305</v>
      </c>
      <c r="E460" s="4" t="s">
        <v>5831</v>
      </c>
      <c r="F460" s="4" t="s">
        <v>5832</v>
      </c>
      <c r="G460" s="4" t="s">
        <v>5833</v>
      </c>
      <c r="H460" s="4">
        <v>2017</v>
      </c>
      <c r="I460" s="4" t="s">
        <v>5834</v>
      </c>
      <c r="J460" s="4">
        <v>95</v>
      </c>
      <c r="K460" s="4">
        <v>12</v>
      </c>
      <c r="M460" s="4">
        <v>842</v>
      </c>
      <c r="N460" s="4">
        <v>847</v>
      </c>
      <c r="O460" s="4">
        <v>5</v>
      </c>
      <c r="P460" s="4" t="s">
        <v>5835</v>
      </c>
      <c r="R460" s="4" t="s">
        <v>5837</v>
      </c>
      <c r="T460" s="4" t="s">
        <v>5838</v>
      </c>
      <c r="U460" s="4" t="s">
        <v>62</v>
      </c>
      <c r="V460" s="4" t="s">
        <v>5839</v>
      </c>
      <c r="W460" s="4" t="s">
        <v>1316</v>
      </c>
      <c r="X460" s="4" t="s">
        <v>1317</v>
      </c>
      <c r="Y460" s="4" t="s">
        <v>1430</v>
      </c>
    </row>
    <row r="461" spans="1:25" x14ac:dyDescent="0.3">
      <c r="A461" s="4" t="s">
        <v>5840</v>
      </c>
      <c r="B461" s="4" t="s">
        <v>5846</v>
      </c>
      <c r="C461" s="4" t="s">
        <v>5841</v>
      </c>
      <c r="D461" s="4" t="s">
        <v>1305</v>
      </c>
      <c r="E461" s="4" t="s">
        <v>5842</v>
      </c>
      <c r="F461" s="4" t="s">
        <v>5843</v>
      </c>
      <c r="G461" s="4" t="s">
        <v>5844</v>
      </c>
      <c r="H461" s="4">
        <v>2017</v>
      </c>
      <c r="I461" s="4" t="s">
        <v>1972</v>
      </c>
      <c r="J461" s="4">
        <v>4</v>
      </c>
      <c r="K461" s="4">
        <v>3</v>
      </c>
      <c r="M461" s="4">
        <v>193</v>
      </c>
      <c r="N461" s="4">
        <v>204</v>
      </c>
      <c r="O461" s="4">
        <v>11</v>
      </c>
      <c r="P461" s="4" t="s">
        <v>5845</v>
      </c>
      <c r="Q461" s="4" t="s">
        <v>5847</v>
      </c>
      <c r="T461" s="4" t="s">
        <v>4411</v>
      </c>
      <c r="U461" s="4" t="s">
        <v>62</v>
      </c>
      <c r="V461" s="4" t="s">
        <v>1976</v>
      </c>
      <c r="W461" s="4" t="s">
        <v>1316</v>
      </c>
      <c r="X461" s="4" t="s">
        <v>1317</v>
      </c>
    </row>
    <row r="462" spans="1:25" x14ac:dyDescent="0.3">
      <c r="A462" s="4" t="s">
        <v>5848</v>
      </c>
      <c r="B462" s="4" t="s">
        <v>5855</v>
      </c>
      <c r="C462" s="4" t="s">
        <v>5849</v>
      </c>
      <c r="D462" s="4" t="s">
        <v>1305</v>
      </c>
      <c r="E462" s="4" t="s">
        <v>5850</v>
      </c>
      <c r="F462" s="4" t="s">
        <v>5851</v>
      </c>
      <c r="G462" s="4" t="s">
        <v>5852</v>
      </c>
      <c r="H462" s="4">
        <v>2016</v>
      </c>
      <c r="I462" s="4" t="s">
        <v>5853</v>
      </c>
      <c r="J462" s="4">
        <v>5</v>
      </c>
      <c r="K462" s="4">
        <v>2</v>
      </c>
      <c r="M462" s="4">
        <v>110</v>
      </c>
      <c r="N462" s="4">
        <v>125</v>
      </c>
      <c r="O462" s="4">
        <v>15</v>
      </c>
      <c r="P462" s="4" t="s">
        <v>5854</v>
      </c>
      <c r="Q462" s="4" t="s">
        <v>5856</v>
      </c>
      <c r="T462" s="4" t="s">
        <v>5372</v>
      </c>
      <c r="U462" s="4" t="s">
        <v>62</v>
      </c>
      <c r="V462" s="4" t="s">
        <v>5857</v>
      </c>
      <c r="W462" s="4" t="s">
        <v>1316</v>
      </c>
      <c r="X462" s="4" t="s">
        <v>1317</v>
      </c>
    </row>
    <row r="463" spans="1:25" x14ac:dyDescent="0.3">
      <c r="A463" s="4" t="s">
        <v>5858</v>
      </c>
      <c r="B463" s="4" t="s">
        <v>5864</v>
      </c>
      <c r="C463" s="4" t="s">
        <v>5859</v>
      </c>
      <c r="D463" s="4" t="s">
        <v>1305</v>
      </c>
      <c r="E463" s="4" t="s">
        <v>5860</v>
      </c>
      <c r="F463" s="4" t="s">
        <v>5861</v>
      </c>
      <c r="G463" s="4">
        <v>35952779700</v>
      </c>
      <c r="H463" s="4">
        <v>2015</v>
      </c>
      <c r="I463" s="4" t="s">
        <v>5862</v>
      </c>
      <c r="J463" s="4">
        <v>19</v>
      </c>
      <c r="K463" s="4">
        <v>3</v>
      </c>
      <c r="M463" s="4">
        <v>230</v>
      </c>
      <c r="N463" s="4">
        <v>248</v>
      </c>
      <c r="O463" s="4">
        <v>18</v>
      </c>
      <c r="P463" s="4" t="s">
        <v>5863</v>
      </c>
      <c r="Q463" s="4" t="s">
        <v>5865</v>
      </c>
      <c r="T463" s="4" t="s">
        <v>1922</v>
      </c>
      <c r="U463" s="4" t="s">
        <v>62</v>
      </c>
      <c r="V463" s="4" t="s">
        <v>5866</v>
      </c>
      <c r="W463" s="4" t="s">
        <v>1316</v>
      </c>
      <c r="X463" s="4" t="s">
        <v>1317</v>
      </c>
    </row>
    <row r="464" spans="1:25" x14ac:dyDescent="0.3">
      <c r="A464" s="4" t="s">
        <v>5867</v>
      </c>
      <c r="B464" s="4" t="s">
        <v>5874</v>
      </c>
      <c r="C464" s="4" t="s">
        <v>5868</v>
      </c>
      <c r="D464" s="4" t="s">
        <v>1305</v>
      </c>
      <c r="E464" s="4" t="s">
        <v>5869</v>
      </c>
      <c r="F464" s="4" t="s">
        <v>5870</v>
      </c>
      <c r="G464" s="4" t="s">
        <v>5871</v>
      </c>
      <c r="H464" s="4">
        <v>2017</v>
      </c>
      <c r="I464" s="4" t="s">
        <v>5872</v>
      </c>
      <c r="J464" s="4">
        <v>9</v>
      </c>
      <c r="K464" s="4">
        <v>5</v>
      </c>
      <c r="M464" s="4">
        <v>272</v>
      </c>
      <c r="N464" s="4">
        <v>280</v>
      </c>
      <c r="O464" s="4">
        <v>8</v>
      </c>
      <c r="P464" s="4" t="s">
        <v>5873</v>
      </c>
      <c r="Q464" s="4" t="s">
        <v>5875</v>
      </c>
      <c r="R464" s="4" t="s">
        <v>5876</v>
      </c>
      <c r="T464" s="4" t="s">
        <v>2710</v>
      </c>
      <c r="U464" s="4" t="s">
        <v>62</v>
      </c>
      <c r="V464" s="4" t="s">
        <v>5877</v>
      </c>
      <c r="W464" s="4" t="s">
        <v>1316</v>
      </c>
      <c r="X464" s="4" t="s">
        <v>1317</v>
      </c>
      <c r="Y464" s="4" t="s">
        <v>2948</v>
      </c>
    </row>
    <row r="465" spans="1:25" x14ac:dyDescent="0.3">
      <c r="A465" s="4" t="s">
        <v>5878</v>
      </c>
      <c r="B465" s="4" t="s">
        <v>5884</v>
      </c>
      <c r="C465" s="4" t="s">
        <v>5879</v>
      </c>
      <c r="D465" s="4" t="s">
        <v>1305</v>
      </c>
      <c r="E465" s="4" t="s">
        <v>5880</v>
      </c>
      <c r="F465" s="4" t="s">
        <v>5881</v>
      </c>
      <c r="G465" s="4" t="s">
        <v>5882</v>
      </c>
      <c r="H465" s="4">
        <v>2016</v>
      </c>
      <c r="I465" s="4" t="s">
        <v>3383</v>
      </c>
      <c r="J465" s="4">
        <v>4</v>
      </c>
      <c r="K465" s="4">
        <v>4</v>
      </c>
      <c r="M465" s="4">
        <v>325</v>
      </c>
      <c r="N465" s="4">
        <v>333</v>
      </c>
      <c r="O465" s="4">
        <v>8</v>
      </c>
      <c r="P465" s="4" t="s">
        <v>5883</v>
      </c>
      <c r="Q465" s="4" t="s">
        <v>5885</v>
      </c>
      <c r="T465" s="4" t="s">
        <v>1350</v>
      </c>
      <c r="U465" s="4" t="s">
        <v>62</v>
      </c>
      <c r="V465" s="4" t="s">
        <v>3387</v>
      </c>
      <c r="W465" s="4" t="s">
        <v>1316</v>
      </c>
      <c r="X465" s="4" t="s">
        <v>1317</v>
      </c>
    </row>
    <row r="466" spans="1:25" x14ac:dyDescent="0.3">
      <c r="A466" s="4" t="s">
        <v>5886</v>
      </c>
      <c r="B466" s="4" t="s">
        <v>5896</v>
      </c>
      <c r="C466" s="4" t="s">
        <v>5887</v>
      </c>
      <c r="D466" s="4" t="s">
        <v>1305</v>
      </c>
      <c r="E466" s="4" t="s">
        <v>5888</v>
      </c>
      <c r="F466" s="4" t="s">
        <v>5889</v>
      </c>
      <c r="G466" s="4" t="s">
        <v>5890</v>
      </c>
      <c r="H466" s="4">
        <v>2018</v>
      </c>
      <c r="I466" s="4" t="s">
        <v>5891</v>
      </c>
      <c r="J466" s="4">
        <v>54</v>
      </c>
      <c r="K466" s="4" t="s">
        <v>5892</v>
      </c>
      <c r="M466" s="4" t="s">
        <v>5893</v>
      </c>
      <c r="N466" s="4" t="s">
        <v>5894</v>
      </c>
      <c r="O466" s="4">
        <v>13</v>
      </c>
      <c r="P466" s="4" t="s">
        <v>5895</v>
      </c>
      <c r="R466" s="4" t="s">
        <v>5897</v>
      </c>
      <c r="T466" s="4" t="s">
        <v>1350</v>
      </c>
      <c r="U466" s="4" t="s">
        <v>62</v>
      </c>
      <c r="V466" s="4" t="s">
        <v>5898</v>
      </c>
      <c r="W466" s="4" t="s">
        <v>1316</v>
      </c>
      <c r="X466" s="4" t="s">
        <v>1317</v>
      </c>
    </row>
    <row r="467" spans="1:25" x14ac:dyDescent="0.3">
      <c r="A467" s="4" t="s">
        <v>5899</v>
      </c>
      <c r="B467" s="4" t="s">
        <v>5906</v>
      </c>
      <c r="C467" s="4" t="s">
        <v>5900</v>
      </c>
      <c r="D467" s="4" t="s">
        <v>1305</v>
      </c>
      <c r="E467" s="4" t="s">
        <v>5901</v>
      </c>
      <c r="F467" s="4" t="s">
        <v>5902</v>
      </c>
      <c r="G467" s="4" t="s">
        <v>5903</v>
      </c>
      <c r="H467" s="4">
        <v>2017</v>
      </c>
      <c r="I467" s="4" t="s">
        <v>5904</v>
      </c>
      <c r="J467" s="4">
        <v>20</v>
      </c>
      <c r="K467" s="4">
        <v>1</v>
      </c>
      <c r="M467" s="4">
        <v>31</v>
      </c>
      <c r="N467" s="4">
        <v>44</v>
      </c>
      <c r="O467" s="4">
        <v>13</v>
      </c>
      <c r="P467" s="4" t="s">
        <v>5905</v>
      </c>
      <c r="Q467" s="4" t="s">
        <v>5907</v>
      </c>
      <c r="R467" s="4" t="s">
        <v>5908</v>
      </c>
      <c r="T467" s="4" t="s">
        <v>1350</v>
      </c>
      <c r="U467" s="4" t="s">
        <v>62</v>
      </c>
      <c r="V467" s="4" t="s">
        <v>5909</v>
      </c>
      <c r="W467" s="4" t="s">
        <v>1316</v>
      </c>
      <c r="X467" s="4" t="s">
        <v>1317</v>
      </c>
    </row>
    <row r="468" spans="1:25" x14ac:dyDescent="0.3">
      <c r="A468" s="4" t="s">
        <v>5910</v>
      </c>
      <c r="B468" s="4" t="s">
        <v>5917</v>
      </c>
      <c r="C468" s="4" t="s">
        <v>5911</v>
      </c>
      <c r="D468" s="4" t="s">
        <v>1305</v>
      </c>
      <c r="E468" s="4" t="s">
        <v>5912</v>
      </c>
      <c r="F468" s="4" t="s">
        <v>5913</v>
      </c>
      <c r="G468" s="4" t="s">
        <v>5914</v>
      </c>
      <c r="H468" s="4">
        <v>2018</v>
      </c>
      <c r="I468" s="4" t="s">
        <v>5915</v>
      </c>
      <c r="J468" s="4">
        <v>14</v>
      </c>
      <c r="K468" s="4">
        <v>1</v>
      </c>
      <c r="M468" s="4">
        <v>106</v>
      </c>
      <c r="N468" s="4">
        <v>116</v>
      </c>
      <c r="O468" s="4">
        <v>10</v>
      </c>
      <c r="P468" s="4" t="s">
        <v>5916</v>
      </c>
      <c r="Q468" s="4" t="s">
        <v>5918</v>
      </c>
      <c r="T468" s="4" t="s">
        <v>2987</v>
      </c>
      <c r="U468" s="4" t="s">
        <v>62</v>
      </c>
      <c r="V468" s="4" t="s">
        <v>5919</v>
      </c>
      <c r="W468" s="4" t="s">
        <v>1316</v>
      </c>
      <c r="X468" s="4" t="s">
        <v>1317</v>
      </c>
      <c r="Y468" s="4" t="s">
        <v>1430</v>
      </c>
    </row>
    <row r="469" spans="1:25" x14ac:dyDescent="0.3">
      <c r="A469" s="4" t="s">
        <v>5920</v>
      </c>
      <c r="B469" s="4" t="s">
        <v>5927</v>
      </c>
      <c r="C469" s="4" t="s">
        <v>5921</v>
      </c>
      <c r="D469" s="4" t="s">
        <v>1305</v>
      </c>
      <c r="E469" s="4" t="s">
        <v>5922</v>
      </c>
      <c r="F469" s="4" t="s">
        <v>5923</v>
      </c>
      <c r="G469" s="4" t="s">
        <v>5924</v>
      </c>
      <c r="H469" s="4">
        <v>2017</v>
      </c>
      <c r="I469" s="4" t="s">
        <v>5925</v>
      </c>
      <c r="J469" s="4">
        <v>9</v>
      </c>
      <c r="K469" s="4">
        <v>4</v>
      </c>
      <c r="M469" s="4">
        <v>151</v>
      </c>
      <c r="N469" s="4">
        <v>156</v>
      </c>
      <c r="O469" s="4">
        <v>5</v>
      </c>
      <c r="P469" s="4" t="s">
        <v>5926</v>
      </c>
      <c r="Q469" s="4" t="s">
        <v>5928</v>
      </c>
      <c r="R469" s="4" t="s">
        <v>5929</v>
      </c>
      <c r="T469" s="4" t="s">
        <v>5930</v>
      </c>
      <c r="U469" s="4" t="s">
        <v>62</v>
      </c>
      <c r="V469" s="4" t="s">
        <v>5931</v>
      </c>
      <c r="W469" s="4" t="s">
        <v>1376</v>
      </c>
      <c r="X469" s="4" t="s">
        <v>1317</v>
      </c>
      <c r="Y469" s="4" t="s">
        <v>1329</v>
      </c>
    </row>
    <row r="470" spans="1:25" x14ac:dyDescent="0.3">
      <c r="A470" s="4" t="s">
        <v>5932</v>
      </c>
      <c r="B470" s="4" t="s">
        <v>5939</v>
      </c>
      <c r="C470" s="4" t="s">
        <v>5933</v>
      </c>
      <c r="D470" s="4" t="s">
        <v>1305</v>
      </c>
      <c r="E470" s="4" t="s">
        <v>5934</v>
      </c>
      <c r="F470" s="4" t="s">
        <v>5935</v>
      </c>
      <c r="G470" s="4" t="s">
        <v>5936</v>
      </c>
      <c r="H470" s="4">
        <v>2018</v>
      </c>
      <c r="I470" s="4" t="s">
        <v>5937</v>
      </c>
      <c r="J470" s="4">
        <v>46</v>
      </c>
      <c r="K470" s="4">
        <v>1</v>
      </c>
      <c r="M470" s="4">
        <v>67</v>
      </c>
      <c r="N470" s="4">
        <v>81</v>
      </c>
      <c r="O470" s="4">
        <v>14</v>
      </c>
      <c r="P470" s="4" t="s">
        <v>5938</v>
      </c>
      <c r="Q470" s="4" t="s">
        <v>5940</v>
      </c>
      <c r="T470" s="4" t="s">
        <v>2914</v>
      </c>
      <c r="U470" s="4" t="s">
        <v>62</v>
      </c>
      <c r="V470" s="4" t="s">
        <v>5941</v>
      </c>
      <c r="W470" s="4" t="s">
        <v>1316</v>
      </c>
      <c r="X470" s="4" t="s">
        <v>1317</v>
      </c>
      <c r="Y470" s="4" t="s">
        <v>2948</v>
      </c>
    </row>
    <row r="471" spans="1:25" x14ac:dyDescent="0.3">
      <c r="A471" s="4" t="s">
        <v>5942</v>
      </c>
      <c r="B471" s="4" t="s">
        <v>5947</v>
      </c>
      <c r="C471" s="4" t="s">
        <v>5943</v>
      </c>
      <c r="D471" s="4" t="s">
        <v>1305</v>
      </c>
      <c r="E471" s="4" t="s">
        <v>5944</v>
      </c>
      <c r="F471" s="4" t="s">
        <v>5945</v>
      </c>
      <c r="G471" s="4">
        <v>7005811589</v>
      </c>
      <c r="H471" s="4">
        <v>2015</v>
      </c>
      <c r="I471" s="4" t="s">
        <v>3760</v>
      </c>
      <c r="J471" s="4">
        <v>16</v>
      </c>
      <c r="K471" s="4">
        <v>2</v>
      </c>
      <c r="M471" s="4">
        <v>139</v>
      </c>
      <c r="N471" s="4">
        <v>152</v>
      </c>
      <c r="O471" s="4">
        <v>13</v>
      </c>
      <c r="P471" s="4" t="s">
        <v>5946</v>
      </c>
      <c r="Q471" s="4" t="s">
        <v>5948</v>
      </c>
      <c r="R471" s="4" t="s">
        <v>5949</v>
      </c>
      <c r="T471" s="4" t="s">
        <v>1350</v>
      </c>
      <c r="U471" s="4" t="s">
        <v>62</v>
      </c>
      <c r="V471" s="4" t="s">
        <v>3765</v>
      </c>
      <c r="W471" s="4" t="s">
        <v>925</v>
      </c>
      <c r="X471" s="4" t="s">
        <v>1317</v>
      </c>
      <c r="Y471" s="4" t="s">
        <v>1377</v>
      </c>
    </row>
    <row r="472" spans="1:25" x14ac:dyDescent="0.3">
      <c r="A472" s="4" t="s">
        <v>5950</v>
      </c>
      <c r="B472" s="4" t="s">
        <v>5955</v>
      </c>
      <c r="D472" s="4" t="s">
        <v>1305</v>
      </c>
      <c r="E472" s="4" t="s">
        <v>5951</v>
      </c>
      <c r="F472" s="4" t="s">
        <v>5952</v>
      </c>
      <c r="G472" s="4">
        <v>57203719965</v>
      </c>
      <c r="H472" s="4">
        <v>2018</v>
      </c>
      <c r="I472" s="4" t="s">
        <v>5953</v>
      </c>
      <c r="J472" s="4">
        <v>52</v>
      </c>
      <c r="K472" s="4">
        <v>4</v>
      </c>
      <c r="M472" s="4">
        <v>326</v>
      </c>
      <c r="N472" s="4">
        <v>331</v>
      </c>
      <c r="O472" s="4">
        <v>5</v>
      </c>
      <c r="P472" s="4" t="s">
        <v>5954</v>
      </c>
      <c r="Q472" s="4" t="s">
        <v>5956</v>
      </c>
      <c r="T472" s="4" t="s">
        <v>5957</v>
      </c>
      <c r="U472" s="4" t="s">
        <v>62</v>
      </c>
      <c r="V472" s="4" t="s">
        <v>5958</v>
      </c>
      <c r="W472" s="4" t="s">
        <v>1316</v>
      </c>
      <c r="X472" s="4" t="s">
        <v>1317</v>
      </c>
    </row>
    <row r="473" spans="1:25" x14ac:dyDescent="0.3">
      <c r="A473" s="4" t="s">
        <v>5959</v>
      </c>
      <c r="B473" s="4" t="s">
        <v>5966</v>
      </c>
      <c r="C473" s="4" t="s">
        <v>5960</v>
      </c>
      <c r="D473" s="4" t="s">
        <v>1305</v>
      </c>
      <c r="E473" s="4" t="s">
        <v>5961</v>
      </c>
      <c r="F473" s="4" t="s">
        <v>5962</v>
      </c>
      <c r="G473" s="4" t="s">
        <v>5963</v>
      </c>
      <c r="H473" s="4">
        <v>2015</v>
      </c>
      <c r="I473" s="4" t="s">
        <v>5964</v>
      </c>
      <c r="J473" s="4">
        <v>22</v>
      </c>
      <c r="K473" s="4">
        <v>3</v>
      </c>
      <c r="M473" s="4">
        <v>306</v>
      </c>
      <c r="N473" s="4">
        <v>322</v>
      </c>
      <c r="O473" s="4">
        <v>16</v>
      </c>
      <c r="P473" s="4" t="s">
        <v>5965</v>
      </c>
      <c r="Q473" s="4" t="s">
        <v>5967</v>
      </c>
      <c r="T473" s="4" t="s">
        <v>1922</v>
      </c>
      <c r="U473" s="4" t="s">
        <v>62</v>
      </c>
      <c r="V473" s="4" t="s">
        <v>5968</v>
      </c>
      <c r="W473" s="4" t="s">
        <v>1316</v>
      </c>
      <c r="X473" s="4" t="s">
        <v>1317</v>
      </c>
    </row>
    <row r="474" spans="1:25" x14ac:dyDescent="0.3">
      <c r="A474" s="4" t="s">
        <v>5969</v>
      </c>
      <c r="B474" s="4" t="s">
        <v>5975</v>
      </c>
      <c r="C474" s="4" t="s">
        <v>5970</v>
      </c>
      <c r="D474" s="4" t="s">
        <v>1305</v>
      </c>
      <c r="E474" s="4" t="s">
        <v>5971</v>
      </c>
      <c r="F474" s="4" t="s">
        <v>5972</v>
      </c>
      <c r="G474" s="4" t="s">
        <v>5973</v>
      </c>
      <c r="H474" s="4">
        <v>2018</v>
      </c>
      <c r="I474" s="4" t="s">
        <v>245</v>
      </c>
      <c r="J474" s="4">
        <v>9</v>
      </c>
      <c r="K474" s="4">
        <v>1</v>
      </c>
      <c r="L474" s="4">
        <v>1468703</v>
      </c>
      <c r="P474" s="4" t="s">
        <v>5974</v>
      </c>
      <c r="Q474" s="4" t="s">
        <v>5976</v>
      </c>
      <c r="T474" s="4" t="s">
        <v>2004</v>
      </c>
      <c r="U474" s="4" t="s">
        <v>62</v>
      </c>
      <c r="V474" s="4" t="s">
        <v>2925</v>
      </c>
      <c r="W474" s="4" t="s">
        <v>1316</v>
      </c>
      <c r="X474" s="4" t="s">
        <v>1317</v>
      </c>
      <c r="Y474" s="4" t="s">
        <v>1329</v>
      </c>
    </row>
    <row r="475" spans="1:25" x14ac:dyDescent="0.3">
      <c r="A475" s="4" t="s">
        <v>5977</v>
      </c>
      <c r="B475" s="4" t="s">
        <v>5983</v>
      </c>
      <c r="C475" s="4" t="s">
        <v>5978</v>
      </c>
      <c r="D475" s="4" t="s">
        <v>1305</v>
      </c>
      <c r="E475" s="4" t="s">
        <v>5979</v>
      </c>
      <c r="F475" s="4" t="s">
        <v>5980</v>
      </c>
      <c r="G475" s="4" t="s">
        <v>5981</v>
      </c>
      <c r="H475" s="4">
        <v>2017</v>
      </c>
      <c r="I475" s="4" t="s">
        <v>3608</v>
      </c>
      <c r="J475" s="4">
        <v>12</v>
      </c>
      <c r="K475" s="4">
        <v>5</v>
      </c>
      <c r="M475" s="4">
        <v>289</v>
      </c>
      <c r="N475" s="4">
        <v>297</v>
      </c>
      <c r="O475" s="4">
        <v>8</v>
      </c>
      <c r="P475" s="4" t="s">
        <v>5982</v>
      </c>
      <c r="Q475" s="4" t="s">
        <v>5984</v>
      </c>
      <c r="R475" s="4" t="s">
        <v>5985</v>
      </c>
      <c r="T475" s="4" t="s">
        <v>3551</v>
      </c>
      <c r="U475" s="4" t="s">
        <v>62</v>
      </c>
      <c r="V475" s="4" t="s">
        <v>3613</v>
      </c>
      <c r="W475" s="4" t="s">
        <v>1316</v>
      </c>
      <c r="X475" s="4" t="s">
        <v>1317</v>
      </c>
    </row>
    <row r="476" spans="1:25" x14ac:dyDescent="0.3">
      <c r="A476" s="4" t="s">
        <v>5986</v>
      </c>
      <c r="B476" s="4" t="s">
        <v>5993</v>
      </c>
      <c r="C476" s="4" t="s">
        <v>5987</v>
      </c>
      <c r="D476" s="4" t="s">
        <v>1305</v>
      </c>
      <c r="E476" s="4" t="s">
        <v>5988</v>
      </c>
      <c r="F476" s="4" t="s">
        <v>5989</v>
      </c>
      <c r="G476" s="4" t="s">
        <v>5990</v>
      </c>
      <c r="H476" s="4">
        <v>2017</v>
      </c>
      <c r="I476" s="4" t="s">
        <v>5991</v>
      </c>
      <c r="J476" s="4">
        <v>22</v>
      </c>
      <c r="K476" s="4">
        <v>2</v>
      </c>
      <c r="M476" s="4">
        <v>193</v>
      </c>
      <c r="N476" s="4">
        <v>210</v>
      </c>
      <c r="O476" s="4">
        <v>17</v>
      </c>
      <c r="P476" s="4" t="s">
        <v>5992</v>
      </c>
      <c r="Q476" s="4" t="s">
        <v>5994</v>
      </c>
      <c r="T476" s="4" t="s">
        <v>2004</v>
      </c>
      <c r="U476" s="4" t="s">
        <v>62</v>
      </c>
      <c r="V476" s="4" t="s">
        <v>5995</v>
      </c>
      <c r="W476" s="4" t="s">
        <v>1316</v>
      </c>
      <c r="X476" s="4" t="s">
        <v>1317</v>
      </c>
    </row>
    <row r="477" spans="1:25" x14ac:dyDescent="0.3">
      <c r="A477" s="4" t="s">
        <v>5996</v>
      </c>
      <c r="B477" s="4" t="s">
        <v>6003</v>
      </c>
      <c r="C477" s="4" t="s">
        <v>5997</v>
      </c>
      <c r="D477" s="4" t="s">
        <v>1305</v>
      </c>
      <c r="E477" s="4" t="s">
        <v>5998</v>
      </c>
      <c r="F477" s="4" t="s">
        <v>5999</v>
      </c>
      <c r="G477" s="4" t="s">
        <v>6000</v>
      </c>
      <c r="H477" s="4">
        <v>2016</v>
      </c>
      <c r="I477" s="4" t="s">
        <v>1767</v>
      </c>
      <c r="J477" s="4">
        <v>6</v>
      </c>
      <c r="K477" s="4">
        <v>2</v>
      </c>
      <c r="L477" s="4" t="s">
        <v>6001</v>
      </c>
      <c r="P477" s="4" t="s">
        <v>6002</v>
      </c>
      <c r="R477" s="4" t="s">
        <v>6004</v>
      </c>
      <c r="T477" s="4" t="s">
        <v>1773</v>
      </c>
      <c r="U477" s="4" t="s">
        <v>62</v>
      </c>
      <c r="V477" s="4" t="s">
        <v>1767</v>
      </c>
      <c r="W477" s="4" t="s">
        <v>1376</v>
      </c>
      <c r="X477" s="4" t="s">
        <v>1317</v>
      </c>
      <c r="Y477" s="4" t="s">
        <v>1329</v>
      </c>
    </row>
    <row r="478" spans="1:25" x14ac:dyDescent="0.3">
      <c r="A478" s="4" t="s">
        <v>6005</v>
      </c>
      <c r="B478" s="4" t="s">
        <v>6012</v>
      </c>
      <c r="C478" s="4" t="s">
        <v>6006</v>
      </c>
      <c r="D478" s="4" t="s">
        <v>1305</v>
      </c>
      <c r="E478" s="4" t="s">
        <v>6007</v>
      </c>
      <c r="F478" s="4" t="s">
        <v>6008</v>
      </c>
      <c r="G478" s="4" t="s">
        <v>6009</v>
      </c>
      <c r="H478" s="4">
        <v>2017</v>
      </c>
      <c r="I478" s="4" t="s">
        <v>6010</v>
      </c>
      <c r="J478" s="4">
        <v>33</v>
      </c>
      <c r="K478" s="4">
        <v>3</v>
      </c>
      <c r="M478" s="4">
        <v>195</v>
      </c>
      <c r="N478" s="4">
        <v>213</v>
      </c>
      <c r="O478" s="4">
        <v>18</v>
      </c>
      <c r="P478" s="4" t="s">
        <v>6011</v>
      </c>
      <c r="Q478" s="4" t="s">
        <v>6013</v>
      </c>
      <c r="T478" s="4" t="s">
        <v>1350</v>
      </c>
      <c r="U478" s="4" t="s">
        <v>62</v>
      </c>
      <c r="V478" s="4" t="s">
        <v>6014</v>
      </c>
      <c r="W478" s="4" t="s">
        <v>1316</v>
      </c>
      <c r="X478" s="4" t="s">
        <v>1317</v>
      </c>
    </row>
    <row r="479" spans="1:25" x14ac:dyDescent="0.3">
      <c r="A479" s="4" t="s">
        <v>6015</v>
      </c>
      <c r="B479" s="4" t="s">
        <v>6021</v>
      </c>
      <c r="C479" s="4" t="s">
        <v>6016</v>
      </c>
      <c r="D479" s="4" t="s">
        <v>1305</v>
      </c>
      <c r="E479" s="4" t="s">
        <v>6017</v>
      </c>
      <c r="F479" s="4" t="s">
        <v>6018</v>
      </c>
      <c r="G479" s="4">
        <v>6602679848</v>
      </c>
      <c r="H479" s="4">
        <v>2018</v>
      </c>
      <c r="I479" s="4" t="s">
        <v>6019</v>
      </c>
      <c r="J479" s="4">
        <v>54</v>
      </c>
      <c r="K479" s="4">
        <v>3</v>
      </c>
      <c r="M479" s="4">
        <v>275</v>
      </c>
      <c r="N479" s="4">
        <v>282</v>
      </c>
      <c r="O479" s="4">
        <v>7</v>
      </c>
      <c r="P479" s="4" t="s">
        <v>6020</v>
      </c>
      <c r="R479" s="4" t="s">
        <v>6022</v>
      </c>
      <c r="T479" s="4" t="s">
        <v>6023</v>
      </c>
      <c r="U479" s="4" t="s">
        <v>62</v>
      </c>
      <c r="V479" s="4" t="s">
        <v>6024</v>
      </c>
      <c r="W479" s="4" t="s">
        <v>1316</v>
      </c>
      <c r="X479" s="4" t="s">
        <v>1317</v>
      </c>
    </row>
    <row r="480" spans="1:25" x14ac:dyDescent="0.3">
      <c r="A480" s="4" t="s">
        <v>6025</v>
      </c>
      <c r="B480" s="4" t="s">
        <v>6031</v>
      </c>
      <c r="C480" s="4" t="s">
        <v>6026</v>
      </c>
      <c r="D480" s="4" t="s">
        <v>1305</v>
      </c>
      <c r="E480" s="4" t="s">
        <v>6027</v>
      </c>
      <c r="F480" s="4" t="s">
        <v>6028</v>
      </c>
      <c r="G480" s="4" t="s">
        <v>6029</v>
      </c>
      <c r="H480" s="4">
        <v>2015</v>
      </c>
      <c r="I480" s="4" t="s">
        <v>5891</v>
      </c>
      <c r="J480" s="4">
        <v>51</v>
      </c>
      <c r="K480" s="4">
        <v>1</v>
      </c>
      <c r="M480" s="4">
        <v>153</v>
      </c>
      <c r="N480" s="4">
        <v>168</v>
      </c>
      <c r="O480" s="4">
        <v>15</v>
      </c>
      <c r="P480" s="4" t="s">
        <v>6030</v>
      </c>
      <c r="T480" s="4" t="s">
        <v>1350</v>
      </c>
      <c r="U480" s="4" t="s">
        <v>62</v>
      </c>
      <c r="V480" s="4" t="s">
        <v>5898</v>
      </c>
      <c r="W480" s="4" t="s">
        <v>1316</v>
      </c>
      <c r="X480" s="4" t="s">
        <v>1317</v>
      </c>
    </row>
    <row r="481" spans="1:25" x14ac:dyDescent="0.3">
      <c r="A481" s="4" t="s">
        <v>6032</v>
      </c>
      <c r="B481" s="4" t="s">
        <v>6038</v>
      </c>
      <c r="C481" s="4" t="s">
        <v>6033</v>
      </c>
      <c r="D481" s="4" t="s">
        <v>1305</v>
      </c>
      <c r="E481" s="4" t="s">
        <v>6034</v>
      </c>
      <c r="F481" s="4" t="s">
        <v>6035</v>
      </c>
      <c r="G481" s="4" t="s">
        <v>6036</v>
      </c>
      <c r="H481" s="4">
        <v>2018</v>
      </c>
      <c r="I481" s="4" t="s">
        <v>3230</v>
      </c>
      <c r="J481" s="4">
        <v>49</v>
      </c>
      <c r="K481" s="4">
        <v>3</v>
      </c>
      <c r="M481" s="4">
        <v>193</v>
      </c>
      <c r="N481" s="4">
        <v>204</v>
      </c>
      <c r="O481" s="4">
        <v>11</v>
      </c>
      <c r="P481" s="4" t="s">
        <v>6037</v>
      </c>
      <c r="Q481" s="4" t="s">
        <v>6039</v>
      </c>
      <c r="T481" s="4" t="s">
        <v>4411</v>
      </c>
      <c r="U481" s="4" t="s">
        <v>62</v>
      </c>
      <c r="V481" s="4" t="s">
        <v>3234</v>
      </c>
      <c r="W481" s="4" t="s">
        <v>1316</v>
      </c>
      <c r="X481" s="4" t="s">
        <v>1317</v>
      </c>
    </row>
    <row r="482" spans="1:25" x14ac:dyDescent="0.3">
      <c r="A482" s="4" t="s">
        <v>6040</v>
      </c>
      <c r="B482" s="4" t="s">
        <v>6046</v>
      </c>
      <c r="C482" s="4" t="s">
        <v>6041</v>
      </c>
      <c r="D482" s="4" t="s">
        <v>1305</v>
      </c>
      <c r="E482" s="4" t="s">
        <v>6042</v>
      </c>
      <c r="F482" s="4" t="s">
        <v>6043</v>
      </c>
      <c r="G482" s="4" t="s">
        <v>6044</v>
      </c>
      <c r="H482" s="4">
        <v>2018</v>
      </c>
      <c r="I482" s="4" t="s">
        <v>351</v>
      </c>
      <c r="J482" s="4">
        <v>64</v>
      </c>
      <c r="K482" s="4">
        <v>2</v>
      </c>
      <c r="M482" s="4">
        <v>156</v>
      </c>
      <c r="N482" s="4">
        <v>165</v>
      </c>
      <c r="O482" s="4">
        <v>9</v>
      </c>
      <c r="P482" s="4" t="s">
        <v>6045</v>
      </c>
      <c r="Q482" s="4" t="s">
        <v>6047</v>
      </c>
      <c r="R482" s="4" t="s">
        <v>6048</v>
      </c>
      <c r="T482" s="4" t="s">
        <v>2914</v>
      </c>
      <c r="U482" s="4" t="s">
        <v>62</v>
      </c>
      <c r="V482" s="4" t="s">
        <v>4213</v>
      </c>
      <c r="W482" s="4" t="s">
        <v>1316</v>
      </c>
      <c r="X482" s="4" t="s">
        <v>1317</v>
      </c>
      <c r="Y482" s="4" t="s">
        <v>1377</v>
      </c>
    </row>
    <row r="483" spans="1:25" x14ac:dyDescent="0.3">
      <c r="A483" s="4" t="s">
        <v>6049</v>
      </c>
      <c r="B483" s="4" t="s">
        <v>6056</v>
      </c>
      <c r="C483" s="4" t="s">
        <v>6050</v>
      </c>
      <c r="D483" s="4" t="s">
        <v>1305</v>
      </c>
      <c r="E483" s="4" t="s">
        <v>6051</v>
      </c>
      <c r="F483" s="4" t="s">
        <v>6052</v>
      </c>
      <c r="G483" s="4" t="s">
        <v>6053</v>
      </c>
      <c r="H483" s="4">
        <v>2017</v>
      </c>
      <c r="I483" s="4" t="s">
        <v>6054</v>
      </c>
      <c r="J483" s="4">
        <v>22</v>
      </c>
      <c r="K483" s="5">
        <v>44987</v>
      </c>
      <c r="M483" s="4">
        <v>159</v>
      </c>
      <c r="N483" s="4">
        <v>177</v>
      </c>
      <c r="O483" s="4">
        <v>18</v>
      </c>
      <c r="P483" s="4" t="s">
        <v>6055</v>
      </c>
      <c r="Q483" s="4" t="s">
        <v>6057</v>
      </c>
      <c r="T483" s="4" t="s">
        <v>6058</v>
      </c>
      <c r="U483" s="4" t="s">
        <v>62</v>
      </c>
      <c r="V483" s="4" t="s">
        <v>6059</v>
      </c>
      <c r="W483" s="4" t="s">
        <v>1316</v>
      </c>
      <c r="X483" s="4" t="s">
        <v>1317</v>
      </c>
    </row>
    <row r="484" spans="1:25" x14ac:dyDescent="0.3">
      <c r="A484" s="4" t="s">
        <v>6060</v>
      </c>
      <c r="B484" s="4" t="s">
        <v>6066</v>
      </c>
      <c r="C484" s="4" t="s">
        <v>6061</v>
      </c>
      <c r="D484" s="4" t="s">
        <v>1305</v>
      </c>
      <c r="E484" s="4" t="s">
        <v>6062</v>
      </c>
      <c r="F484" s="4" t="s">
        <v>6063</v>
      </c>
      <c r="G484" s="4" t="s">
        <v>6064</v>
      </c>
      <c r="H484" s="4">
        <v>2016</v>
      </c>
      <c r="I484" s="4" t="s">
        <v>5347</v>
      </c>
      <c r="J484" s="4">
        <v>72</v>
      </c>
      <c r="K484" s="4">
        <v>12</v>
      </c>
      <c r="M484" s="4">
        <v>1307</v>
      </c>
      <c r="N484" s="4">
        <v>1317</v>
      </c>
      <c r="O484" s="4">
        <v>10</v>
      </c>
      <c r="P484" s="4" t="s">
        <v>6065</v>
      </c>
      <c r="R484" s="4" t="s">
        <v>6067</v>
      </c>
      <c r="T484" s="4" t="s">
        <v>5352</v>
      </c>
      <c r="U484" s="4" t="s">
        <v>62</v>
      </c>
      <c r="V484" s="4" t="s">
        <v>5353</v>
      </c>
      <c r="W484" s="4" t="s">
        <v>1376</v>
      </c>
      <c r="X484" s="4" t="s">
        <v>1317</v>
      </c>
    </row>
    <row r="485" spans="1:25" x14ac:dyDescent="0.3">
      <c r="A485" s="4" t="s">
        <v>6068</v>
      </c>
      <c r="B485" s="4" t="s">
        <v>6074</v>
      </c>
      <c r="C485" s="4" t="s">
        <v>6069</v>
      </c>
      <c r="D485" s="4" t="s">
        <v>1305</v>
      </c>
      <c r="E485" s="4" t="s">
        <v>6070</v>
      </c>
      <c r="F485" s="4" t="s">
        <v>6071</v>
      </c>
      <c r="G485" s="4" t="s">
        <v>6072</v>
      </c>
      <c r="H485" s="4">
        <v>2015</v>
      </c>
      <c r="I485" s="4" t="s">
        <v>4877</v>
      </c>
      <c r="J485" s="4">
        <v>24</v>
      </c>
      <c r="K485" s="4">
        <v>6</v>
      </c>
      <c r="M485" s="4">
        <v>484</v>
      </c>
      <c r="N485" s="4">
        <v>494</v>
      </c>
      <c r="O485" s="4">
        <v>10</v>
      </c>
      <c r="P485" s="4" t="s">
        <v>6073</v>
      </c>
      <c r="Q485" s="4" t="s">
        <v>6075</v>
      </c>
      <c r="T485" s="4" t="s">
        <v>1875</v>
      </c>
      <c r="U485" s="4" t="s">
        <v>62</v>
      </c>
      <c r="V485" s="4" t="s">
        <v>4883</v>
      </c>
      <c r="W485" s="4" t="s">
        <v>1376</v>
      </c>
      <c r="X485" s="4" t="s">
        <v>1317</v>
      </c>
      <c r="Y485" s="4" t="s">
        <v>1377</v>
      </c>
    </row>
    <row r="486" spans="1:25" x14ac:dyDescent="0.3">
      <c r="A486" s="4" t="s">
        <v>6076</v>
      </c>
      <c r="B486" s="4" t="s">
        <v>6083</v>
      </c>
      <c r="C486" s="4" t="s">
        <v>6077</v>
      </c>
      <c r="D486" s="4" t="s">
        <v>1305</v>
      </c>
      <c r="E486" s="4" t="s">
        <v>6078</v>
      </c>
      <c r="F486" s="4" t="s">
        <v>6079</v>
      </c>
      <c r="G486" s="4" t="s">
        <v>6080</v>
      </c>
      <c r="H486" s="4">
        <v>2018</v>
      </c>
      <c r="I486" s="4" t="s">
        <v>646</v>
      </c>
      <c r="J486" s="4">
        <v>13</v>
      </c>
      <c r="K486" s="4">
        <v>2</v>
      </c>
      <c r="L486" s="4" t="s">
        <v>6081</v>
      </c>
      <c r="P486" s="4" t="s">
        <v>6082</v>
      </c>
      <c r="R486" s="4" t="s">
        <v>6084</v>
      </c>
      <c r="T486" s="4" t="s">
        <v>2015</v>
      </c>
      <c r="U486" s="4" t="s">
        <v>62</v>
      </c>
      <c r="V486" s="4" t="s">
        <v>646</v>
      </c>
      <c r="W486" s="4" t="s">
        <v>1316</v>
      </c>
      <c r="X486" s="4" t="s">
        <v>1317</v>
      </c>
      <c r="Y486" s="4" t="s">
        <v>1329</v>
      </c>
    </row>
    <row r="487" spans="1:25" x14ac:dyDescent="0.3">
      <c r="A487" s="4" t="s">
        <v>6085</v>
      </c>
      <c r="B487" s="4" t="s">
        <v>6092</v>
      </c>
      <c r="C487" s="4" t="s">
        <v>6086</v>
      </c>
      <c r="D487" s="4" t="s">
        <v>1305</v>
      </c>
      <c r="E487" s="4" t="s">
        <v>6087</v>
      </c>
      <c r="F487" s="4" t="s">
        <v>6088</v>
      </c>
      <c r="G487" s="4" t="s">
        <v>6089</v>
      </c>
      <c r="H487" s="4">
        <v>2017</v>
      </c>
      <c r="I487" s="4" t="s">
        <v>6090</v>
      </c>
      <c r="J487" s="4">
        <v>45</v>
      </c>
      <c r="K487" s="4">
        <v>6</v>
      </c>
      <c r="M487" s="4">
        <v>748</v>
      </c>
      <c r="N487" s="4">
        <v>764</v>
      </c>
      <c r="O487" s="4">
        <v>16</v>
      </c>
      <c r="P487" s="4" t="s">
        <v>6091</v>
      </c>
      <c r="R487" s="4" t="s">
        <v>6093</v>
      </c>
      <c r="T487" s="4" t="s">
        <v>4850</v>
      </c>
      <c r="U487" s="4" t="s">
        <v>62</v>
      </c>
      <c r="V487" s="4" t="s">
        <v>6094</v>
      </c>
      <c r="W487" s="4" t="s">
        <v>1316</v>
      </c>
      <c r="X487" s="4" t="s">
        <v>1317</v>
      </c>
      <c r="Y487" s="4" t="s">
        <v>1455</v>
      </c>
    </row>
    <row r="488" spans="1:25" x14ac:dyDescent="0.3">
      <c r="A488" s="4" t="s">
        <v>6095</v>
      </c>
      <c r="B488" s="4" t="s">
        <v>6101</v>
      </c>
      <c r="C488" s="4" t="s">
        <v>6096</v>
      </c>
      <c r="D488" s="4" t="s">
        <v>1305</v>
      </c>
      <c r="E488" s="4" t="s">
        <v>6097</v>
      </c>
      <c r="F488" s="4" t="s">
        <v>6098</v>
      </c>
      <c r="G488" s="4">
        <v>57193148842</v>
      </c>
      <c r="H488" s="4">
        <v>2018</v>
      </c>
      <c r="I488" s="4" t="s">
        <v>6099</v>
      </c>
      <c r="J488" s="4">
        <v>58</v>
      </c>
      <c r="K488" s="4">
        <v>1</v>
      </c>
      <c r="M488" s="4">
        <v>101</v>
      </c>
      <c r="N488" s="4">
        <v>109</v>
      </c>
      <c r="O488" s="4">
        <v>8</v>
      </c>
      <c r="P488" s="4" t="s">
        <v>6100</v>
      </c>
      <c r="Q488" s="4" t="s">
        <v>6102</v>
      </c>
      <c r="T488" s="4" t="s">
        <v>1350</v>
      </c>
      <c r="U488" s="4" t="s">
        <v>62</v>
      </c>
      <c r="V488" s="4" t="s">
        <v>6103</v>
      </c>
      <c r="W488" s="4" t="s">
        <v>1316</v>
      </c>
      <c r="X488" s="4" t="s">
        <v>1317</v>
      </c>
    </row>
    <row r="489" spans="1:25" x14ac:dyDescent="0.3">
      <c r="A489" s="4" t="s">
        <v>6104</v>
      </c>
      <c r="B489" s="4" t="s">
        <v>6111</v>
      </c>
      <c r="C489" s="4" t="s">
        <v>6105</v>
      </c>
      <c r="D489" s="4" t="s">
        <v>1305</v>
      </c>
      <c r="E489" s="4" t="s">
        <v>6106</v>
      </c>
      <c r="F489" s="4" t="s">
        <v>6107</v>
      </c>
      <c r="G489" s="4" t="s">
        <v>6108</v>
      </c>
      <c r="H489" s="4">
        <v>2016</v>
      </c>
      <c r="I489" s="4" t="s">
        <v>6109</v>
      </c>
      <c r="J489" s="4">
        <v>59</v>
      </c>
      <c r="K489" s="4">
        <v>4</v>
      </c>
      <c r="M489" s="4">
        <v>545</v>
      </c>
      <c r="N489" s="4">
        <v>558</v>
      </c>
      <c r="O489" s="4">
        <v>13</v>
      </c>
      <c r="P489" s="4" t="s">
        <v>6110</v>
      </c>
      <c r="Q489" s="4" t="s">
        <v>6112</v>
      </c>
      <c r="T489" s="4" t="s">
        <v>2914</v>
      </c>
      <c r="U489" s="4" t="s">
        <v>62</v>
      </c>
      <c r="V489" s="4" t="s">
        <v>6113</v>
      </c>
      <c r="W489" s="4" t="s">
        <v>1316</v>
      </c>
      <c r="X489" s="4" t="s">
        <v>1317</v>
      </c>
    </row>
    <row r="490" spans="1:25" x14ac:dyDescent="0.3">
      <c r="A490" s="4" t="s">
        <v>6114</v>
      </c>
      <c r="B490" s="4" t="s">
        <v>6120</v>
      </c>
      <c r="C490" s="4" t="s">
        <v>6115</v>
      </c>
      <c r="D490" s="4" t="s">
        <v>1305</v>
      </c>
      <c r="E490" s="4" t="s">
        <v>6116</v>
      </c>
      <c r="F490" s="4" t="s">
        <v>6117</v>
      </c>
      <c r="G490" s="4" t="s">
        <v>6118</v>
      </c>
      <c r="H490" s="4">
        <v>2015</v>
      </c>
      <c r="I490" s="4" t="s">
        <v>4867</v>
      </c>
      <c r="J490" s="4">
        <v>24</v>
      </c>
      <c r="K490" s="4">
        <v>5</v>
      </c>
      <c r="M490" s="4">
        <v>610</v>
      </c>
      <c r="N490" s="4">
        <v>618</v>
      </c>
      <c r="O490" s="4">
        <v>8</v>
      </c>
      <c r="P490" s="4" t="s">
        <v>6119</v>
      </c>
      <c r="Q490" s="4" t="s">
        <v>6121</v>
      </c>
      <c r="T490" s="4" t="s">
        <v>2987</v>
      </c>
      <c r="U490" s="4" t="s">
        <v>62</v>
      </c>
      <c r="V490" s="4" t="s">
        <v>4871</v>
      </c>
      <c r="W490" s="4" t="s">
        <v>1316</v>
      </c>
      <c r="X490" s="4" t="s">
        <v>1317</v>
      </c>
    </row>
    <row r="491" spans="1:25" x14ac:dyDescent="0.3">
      <c r="A491" s="4" t="s">
        <v>6122</v>
      </c>
      <c r="B491" s="4" t="s">
        <v>6128</v>
      </c>
      <c r="C491" s="4" t="s">
        <v>6123</v>
      </c>
      <c r="D491" s="4" t="s">
        <v>1305</v>
      </c>
      <c r="E491" s="4" t="s">
        <v>6124</v>
      </c>
      <c r="F491" s="4" t="s">
        <v>6125</v>
      </c>
      <c r="G491" s="4" t="s">
        <v>6126</v>
      </c>
      <c r="H491" s="4">
        <v>2017</v>
      </c>
      <c r="I491" s="4" t="s">
        <v>3957</v>
      </c>
      <c r="J491" s="4">
        <v>87</v>
      </c>
      <c r="K491" s="4">
        <v>3</v>
      </c>
      <c r="M491" s="4">
        <v>1673</v>
      </c>
      <c r="N491" s="4">
        <v>1690</v>
      </c>
      <c r="O491" s="4">
        <v>17</v>
      </c>
      <c r="P491" s="4" t="s">
        <v>6127</v>
      </c>
      <c r="Q491" s="4" t="s">
        <v>6129</v>
      </c>
      <c r="R491" s="4" t="s">
        <v>6130</v>
      </c>
      <c r="T491" s="4" t="s">
        <v>6131</v>
      </c>
      <c r="U491" s="4" t="s">
        <v>62</v>
      </c>
      <c r="V491" s="4" t="s">
        <v>3963</v>
      </c>
      <c r="W491" s="4" t="s">
        <v>1316</v>
      </c>
      <c r="X491" s="4" t="s">
        <v>1317</v>
      </c>
    </row>
    <row r="492" spans="1:25" x14ac:dyDescent="0.3">
      <c r="A492" s="4" t="s">
        <v>6132</v>
      </c>
      <c r="B492" s="4" t="s">
        <v>6138</v>
      </c>
      <c r="D492" s="4" t="s">
        <v>1305</v>
      </c>
      <c r="E492" s="4" t="s">
        <v>6133</v>
      </c>
      <c r="F492" s="4" t="s">
        <v>6134</v>
      </c>
      <c r="G492" s="4" t="s">
        <v>6135</v>
      </c>
      <c r="H492" s="4">
        <v>2016</v>
      </c>
      <c r="I492" s="4" t="s">
        <v>6136</v>
      </c>
      <c r="J492" s="4">
        <v>11</v>
      </c>
      <c r="K492" s="4">
        <v>5</v>
      </c>
      <c r="M492" s="4">
        <v>153</v>
      </c>
      <c r="N492" s="4">
        <v>163</v>
      </c>
      <c r="O492" s="4">
        <v>10</v>
      </c>
      <c r="P492" s="4" t="s">
        <v>6137</v>
      </c>
      <c r="Q492" s="4" t="s">
        <v>6139</v>
      </c>
      <c r="T492" s="4" t="s">
        <v>6140</v>
      </c>
      <c r="U492" s="4" t="s">
        <v>62</v>
      </c>
      <c r="V492" s="4" t="s">
        <v>6136</v>
      </c>
      <c r="W492" s="4" t="s">
        <v>1316</v>
      </c>
      <c r="X492" s="4" t="s">
        <v>1317</v>
      </c>
    </row>
    <row r="493" spans="1:25" x14ac:dyDescent="0.3">
      <c r="A493" s="4" t="s">
        <v>6141</v>
      </c>
      <c r="B493" s="4" t="s">
        <v>6147</v>
      </c>
      <c r="C493" s="4" t="s">
        <v>6142</v>
      </c>
      <c r="D493" s="4" t="s">
        <v>1305</v>
      </c>
      <c r="E493" s="4" t="s">
        <v>6143</v>
      </c>
      <c r="F493" s="4" t="s">
        <v>6144</v>
      </c>
      <c r="G493" s="4" t="s">
        <v>6145</v>
      </c>
      <c r="H493" s="4">
        <v>2018</v>
      </c>
      <c r="I493" s="4" t="s">
        <v>1918</v>
      </c>
      <c r="J493" s="4">
        <v>10</v>
      </c>
      <c r="K493" s="4">
        <v>1</v>
      </c>
      <c r="M493" s="4">
        <v>76</v>
      </c>
      <c r="N493" s="4">
        <v>86</v>
      </c>
      <c r="O493" s="4">
        <v>10</v>
      </c>
      <c r="P493" s="4" t="s">
        <v>6146</v>
      </c>
      <c r="Q493" s="4" t="s">
        <v>6148</v>
      </c>
      <c r="R493" s="4" t="s">
        <v>6149</v>
      </c>
      <c r="T493" s="4" t="s">
        <v>4411</v>
      </c>
      <c r="U493" s="4" t="s">
        <v>62</v>
      </c>
      <c r="V493" s="4" t="s">
        <v>1923</v>
      </c>
      <c r="W493" s="4" t="s">
        <v>1316</v>
      </c>
      <c r="X493" s="4" t="s">
        <v>1317</v>
      </c>
      <c r="Y493" s="4" t="s">
        <v>1377</v>
      </c>
    </row>
    <row r="494" spans="1:25" x14ac:dyDescent="0.3">
      <c r="A494" s="4" t="s">
        <v>6150</v>
      </c>
      <c r="B494" s="4" t="s">
        <v>6156</v>
      </c>
      <c r="C494" s="4" t="s">
        <v>6151</v>
      </c>
      <c r="D494" s="4" t="s">
        <v>1305</v>
      </c>
      <c r="E494" s="4" t="s">
        <v>6152</v>
      </c>
      <c r="F494" s="4" t="s">
        <v>6153</v>
      </c>
      <c r="G494" s="4" t="s">
        <v>6154</v>
      </c>
      <c r="H494" s="4">
        <v>2015</v>
      </c>
      <c r="I494" s="4" t="s">
        <v>3850</v>
      </c>
      <c r="J494" s="4">
        <v>12</v>
      </c>
      <c r="K494" s="4">
        <v>3</v>
      </c>
      <c r="M494" s="4">
        <v>627</v>
      </c>
      <c r="N494" s="4">
        <v>652</v>
      </c>
      <c r="O494" s="4">
        <v>25</v>
      </c>
      <c r="P494" s="4" t="s">
        <v>6155</v>
      </c>
      <c r="Q494" s="4" t="s">
        <v>6157</v>
      </c>
      <c r="T494" s="4" t="s">
        <v>6158</v>
      </c>
      <c r="U494" s="4" t="s">
        <v>62</v>
      </c>
      <c r="V494" s="4" t="s">
        <v>3855</v>
      </c>
      <c r="W494" s="4" t="s">
        <v>1316</v>
      </c>
      <c r="X494" s="4" t="s">
        <v>1317</v>
      </c>
    </row>
    <row r="495" spans="1:25" x14ac:dyDescent="0.3">
      <c r="A495" s="4" t="s">
        <v>6159</v>
      </c>
      <c r="B495" s="4" t="s">
        <v>6166</v>
      </c>
      <c r="C495" s="4" t="s">
        <v>6160</v>
      </c>
      <c r="D495" s="4" t="s">
        <v>1305</v>
      </c>
      <c r="E495" s="4" t="s">
        <v>6161</v>
      </c>
      <c r="F495" s="4" t="s">
        <v>6162</v>
      </c>
      <c r="G495" s="4" t="s">
        <v>6163</v>
      </c>
      <c r="H495" s="4">
        <v>2016</v>
      </c>
      <c r="I495" s="4" t="s">
        <v>6164</v>
      </c>
      <c r="J495" s="4">
        <v>21</v>
      </c>
      <c r="K495" s="4">
        <v>6</v>
      </c>
      <c r="M495" s="4">
        <v>1066</v>
      </c>
      <c r="N495" s="4">
        <v>1073</v>
      </c>
      <c r="O495" s="4">
        <v>7</v>
      </c>
      <c r="P495" s="4" t="s">
        <v>6165</v>
      </c>
      <c r="Q495" s="4" t="s">
        <v>6167</v>
      </c>
      <c r="R495" s="4" t="s">
        <v>6168</v>
      </c>
      <c r="T495" s="4" t="s">
        <v>2914</v>
      </c>
      <c r="U495" s="4" t="s">
        <v>62</v>
      </c>
      <c r="V495" s="4" t="s">
        <v>6169</v>
      </c>
      <c r="W495" s="4" t="s">
        <v>1316</v>
      </c>
      <c r="X495" s="4" t="s">
        <v>1317</v>
      </c>
    </row>
    <row r="496" spans="1:25" x14ac:dyDescent="0.3">
      <c r="A496" s="4" t="s">
        <v>6170</v>
      </c>
      <c r="B496" s="4" t="s">
        <v>6176</v>
      </c>
      <c r="C496" s="4" t="s">
        <v>6171</v>
      </c>
      <c r="D496" s="4" t="s">
        <v>1305</v>
      </c>
      <c r="E496" s="4" t="s">
        <v>6172</v>
      </c>
      <c r="F496" s="4" t="s">
        <v>6173</v>
      </c>
      <c r="G496" s="4" t="s">
        <v>6174</v>
      </c>
      <c r="H496" s="4">
        <v>2018</v>
      </c>
      <c r="I496" s="4" t="s">
        <v>3883</v>
      </c>
      <c r="J496" s="4">
        <v>5</v>
      </c>
      <c r="K496" s="4">
        <v>4</v>
      </c>
      <c r="M496" s="4">
        <v>357</v>
      </c>
      <c r="N496" s="4">
        <v>369</v>
      </c>
      <c r="O496" s="4">
        <v>12</v>
      </c>
      <c r="P496" s="4" t="s">
        <v>6175</v>
      </c>
      <c r="R496" s="4" t="s">
        <v>6177</v>
      </c>
      <c r="T496" s="4" t="s">
        <v>1362</v>
      </c>
      <c r="U496" s="4" t="s">
        <v>62</v>
      </c>
      <c r="V496" s="4" t="s">
        <v>3887</v>
      </c>
      <c r="W496" s="4" t="s">
        <v>1376</v>
      </c>
      <c r="X496" s="4" t="s">
        <v>1317</v>
      </c>
    </row>
    <row r="497" spans="1:25" x14ac:dyDescent="0.3">
      <c r="A497" s="4" t="s">
        <v>6178</v>
      </c>
      <c r="B497" s="4" t="s">
        <v>6185</v>
      </c>
      <c r="C497" s="4" t="s">
        <v>6179</v>
      </c>
      <c r="D497" s="4" t="s">
        <v>1305</v>
      </c>
      <c r="E497" s="4" t="s">
        <v>6180</v>
      </c>
      <c r="F497" s="4" t="s">
        <v>6181</v>
      </c>
      <c r="G497" s="4" t="s">
        <v>6182</v>
      </c>
      <c r="H497" s="4">
        <v>2016</v>
      </c>
      <c r="I497" s="4" t="s">
        <v>6183</v>
      </c>
      <c r="J497" s="4">
        <v>32</v>
      </c>
      <c r="K497" s="4">
        <v>1</v>
      </c>
      <c r="M497" s="4">
        <v>85</v>
      </c>
      <c r="N497" s="4">
        <v>99</v>
      </c>
      <c r="O497" s="4">
        <v>14</v>
      </c>
      <c r="P497" s="4" t="s">
        <v>6184</v>
      </c>
      <c r="Q497" s="4" t="s">
        <v>6186</v>
      </c>
      <c r="T497" s="4" t="s">
        <v>1350</v>
      </c>
      <c r="U497" s="4" t="s">
        <v>62</v>
      </c>
      <c r="V497" s="4" t="s">
        <v>6187</v>
      </c>
      <c r="W497" s="4" t="s">
        <v>1316</v>
      </c>
      <c r="X497" s="4" t="s">
        <v>1317</v>
      </c>
    </row>
    <row r="498" spans="1:25" x14ac:dyDescent="0.3">
      <c r="A498" s="4" t="s">
        <v>6015</v>
      </c>
      <c r="B498" s="4" t="s">
        <v>6021</v>
      </c>
      <c r="C498" s="4" t="s">
        <v>6188</v>
      </c>
      <c r="D498" s="4" t="s">
        <v>1305</v>
      </c>
      <c r="E498" s="4" t="s">
        <v>6017</v>
      </c>
      <c r="F498" s="4" t="s">
        <v>6018</v>
      </c>
      <c r="G498" s="4">
        <v>6602679848</v>
      </c>
      <c r="H498" s="4">
        <v>2018</v>
      </c>
      <c r="I498" s="4" t="s">
        <v>6019</v>
      </c>
      <c r="J498" s="4">
        <v>54</v>
      </c>
      <c r="K498" s="4">
        <v>3</v>
      </c>
      <c r="M498" s="4">
        <v>274</v>
      </c>
      <c r="N498" s="4">
        <v>282</v>
      </c>
      <c r="O498" s="4">
        <v>8</v>
      </c>
      <c r="P498" s="4" t="s">
        <v>6189</v>
      </c>
      <c r="T498" s="4" t="s">
        <v>6023</v>
      </c>
      <c r="U498" s="4" t="s">
        <v>62</v>
      </c>
      <c r="V498" s="4" t="s">
        <v>6024</v>
      </c>
      <c r="W498" s="4" t="s">
        <v>1316</v>
      </c>
      <c r="X498" s="4" t="s">
        <v>1317</v>
      </c>
      <c r="Y498" s="4" t="s">
        <v>1329</v>
      </c>
    </row>
    <row r="499" spans="1:25" x14ac:dyDescent="0.3">
      <c r="A499" s="4" t="s">
        <v>6190</v>
      </c>
      <c r="B499" s="4" t="s">
        <v>6197</v>
      </c>
      <c r="C499" s="4" t="s">
        <v>6191</v>
      </c>
      <c r="D499" s="4" t="s">
        <v>1305</v>
      </c>
      <c r="E499" s="4" t="s">
        <v>6192</v>
      </c>
      <c r="F499" s="4" t="s">
        <v>6193</v>
      </c>
      <c r="G499" s="4" t="s">
        <v>6194</v>
      </c>
      <c r="H499" s="4">
        <v>2017</v>
      </c>
      <c r="I499" s="4" t="s">
        <v>6195</v>
      </c>
      <c r="J499" s="4">
        <v>65</v>
      </c>
      <c r="K499" s="4">
        <v>8</v>
      </c>
      <c r="M499" s="4">
        <v>585</v>
      </c>
      <c r="N499" s="4">
        <v>587</v>
      </c>
      <c r="O499" s="4">
        <v>2</v>
      </c>
      <c r="P499" s="4" t="s">
        <v>6196</v>
      </c>
      <c r="Q499" s="4" t="s">
        <v>6198</v>
      </c>
      <c r="R499" s="4" t="s">
        <v>6199</v>
      </c>
      <c r="T499" s="4" t="s">
        <v>1350</v>
      </c>
      <c r="U499" s="4" t="s">
        <v>62</v>
      </c>
      <c r="V499" s="4" t="s">
        <v>6200</v>
      </c>
      <c r="W499" s="4" t="s">
        <v>2164</v>
      </c>
      <c r="X499" s="4" t="s">
        <v>1317</v>
      </c>
    </row>
    <row r="500" spans="1:25" x14ac:dyDescent="0.3">
      <c r="A500" s="4" t="s">
        <v>6201</v>
      </c>
      <c r="B500" s="4" t="s">
        <v>6208</v>
      </c>
      <c r="C500" s="4" t="s">
        <v>6202</v>
      </c>
      <c r="D500" s="4" t="s">
        <v>1305</v>
      </c>
      <c r="E500" s="4" t="s">
        <v>6203</v>
      </c>
      <c r="F500" s="4" t="s">
        <v>6204</v>
      </c>
      <c r="G500" s="4" t="s">
        <v>6205</v>
      </c>
      <c r="H500" s="4">
        <v>2016</v>
      </c>
      <c r="I500" s="4" t="s">
        <v>6206</v>
      </c>
      <c r="J500" s="4">
        <v>7</v>
      </c>
      <c r="K500" s="4">
        <v>1</v>
      </c>
      <c r="M500" s="4">
        <v>49</v>
      </c>
      <c r="N500" s="4">
        <v>62</v>
      </c>
      <c r="O500" s="4">
        <v>13</v>
      </c>
      <c r="P500" s="4" t="s">
        <v>6207</v>
      </c>
      <c r="Q500" s="4" t="s">
        <v>6209</v>
      </c>
      <c r="R500" s="4" t="s">
        <v>6210</v>
      </c>
      <c r="T500" s="4" t="s">
        <v>5372</v>
      </c>
      <c r="U500" s="4" t="s">
        <v>62</v>
      </c>
      <c r="V500" s="4" t="s">
        <v>6211</v>
      </c>
      <c r="W500" s="4" t="s">
        <v>1316</v>
      </c>
      <c r="X500" s="4" t="s">
        <v>1317</v>
      </c>
    </row>
    <row r="501" spans="1:25" x14ac:dyDescent="0.3">
      <c r="A501" s="4" t="s">
        <v>6212</v>
      </c>
      <c r="B501" s="4" t="s">
        <v>6219</v>
      </c>
      <c r="C501" s="4" t="s">
        <v>6213</v>
      </c>
      <c r="D501" s="4" t="s">
        <v>1305</v>
      </c>
      <c r="E501" s="4" t="s">
        <v>6214</v>
      </c>
      <c r="F501" s="4" t="s">
        <v>6215</v>
      </c>
      <c r="G501" s="4" t="s">
        <v>6216</v>
      </c>
      <c r="H501" s="4">
        <v>2016</v>
      </c>
      <c r="I501" s="4" t="s">
        <v>1767</v>
      </c>
      <c r="J501" s="4">
        <v>6</v>
      </c>
      <c r="K501" s="4">
        <v>9</v>
      </c>
      <c r="L501" s="4" t="s">
        <v>6217</v>
      </c>
      <c r="P501" s="4" t="s">
        <v>6218</v>
      </c>
      <c r="R501" s="4" t="s">
        <v>6220</v>
      </c>
      <c r="T501" s="4" t="s">
        <v>1773</v>
      </c>
      <c r="U501" s="4" t="s">
        <v>62</v>
      </c>
      <c r="V501" s="4" t="s">
        <v>1767</v>
      </c>
      <c r="W501" s="4" t="s">
        <v>1316</v>
      </c>
      <c r="X501" s="4" t="s">
        <v>1317</v>
      </c>
      <c r="Y501" s="4" t="s">
        <v>1329</v>
      </c>
    </row>
    <row r="502" spans="1:25" x14ac:dyDescent="0.3">
      <c r="A502" s="4" t="s">
        <v>6221</v>
      </c>
      <c r="B502" s="4" t="s">
        <v>6228</v>
      </c>
      <c r="C502" s="4" t="s">
        <v>6222</v>
      </c>
      <c r="D502" s="4" t="s">
        <v>1305</v>
      </c>
      <c r="E502" s="4" t="s">
        <v>6223</v>
      </c>
      <c r="F502" s="4" t="s">
        <v>6224</v>
      </c>
      <c r="G502" s="4" t="s">
        <v>6225</v>
      </c>
      <c r="H502" s="4">
        <v>2011</v>
      </c>
      <c r="I502" s="4" t="s">
        <v>6226</v>
      </c>
      <c r="J502" s="4">
        <v>33</v>
      </c>
      <c r="K502" s="4">
        <v>2</v>
      </c>
      <c r="M502" s="4">
        <v>254</v>
      </c>
      <c r="N502" s="4">
        <v>263</v>
      </c>
      <c r="O502" s="4">
        <v>9</v>
      </c>
      <c r="P502" s="4" t="s">
        <v>6227</v>
      </c>
      <c r="Q502" s="4" t="s">
        <v>6229</v>
      </c>
      <c r="R502" s="4" t="s">
        <v>6230</v>
      </c>
      <c r="U502" s="4" t="s">
        <v>62</v>
      </c>
      <c r="V502" s="4" t="s">
        <v>6231</v>
      </c>
      <c r="W502" s="4" t="s">
        <v>1316</v>
      </c>
      <c r="X502" s="4" t="s">
        <v>1317</v>
      </c>
    </row>
    <row r="503" spans="1:25" x14ac:dyDescent="0.3">
      <c r="A503" s="4" t="s">
        <v>6232</v>
      </c>
      <c r="B503" s="4" t="s">
        <v>6237</v>
      </c>
      <c r="C503" s="4" t="s">
        <v>6233</v>
      </c>
      <c r="D503" s="4" t="s">
        <v>1305</v>
      </c>
      <c r="E503" s="4" t="s">
        <v>6234</v>
      </c>
      <c r="F503" s="4" t="s">
        <v>6235</v>
      </c>
      <c r="G503" s="4">
        <v>7003650902</v>
      </c>
      <c r="H503" s="4">
        <v>2008</v>
      </c>
      <c r="I503" s="4" t="s">
        <v>1207</v>
      </c>
      <c r="J503" s="4">
        <v>21</v>
      </c>
      <c r="K503" s="4">
        <v>6</v>
      </c>
      <c r="M503" s="4">
        <v>503</v>
      </c>
      <c r="N503" s="4">
        <v>506</v>
      </c>
      <c r="O503" s="4">
        <v>3</v>
      </c>
      <c r="P503" s="4" t="s">
        <v>6236</v>
      </c>
      <c r="R503" s="4" t="s">
        <v>6238</v>
      </c>
      <c r="U503" s="4" t="s">
        <v>62</v>
      </c>
      <c r="V503" s="4" t="s">
        <v>6239</v>
      </c>
      <c r="W503" s="4" t="s">
        <v>6240</v>
      </c>
      <c r="X503" s="4" t="s">
        <v>1317</v>
      </c>
    </row>
    <row r="504" spans="1:25" x14ac:dyDescent="0.3">
      <c r="A504" s="4" t="s">
        <v>6241</v>
      </c>
      <c r="B504" s="4" t="s">
        <v>6248</v>
      </c>
      <c r="C504" s="4" t="s">
        <v>6242</v>
      </c>
      <c r="D504" s="4" t="s">
        <v>1305</v>
      </c>
      <c r="E504" s="4" t="s">
        <v>6243</v>
      </c>
      <c r="F504" s="4" t="s">
        <v>6244</v>
      </c>
      <c r="G504" s="4" t="s">
        <v>6245</v>
      </c>
      <c r="H504" s="4">
        <v>2013</v>
      </c>
      <c r="I504" s="4" t="s">
        <v>646</v>
      </c>
      <c r="J504" s="4">
        <v>8</v>
      </c>
      <c r="K504" s="4">
        <v>6</v>
      </c>
      <c r="L504" s="4" t="s">
        <v>6246</v>
      </c>
      <c r="P504" s="4" t="s">
        <v>6247</v>
      </c>
      <c r="R504" s="4" t="s">
        <v>6249</v>
      </c>
      <c r="U504" s="4" t="s">
        <v>62</v>
      </c>
      <c r="V504" s="4" t="s">
        <v>646</v>
      </c>
      <c r="W504" s="4" t="s">
        <v>1316</v>
      </c>
      <c r="X504" s="4" t="s">
        <v>1317</v>
      </c>
      <c r="Y504" s="4" t="s">
        <v>1329</v>
      </c>
    </row>
    <row r="505" spans="1:25" x14ac:dyDescent="0.3">
      <c r="A505" s="4" t="s">
        <v>6250</v>
      </c>
      <c r="B505" s="4" t="s">
        <v>6256</v>
      </c>
      <c r="C505" s="4" t="s">
        <v>6251</v>
      </c>
      <c r="D505" s="4" t="s">
        <v>1305</v>
      </c>
      <c r="E505" s="4" t="s">
        <v>6252</v>
      </c>
      <c r="F505" s="4" t="s">
        <v>6253</v>
      </c>
      <c r="G505" s="4" t="s">
        <v>6254</v>
      </c>
      <c r="H505" s="4">
        <v>2012</v>
      </c>
      <c r="I505" s="4" t="s">
        <v>6090</v>
      </c>
      <c r="J505" s="4">
        <v>40</v>
      </c>
      <c r="K505" s="4">
        <v>3</v>
      </c>
      <c r="M505" s="4">
        <v>341</v>
      </c>
      <c r="N505" s="4">
        <v>357</v>
      </c>
      <c r="O505" s="4">
        <v>16</v>
      </c>
      <c r="P505" s="4" t="s">
        <v>6255</v>
      </c>
      <c r="U505" s="4" t="s">
        <v>62</v>
      </c>
      <c r="V505" s="4" t="s">
        <v>6094</v>
      </c>
      <c r="W505" s="4" t="s">
        <v>1316</v>
      </c>
      <c r="X505" s="4" t="s">
        <v>1317</v>
      </c>
    </row>
    <row r="506" spans="1:25" x14ac:dyDescent="0.3">
      <c r="A506" s="4" t="s">
        <v>6257</v>
      </c>
      <c r="B506" s="4" t="s">
        <v>6263</v>
      </c>
      <c r="C506" s="4" t="s">
        <v>6258</v>
      </c>
      <c r="D506" s="4" t="s">
        <v>1305</v>
      </c>
      <c r="E506" s="4" t="s">
        <v>6259</v>
      </c>
      <c r="F506" s="4" t="s">
        <v>6260</v>
      </c>
      <c r="G506" s="4" t="s">
        <v>6261</v>
      </c>
      <c r="H506" s="4">
        <v>2013</v>
      </c>
      <c r="I506" s="4" t="s">
        <v>1870</v>
      </c>
      <c r="J506" s="4">
        <v>7</v>
      </c>
      <c r="K506" s="4">
        <v>1</v>
      </c>
      <c r="M506" s="4">
        <v>20</v>
      </c>
      <c r="N506" s="4">
        <v>28</v>
      </c>
      <c r="O506" s="4">
        <v>8</v>
      </c>
      <c r="P506" s="4" t="s">
        <v>6262</v>
      </c>
      <c r="Q506" s="4" t="s">
        <v>6264</v>
      </c>
      <c r="R506" s="4" t="s">
        <v>6265</v>
      </c>
      <c r="U506" s="4" t="s">
        <v>62</v>
      </c>
      <c r="V506" s="4" t="s">
        <v>1876</v>
      </c>
      <c r="W506" s="4" t="s">
        <v>1316</v>
      </c>
      <c r="X506" s="4" t="s">
        <v>1317</v>
      </c>
    </row>
    <row r="507" spans="1:25" x14ac:dyDescent="0.3">
      <c r="A507" s="4" t="s">
        <v>6266</v>
      </c>
      <c r="B507" s="4" t="s">
        <v>6271</v>
      </c>
      <c r="D507" s="4" t="s">
        <v>1305</v>
      </c>
      <c r="E507" s="4" t="s">
        <v>6267</v>
      </c>
      <c r="F507" s="4" t="s">
        <v>6268</v>
      </c>
      <c r="G507" s="4">
        <v>21638752500</v>
      </c>
      <c r="H507" s="4">
        <v>2010</v>
      </c>
      <c r="I507" s="4" t="s">
        <v>6269</v>
      </c>
      <c r="J507" s="4">
        <v>23</v>
      </c>
      <c r="K507" s="4">
        <v>4</v>
      </c>
      <c r="M507" s="4">
        <v>304</v>
      </c>
      <c r="N507" s="4">
        <v>307</v>
      </c>
      <c r="O507" s="4">
        <v>3</v>
      </c>
      <c r="P507" s="4" t="s">
        <v>6270</v>
      </c>
      <c r="U507" s="4" t="s">
        <v>62</v>
      </c>
      <c r="V507" s="4" t="s">
        <v>6269</v>
      </c>
      <c r="W507" s="4" t="s">
        <v>1316</v>
      </c>
      <c r="X507" s="4" t="s">
        <v>1317</v>
      </c>
    </row>
    <row r="508" spans="1:25" x14ac:dyDescent="0.3">
      <c r="A508" s="4" t="s">
        <v>6272</v>
      </c>
      <c r="B508" s="4" t="s">
        <v>6278</v>
      </c>
      <c r="C508" s="4" t="s">
        <v>6273</v>
      </c>
      <c r="D508" s="4" t="s">
        <v>1305</v>
      </c>
      <c r="E508" s="4" t="s">
        <v>6274</v>
      </c>
      <c r="F508" s="4" t="s">
        <v>6275</v>
      </c>
      <c r="G508" s="4">
        <v>8789161600</v>
      </c>
      <c r="H508" s="4">
        <v>2009</v>
      </c>
      <c r="I508" s="4" t="s">
        <v>6276</v>
      </c>
      <c r="J508" s="4">
        <v>2</v>
      </c>
      <c r="K508" s="4">
        <v>2</v>
      </c>
      <c r="M508" s="4">
        <v>115</v>
      </c>
      <c r="N508" s="4">
        <v>130</v>
      </c>
      <c r="O508" s="4">
        <v>15</v>
      </c>
      <c r="P508" s="4" t="s">
        <v>6277</v>
      </c>
      <c r="Q508" s="4" t="s">
        <v>6279</v>
      </c>
      <c r="R508" s="4" t="s">
        <v>6280</v>
      </c>
      <c r="U508" s="4" t="s">
        <v>62</v>
      </c>
      <c r="V508" s="4" t="s">
        <v>6281</v>
      </c>
      <c r="W508" s="4" t="s">
        <v>1316</v>
      </c>
      <c r="X508" s="4" t="s">
        <v>1317</v>
      </c>
    </row>
    <row r="509" spans="1:25" x14ac:dyDescent="0.3">
      <c r="A509" s="4" t="s">
        <v>6282</v>
      </c>
      <c r="B509" s="4" t="s">
        <v>6288</v>
      </c>
      <c r="C509" s="4" t="s">
        <v>6283</v>
      </c>
      <c r="D509" s="4" t="s">
        <v>1305</v>
      </c>
      <c r="E509" s="4" t="s">
        <v>6284</v>
      </c>
      <c r="F509" s="4" t="s">
        <v>6285</v>
      </c>
      <c r="G509" s="4" t="s">
        <v>6286</v>
      </c>
      <c r="H509" s="4">
        <v>2011</v>
      </c>
      <c r="I509" s="4" t="s">
        <v>5275</v>
      </c>
      <c r="J509" s="4">
        <v>32</v>
      </c>
      <c r="K509" s="4">
        <v>2</v>
      </c>
      <c r="M509" s="4">
        <v>144</v>
      </c>
      <c r="N509" s="4">
        <v>162</v>
      </c>
      <c r="O509" s="4">
        <v>18</v>
      </c>
      <c r="P509" s="4" t="s">
        <v>6287</v>
      </c>
      <c r="Q509" s="4" t="s">
        <v>6289</v>
      </c>
      <c r="U509" s="4" t="s">
        <v>62</v>
      </c>
      <c r="V509" s="4" t="s">
        <v>5279</v>
      </c>
      <c r="W509" s="4" t="s">
        <v>1316</v>
      </c>
      <c r="X509" s="4" t="s">
        <v>1317</v>
      </c>
    </row>
    <row r="510" spans="1:25" x14ac:dyDescent="0.3">
      <c r="A510" s="4" t="s">
        <v>6290</v>
      </c>
      <c r="B510" s="4" t="s">
        <v>6297</v>
      </c>
      <c r="C510" s="4" t="s">
        <v>6291</v>
      </c>
      <c r="D510" s="4" t="s">
        <v>1305</v>
      </c>
      <c r="E510" s="4" t="s">
        <v>6292</v>
      </c>
      <c r="F510" s="4" t="s">
        <v>6293</v>
      </c>
      <c r="G510" s="4" t="s">
        <v>6294</v>
      </c>
      <c r="H510" s="4">
        <v>2010</v>
      </c>
      <c r="I510" s="4" t="s">
        <v>6295</v>
      </c>
      <c r="J510" s="4">
        <v>11</v>
      </c>
      <c r="K510" s="4">
        <v>1</v>
      </c>
      <c r="M510" s="4">
        <v>1</v>
      </c>
      <c r="N510" s="4">
        <v>49</v>
      </c>
      <c r="O510" s="4">
        <v>48</v>
      </c>
      <c r="P510" s="4" t="s">
        <v>6296</v>
      </c>
      <c r="U510" s="4" t="s">
        <v>62</v>
      </c>
      <c r="V510" s="4" t="s">
        <v>6298</v>
      </c>
      <c r="W510" s="4" t="s">
        <v>1316</v>
      </c>
      <c r="X510" s="4" t="s">
        <v>1317</v>
      </c>
    </row>
    <row r="511" spans="1:25" x14ac:dyDescent="0.3">
      <c r="A511" s="4" t="s">
        <v>6299</v>
      </c>
      <c r="B511" s="4" t="s">
        <v>6306</v>
      </c>
      <c r="C511" s="4" t="s">
        <v>6300</v>
      </c>
      <c r="D511" s="4" t="s">
        <v>1305</v>
      </c>
      <c r="E511" s="4" t="s">
        <v>6301</v>
      </c>
      <c r="F511" s="4" t="s">
        <v>6302</v>
      </c>
      <c r="G511" s="4" t="s">
        <v>6303</v>
      </c>
      <c r="H511" s="4">
        <v>2009</v>
      </c>
      <c r="I511" s="4" t="s">
        <v>6304</v>
      </c>
      <c r="J511" s="4">
        <v>17</v>
      </c>
      <c r="K511" s="4">
        <v>11</v>
      </c>
      <c r="M511" s="4">
        <v>916</v>
      </c>
      <c r="N511" s="4">
        <v>924</v>
      </c>
      <c r="O511" s="4">
        <v>8</v>
      </c>
      <c r="P511" s="4" t="s">
        <v>6305</v>
      </c>
      <c r="Q511" s="4" t="s">
        <v>6307</v>
      </c>
      <c r="R511" s="4" t="s">
        <v>6308</v>
      </c>
      <c r="T511" s="4" t="s">
        <v>1485</v>
      </c>
      <c r="U511" s="4" t="s">
        <v>62</v>
      </c>
      <c r="V511" s="4" t="s">
        <v>6309</v>
      </c>
      <c r="W511" s="4" t="s">
        <v>1316</v>
      </c>
      <c r="X511" s="4" t="s">
        <v>1317</v>
      </c>
    </row>
    <row r="512" spans="1:25" x14ac:dyDescent="0.3">
      <c r="A512" s="4" t="s">
        <v>6310</v>
      </c>
      <c r="B512" s="4" t="s">
        <v>6316</v>
      </c>
      <c r="C512" s="4" t="s">
        <v>6311</v>
      </c>
      <c r="D512" s="4" t="s">
        <v>1305</v>
      </c>
      <c r="E512" s="4" t="s">
        <v>6312</v>
      </c>
      <c r="F512" s="4" t="s">
        <v>6313</v>
      </c>
      <c r="G512" s="4" t="s">
        <v>6314</v>
      </c>
      <c r="H512" s="4">
        <v>2014</v>
      </c>
      <c r="I512" s="4" t="s">
        <v>4613</v>
      </c>
      <c r="J512" s="4">
        <v>84</v>
      </c>
      <c r="K512" s="4">
        <v>2</v>
      </c>
      <c r="M512" s="4">
        <v>152</v>
      </c>
      <c r="N512" s="4">
        <v>163</v>
      </c>
      <c r="O512" s="4">
        <v>11</v>
      </c>
      <c r="P512" s="4" t="s">
        <v>6315</v>
      </c>
      <c r="R512" s="4" t="s">
        <v>6317</v>
      </c>
      <c r="T512" s="4" t="s">
        <v>4411</v>
      </c>
      <c r="U512" s="4" t="s">
        <v>62</v>
      </c>
      <c r="V512" s="4" t="s">
        <v>4618</v>
      </c>
      <c r="W512" s="4" t="s">
        <v>1316</v>
      </c>
      <c r="X512" s="4" t="s">
        <v>1317</v>
      </c>
    </row>
    <row r="513" spans="1:25" x14ac:dyDescent="0.3">
      <c r="A513" s="4" t="s">
        <v>6318</v>
      </c>
      <c r="B513" s="4" t="s">
        <v>2161</v>
      </c>
      <c r="D513" s="4" t="s">
        <v>1305</v>
      </c>
      <c r="E513" s="4" t="s">
        <v>6319</v>
      </c>
      <c r="F513" s="4" t="s">
        <v>6320</v>
      </c>
      <c r="G513" s="4">
        <v>7202763077</v>
      </c>
      <c r="H513" s="4">
        <v>2010</v>
      </c>
      <c r="I513" s="4" t="s">
        <v>6321</v>
      </c>
      <c r="J513" s="4">
        <v>27</v>
      </c>
      <c r="K513" s="4">
        <v>11</v>
      </c>
      <c r="M513" s="4">
        <v>38</v>
      </c>
      <c r="N513" s="4">
        <v>48</v>
      </c>
      <c r="O513" s="4">
        <v>10</v>
      </c>
      <c r="P513" s="4" t="s">
        <v>6322</v>
      </c>
      <c r="U513" s="4" t="s">
        <v>62</v>
      </c>
      <c r="V513" s="4" t="s">
        <v>6323</v>
      </c>
      <c r="W513" s="4" t="s">
        <v>1316</v>
      </c>
      <c r="X513" s="4" t="s">
        <v>1317</v>
      </c>
    </row>
    <row r="514" spans="1:25" x14ac:dyDescent="0.3">
      <c r="A514" s="4" t="s">
        <v>6324</v>
      </c>
      <c r="B514" s="4" t="s">
        <v>6330</v>
      </c>
      <c r="C514" s="4" t="s">
        <v>6325</v>
      </c>
      <c r="D514" s="4" t="s">
        <v>1305</v>
      </c>
      <c r="E514" s="4" t="s">
        <v>6326</v>
      </c>
      <c r="F514" s="4" t="s">
        <v>6327</v>
      </c>
      <c r="G514" s="4" t="s">
        <v>6328</v>
      </c>
      <c r="H514" s="4">
        <v>2014</v>
      </c>
      <c r="I514" s="4" t="s">
        <v>1972</v>
      </c>
      <c r="J514" s="4">
        <v>1</v>
      </c>
      <c r="K514" s="4">
        <v>1</v>
      </c>
      <c r="M514" s="4">
        <v>20</v>
      </c>
      <c r="N514" s="4">
        <v>28</v>
      </c>
      <c r="O514" s="4">
        <v>8</v>
      </c>
      <c r="P514" s="4" t="s">
        <v>6329</v>
      </c>
      <c r="Q514" s="4" t="s">
        <v>6331</v>
      </c>
      <c r="T514" s="4" t="s">
        <v>4411</v>
      </c>
      <c r="U514" s="4" t="s">
        <v>62</v>
      </c>
      <c r="V514" s="4" t="s">
        <v>1976</v>
      </c>
      <c r="W514" s="4" t="s">
        <v>1316</v>
      </c>
      <c r="X514" s="4" t="s">
        <v>1317</v>
      </c>
    </row>
    <row r="515" spans="1:25" x14ac:dyDescent="0.3">
      <c r="A515" s="4" t="s">
        <v>6332</v>
      </c>
      <c r="B515" s="4" t="s">
        <v>6338</v>
      </c>
      <c r="C515" s="4" t="s">
        <v>6333</v>
      </c>
      <c r="D515" s="4" t="s">
        <v>1305</v>
      </c>
      <c r="E515" s="4" t="s">
        <v>6334</v>
      </c>
      <c r="F515" s="4" t="s">
        <v>6335</v>
      </c>
      <c r="G515" s="4" t="s">
        <v>6336</v>
      </c>
      <c r="H515" s="4">
        <v>2008</v>
      </c>
      <c r="I515" s="4" t="s">
        <v>3705</v>
      </c>
      <c r="J515" s="4">
        <v>71</v>
      </c>
      <c r="K515" s="4">
        <v>3</v>
      </c>
      <c r="M515" s="4">
        <v>234</v>
      </c>
      <c r="N515" s="4">
        <v>245</v>
      </c>
      <c r="O515" s="4">
        <v>11</v>
      </c>
      <c r="P515" s="4" t="s">
        <v>6337</v>
      </c>
      <c r="R515" s="4" t="s">
        <v>6339</v>
      </c>
      <c r="U515" s="4" t="s">
        <v>62</v>
      </c>
      <c r="V515" s="4" t="s">
        <v>6340</v>
      </c>
      <c r="W515" s="4" t="s">
        <v>1316</v>
      </c>
      <c r="X515" s="4" t="s">
        <v>1317</v>
      </c>
    </row>
    <row r="516" spans="1:25" x14ac:dyDescent="0.3">
      <c r="A516" s="4" t="s">
        <v>6341</v>
      </c>
      <c r="B516" s="4" t="s">
        <v>6348</v>
      </c>
      <c r="C516" s="4" t="s">
        <v>6342</v>
      </c>
      <c r="D516" s="4" t="s">
        <v>1305</v>
      </c>
      <c r="E516" s="4" t="s">
        <v>6343</v>
      </c>
      <c r="F516" s="4" t="s">
        <v>6344</v>
      </c>
      <c r="G516" s="4" t="s">
        <v>6345</v>
      </c>
      <c r="H516" s="4">
        <v>2014</v>
      </c>
      <c r="I516" s="4" t="s">
        <v>6346</v>
      </c>
      <c r="J516" s="4">
        <v>20</v>
      </c>
      <c r="K516" s="4">
        <v>3</v>
      </c>
      <c r="M516" s="4">
        <v>348</v>
      </c>
      <c r="N516" s="4">
        <v>358</v>
      </c>
      <c r="O516" s="4">
        <v>10</v>
      </c>
      <c r="P516" s="4" t="s">
        <v>6347</v>
      </c>
      <c r="Q516" s="4" t="s">
        <v>6349</v>
      </c>
      <c r="R516" s="4" t="s">
        <v>6350</v>
      </c>
      <c r="T516" s="4" t="s">
        <v>4411</v>
      </c>
      <c r="U516" s="4" t="s">
        <v>62</v>
      </c>
      <c r="V516" s="4" t="s">
        <v>6351</v>
      </c>
      <c r="W516" s="4" t="s">
        <v>1316</v>
      </c>
      <c r="X516" s="4" t="s">
        <v>1317</v>
      </c>
    </row>
    <row r="517" spans="1:25" x14ac:dyDescent="0.3">
      <c r="A517" s="4" t="s">
        <v>6352</v>
      </c>
      <c r="B517" s="4" t="s">
        <v>6359</v>
      </c>
      <c r="C517" s="4" t="s">
        <v>6353</v>
      </c>
      <c r="D517" s="4" t="s">
        <v>1305</v>
      </c>
      <c r="E517" s="4" t="s">
        <v>6354</v>
      </c>
      <c r="F517" s="4" t="s">
        <v>6355</v>
      </c>
      <c r="G517" s="4" t="s">
        <v>6356</v>
      </c>
      <c r="H517" s="4">
        <v>2009</v>
      </c>
      <c r="I517" s="4" t="s">
        <v>1564</v>
      </c>
      <c r="K517" s="4">
        <v>3</v>
      </c>
      <c r="L517" s="4" t="s">
        <v>6357</v>
      </c>
      <c r="P517" s="4" t="s">
        <v>6358</v>
      </c>
      <c r="R517" s="4" t="s">
        <v>6360</v>
      </c>
      <c r="U517" s="4" t="s">
        <v>62</v>
      </c>
      <c r="V517" s="4" t="s">
        <v>1570</v>
      </c>
      <c r="W517" s="4" t="s">
        <v>1376</v>
      </c>
      <c r="X517" s="4" t="s">
        <v>1317</v>
      </c>
      <c r="Y517" s="4" t="s">
        <v>2948</v>
      </c>
    </row>
    <row r="518" spans="1:25" x14ac:dyDescent="0.3">
      <c r="A518" s="4" t="s">
        <v>6361</v>
      </c>
      <c r="B518" s="4" t="s">
        <v>6366</v>
      </c>
      <c r="D518" s="4" t="s">
        <v>1305</v>
      </c>
      <c r="E518" s="4" t="s">
        <v>6362</v>
      </c>
      <c r="F518" s="4" t="s">
        <v>6363</v>
      </c>
      <c r="G518" s="4" t="s">
        <v>6364</v>
      </c>
      <c r="H518" s="4">
        <v>2013</v>
      </c>
      <c r="I518" s="4" t="s">
        <v>971</v>
      </c>
      <c r="J518" s="4">
        <v>15</v>
      </c>
      <c r="K518" s="4">
        <v>2</v>
      </c>
      <c r="M518" s="4">
        <v>181</v>
      </c>
      <c r="N518" s="4">
        <v>196</v>
      </c>
      <c r="O518" s="4">
        <v>15</v>
      </c>
      <c r="P518" s="4" t="s">
        <v>6365</v>
      </c>
      <c r="Q518" s="4" t="s">
        <v>6367</v>
      </c>
      <c r="R518" s="4" t="s">
        <v>6368</v>
      </c>
      <c r="U518" s="4" t="s">
        <v>62</v>
      </c>
      <c r="V518" s="4" t="s">
        <v>5662</v>
      </c>
      <c r="W518" s="4" t="s">
        <v>1316</v>
      </c>
      <c r="X518" s="4" t="s">
        <v>1317</v>
      </c>
    </row>
    <row r="519" spans="1:25" x14ac:dyDescent="0.3">
      <c r="A519" s="4" t="s">
        <v>6369</v>
      </c>
      <c r="B519" s="4" t="s">
        <v>6375</v>
      </c>
      <c r="C519" s="4" t="s">
        <v>6370</v>
      </c>
      <c r="D519" s="4" t="s">
        <v>1305</v>
      </c>
      <c r="E519" s="4" t="s">
        <v>6371</v>
      </c>
      <c r="F519" s="4" t="s">
        <v>6372</v>
      </c>
      <c r="G519" s="4" t="s">
        <v>6373</v>
      </c>
      <c r="H519" s="4">
        <v>2014</v>
      </c>
      <c r="I519" s="4" t="s">
        <v>1870</v>
      </c>
      <c r="J519" s="4">
        <v>8</v>
      </c>
      <c r="K519" s="4">
        <v>6</v>
      </c>
      <c r="M519" s="4">
        <v>511</v>
      </c>
      <c r="N519" s="4">
        <v>526</v>
      </c>
      <c r="O519" s="4">
        <v>15</v>
      </c>
      <c r="P519" s="4" t="s">
        <v>6374</v>
      </c>
      <c r="Q519" s="4" t="s">
        <v>6376</v>
      </c>
      <c r="R519" s="4" t="s">
        <v>6377</v>
      </c>
      <c r="T519" s="4" t="s">
        <v>1875</v>
      </c>
      <c r="U519" s="4" t="s">
        <v>62</v>
      </c>
      <c r="V519" s="4" t="s">
        <v>1876</v>
      </c>
      <c r="W519" s="4" t="s">
        <v>1316</v>
      </c>
      <c r="X519" s="4" t="s">
        <v>1317</v>
      </c>
    </row>
    <row r="520" spans="1:25" x14ac:dyDescent="0.3">
      <c r="A520" s="4" t="s">
        <v>6378</v>
      </c>
      <c r="B520" s="4" t="s">
        <v>6384</v>
      </c>
      <c r="C520" s="4" t="s">
        <v>6379</v>
      </c>
      <c r="D520" s="4" t="s">
        <v>1305</v>
      </c>
      <c r="E520" s="4" t="s">
        <v>6380</v>
      </c>
      <c r="F520" s="4" t="s">
        <v>6381</v>
      </c>
      <c r="G520" s="4" t="s">
        <v>6382</v>
      </c>
      <c r="H520" s="4">
        <v>2012</v>
      </c>
      <c r="I520" s="4" t="s">
        <v>2190</v>
      </c>
      <c r="J520" s="4">
        <v>25</v>
      </c>
      <c r="K520" s="4">
        <v>3</v>
      </c>
      <c r="M520" s="4">
        <v>329</v>
      </c>
      <c r="N520" s="4">
        <v>347</v>
      </c>
      <c r="O520" s="4">
        <v>18</v>
      </c>
      <c r="P520" s="4" t="s">
        <v>6383</v>
      </c>
      <c r="Q520" s="4" t="s">
        <v>6385</v>
      </c>
      <c r="R520" s="4" t="s">
        <v>6386</v>
      </c>
      <c r="U520" s="4" t="s">
        <v>62</v>
      </c>
      <c r="V520" s="4" t="s">
        <v>2194</v>
      </c>
      <c r="W520" s="4" t="s">
        <v>1316</v>
      </c>
      <c r="X520" s="4" t="s">
        <v>1317</v>
      </c>
    </row>
    <row r="521" spans="1:25" x14ac:dyDescent="0.3">
      <c r="A521" s="4" t="s">
        <v>6387</v>
      </c>
      <c r="B521" s="4" t="s">
        <v>6394</v>
      </c>
      <c r="C521" s="4" t="s">
        <v>6388</v>
      </c>
      <c r="D521" s="4" t="s">
        <v>1305</v>
      </c>
      <c r="E521" s="4" t="s">
        <v>6389</v>
      </c>
      <c r="F521" s="4" t="s">
        <v>6390</v>
      </c>
      <c r="G521" s="4" t="s">
        <v>6391</v>
      </c>
      <c r="H521" s="4">
        <v>2011</v>
      </c>
      <c r="I521" s="4" t="s">
        <v>6392</v>
      </c>
      <c r="J521" s="4">
        <v>50</v>
      </c>
      <c r="K521" s="4">
        <v>2</v>
      </c>
      <c r="M521" s="4">
        <v>172</v>
      </c>
      <c r="N521" s="4">
        <v>182</v>
      </c>
      <c r="O521" s="4">
        <v>10</v>
      </c>
      <c r="P521" s="4" t="s">
        <v>6393</v>
      </c>
      <c r="U521" s="4" t="s">
        <v>62</v>
      </c>
      <c r="V521" s="4" t="s">
        <v>6395</v>
      </c>
      <c r="W521" s="4" t="s">
        <v>1376</v>
      </c>
      <c r="X521" s="4" t="s">
        <v>1317</v>
      </c>
    </row>
    <row r="522" spans="1:25" x14ac:dyDescent="0.3">
      <c r="A522" s="4" t="s">
        <v>6396</v>
      </c>
      <c r="B522" s="4" t="s">
        <v>6403</v>
      </c>
      <c r="C522" s="4" t="s">
        <v>6397</v>
      </c>
      <c r="D522" s="4" t="s">
        <v>1305</v>
      </c>
      <c r="E522" s="4" t="s">
        <v>6398</v>
      </c>
      <c r="F522" s="4" t="s">
        <v>6399</v>
      </c>
      <c r="G522" s="4" t="s">
        <v>6400</v>
      </c>
      <c r="H522" s="4">
        <v>2012</v>
      </c>
      <c r="I522" s="4" t="s">
        <v>6401</v>
      </c>
      <c r="J522" s="4">
        <v>11</v>
      </c>
      <c r="K522" s="4">
        <v>6</v>
      </c>
      <c r="M522" s="4">
        <v>845</v>
      </c>
      <c r="N522" s="4">
        <v>874</v>
      </c>
      <c r="O522" s="4">
        <v>29</v>
      </c>
      <c r="P522" s="4" t="s">
        <v>6402</v>
      </c>
      <c r="Q522" s="4" t="s">
        <v>6404</v>
      </c>
      <c r="R522" s="4" t="s">
        <v>6405</v>
      </c>
      <c r="U522" s="4" t="s">
        <v>62</v>
      </c>
      <c r="V522" s="4" t="s">
        <v>6406</v>
      </c>
      <c r="W522" s="4" t="s">
        <v>1316</v>
      </c>
      <c r="X522" s="4" t="s">
        <v>1317</v>
      </c>
    </row>
    <row r="523" spans="1:25" x14ac:dyDescent="0.3">
      <c r="A523" s="4" t="s">
        <v>6407</v>
      </c>
      <c r="B523" s="4" t="s">
        <v>6412</v>
      </c>
      <c r="D523" s="4" t="s">
        <v>1305</v>
      </c>
      <c r="E523" s="4" t="s">
        <v>6408</v>
      </c>
      <c r="F523" s="4" t="s">
        <v>6409</v>
      </c>
      <c r="G523" s="4" t="s">
        <v>6410</v>
      </c>
      <c r="H523" s="4">
        <v>2012</v>
      </c>
      <c r="I523" s="4" t="s">
        <v>971</v>
      </c>
      <c r="J523" s="4">
        <v>14</v>
      </c>
      <c r="K523" s="4">
        <v>3</v>
      </c>
      <c r="M523" s="4">
        <v>175</v>
      </c>
      <c r="N523" s="4">
        <v>188</v>
      </c>
      <c r="O523" s="4">
        <v>13</v>
      </c>
      <c r="P523" s="4" t="s">
        <v>6411</v>
      </c>
      <c r="Q523" s="4" t="s">
        <v>6413</v>
      </c>
      <c r="R523" s="4" t="s">
        <v>6414</v>
      </c>
      <c r="U523" s="4" t="s">
        <v>62</v>
      </c>
      <c r="V523" s="4" t="s">
        <v>5662</v>
      </c>
      <c r="W523" s="4" t="s">
        <v>1316</v>
      </c>
      <c r="X523" s="4" t="s">
        <v>1317</v>
      </c>
    </row>
    <row r="524" spans="1:25" x14ac:dyDescent="0.3">
      <c r="A524" s="4" t="s">
        <v>6415</v>
      </c>
      <c r="B524" s="4" t="s">
        <v>6420</v>
      </c>
      <c r="D524" s="4" t="s">
        <v>1305</v>
      </c>
      <c r="E524" s="4" t="s">
        <v>6416</v>
      </c>
      <c r="F524" s="4" t="s">
        <v>6417</v>
      </c>
      <c r="G524" s="4">
        <v>15050439400</v>
      </c>
      <c r="H524" s="4">
        <v>2010</v>
      </c>
      <c r="I524" s="4" t="s">
        <v>6418</v>
      </c>
      <c r="J524" s="4">
        <v>87</v>
      </c>
      <c r="K524" s="4">
        <v>11</v>
      </c>
      <c r="M524" s="4">
        <v>465</v>
      </c>
      <c r="N524" s="4">
        <v>468</v>
      </c>
      <c r="O524" s="4">
        <v>3</v>
      </c>
      <c r="P524" s="4" t="s">
        <v>6419</v>
      </c>
      <c r="R524" s="4" t="s">
        <v>6421</v>
      </c>
      <c r="T524" s="4" t="s">
        <v>6422</v>
      </c>
      <c r="U524" s="4" t="s">
        <v>62</v>
      </c>
      <c r="V524" s="4" t="s">
        <v>6423</v>
      </c>
      <c r="W524" s="4" t="s">
        <v>1316</v>
      </c>
      <c r="X524" s="4" t="s">
        <v>1317</v>
      </c>
    </row>
    <row r="525" spans="1:25" x14ac:dyDescent="0.3">
      <c r="A525" s="4" t="s">
        <v>6424</v>
      </c>
      <c r="B525" s="4" t="s">
        <v>6431</v>
      </c>
      <c r="C525" s="4" t="s">
        <v>6425</v>
      </c>
      <c r="D525" s="4" t="s">
        <v>1305</v>
      </c>
      <c r="E525" s="4" t="s">
        <v>6426</v>
      </c>
      <c r="F525" s="4" t="s">
        <v>6427</v>
      </c>
      <c r="G525" s="4" t="s">
        <v>6428</v>
      </c>
      <c r="H525" s="4">
        <v>2014</v>
      </c>
      <c r="I525" s="4" t="s">
        <v>6429</v>
      </c>
      <c r="J525" s="4">
        <v>24</v>
      </c>
      <c r="K525" s="4">
        <v>1</v>
      </c>
      <c r="M525" s="4">
        <v>39</v>
      </c>
      <c r="N525" s="4">
        <v>46</v>
      </c>
      <c r="O525" s="4">
        <v>7</v>
      </c>
      <c r="P525" s="4" t="s">
        <v>6430</v>
      </c>
      <c r="R525" s="4" t="s">
        <v>6432</v>
      </c>
      <c r="U525" s="4" t="s">
        <v>62</v>
      </c>
      <c r="V525" s="4" t="s">
        <v>6433</v>
      </c>
      <c r="W525" s="4" t="s">
        <v>1316</v>
      </c>
      <c r="X525" s="4" t="s">
        <v>1317</v>
      </c>
      <c r="Y525" s="4" t="s">
        <v>1377</v>
      </c>
    </row>
    <row r="526" spans="1:25" x14ac:dyDescent="0.3">
      <c r="A526" s="4" t="s">
        <v>6434</v>
      </c>
      <c r="B526" s="4" t="s">
        <v>6439</v>
      </c>
      <c r="D526" s="4" t="s">
        <v>1305</v>
      </c>
      <c r="E526" s="4" t="s">
        <v>6435</v>
      </c>
      <c r="F526" s="4" t="s">
        <v>6436</v>
      </c>
      <c r="G526" s="4" t="s">
        <v>6437</v>
      </c>
      <c r="H526" s="4">
        <v>2012</v>
      </c>
      <c r="I526" s="4" t="s">
        <v>971</v>
      </c>
      <c r="J526" s="4">
        <v>14</v>
      </c>
      <c r="K526" s="4">
        <v>2</v>
      </c>
      <c r="M526" s="4">
        <v>125</v>
      </c>
      <c r="N526" s="4">
        <v>133</v>
      </c>
      <c r="O526" s="4">
        <v>8</v>
      </c>
      <c r="P526" s="4" t="s">
        <v>6438</v>
      </c>
      <c r="Q526" s="4" t="s">
        <v>6440</v>
      </c>
      <c r="R526" s="4" t="s">
        <v>6441</v>
      </c>
      <c r="U526" s="4" t="s">
        <v>62</v>
      </c>
      <c r="V526" s="4" t="s">
        <v>5662</v>
      </c>
      <c r="W526" s="4" t="s">
        <v>1316</v>
      </c>
      <c r="X526" s="4" t="s">
        <v>1317</v>
      </c>
    </row>
    <row r="527" spans="1:25" x14ac:dyDescent="0.3">
      <c r="A527" s="4" t="s">
        <v>6442</v>
      </c>
      <c r="B527" s="4" t="s">
        <v>6448</v>
      </c>
      <c r="C527" s="4" t="s">
        <v>6443</v>
      </c>
      <c r="D527" s="4" t="s">
        <v>1305</v>
      </c>
      <c r="E527" s="4" t="s">
        <v>6444</v>
      </c>
      <c r="F527" s="4" t="s">
        <v>6445</v>
      </c>
      <c r="G527" s="4">
        <v>7402830661</v>
      </c>
      <c r="H527" s="4">
        <v>2014</v>
      </c>
      <c r="I527" s="4" t="s">
        <v>6446</v>
      </c>
      <c r="J527" s="4">
        <v>20</v>
      </c>
      <c r="K527" s="4">
        <v>3</v>
      </c>
      <c r="M527" s="4">
        <v>717</v>
      </c>
      <c r="N527" s="4">
        <v>733</v>
      </c>
      <c r="O527" s="4">
        <v>16</v>
      </c>
      <c r="P527" s="4" t="s">
        <v>6447</v>
      </c>
      <c r="Q527" s="4" t="s">
        <v>6449</v>
      </c>
      <c r="R527" s="4" t="s">
        <v>6450</v>
      </c>
      <c r="T527" s="4" t="s">
        <v>6451</v>
      </c>
      <c r="U527" s="4" t="s">
        <v>62</v>
      </c>
      <c r="V527" s="4" t="s">
        <v>6452</v>
      </c>
      <c r="W527" s="4" t="s">
        <v>1376</v>
      </c>
      <c r="X527" s="4" t="s">
        <v>1317</v>
      </c>
    </row>
    <row r="528" spans="1:25" x14ac:dyDescent="0.3">
      <c r="A528" s="4" t="s">
        <v>6453</v>
      </c>
      <c r="B528" s="4" t="s">
        <v>6460</v>
      </c>
      <c r="C528" s="4" t="s">
        <v>6454</v>
      </c>
      <c r="D528" s="4" t="s">
        <v>1305</v>
      </c>
      <c r="E528" s="4" t="s">
        <v>6455</v>
      </c>
      <c r="F528" s="4" t="s">
        <v>6456</v>
      </c>
      <c r="G528" s="4" t="s">
        <v>6457</v>
      </c>
      <c r="H528" s="4">
        <v>2013</v>
      </c>
      <c r="I528" s="4" t="s">
        <v>6458</v>
      </c>
      <c r="J528" s="4">
        <v>52</v>
      </c>
      <c r="K528" s="4">
        <v>11</v>
      </c>
      <c r="M528" s="4">
        <v>1224</v>
      </c>
      <c r="N528" s="4">
        <v>1238</v>
      </c>
      <c r="O528" s="4">
        <v>14</v>
      </c>
      <c r="P528" s="4" t="s">
        <v>6459</v>
      </c>
      <c r="Q528" s="4" t="s">
        <v>6461</v>
      </c>
      <c r="R528" s="4" t="s">
        <v>6462</v>
      </c>
      <c r="U528" s="4" t="s">
        <v>62</v>
      </c>
      <c r="V528" s="4" t="s">
        <v>6463</v>
      </c>
      <c r="W528" s="4" t="s">
        <v>1316</v>
      </c>
      <c r="X528" s="4" t="s">
        <v>1317</v>
      </c>
      <c r="Y528" s="4" t="s">
        <v>2141</v>
      </c>
    </row>
    <row r="529" spans="1:25" x14ac:dyDescent="0.3">
      <c r="A529" s="4" t="s">
        <v>6464</v>
      </c>
      <c r="B529" s="4" t="s">
        <v>6471</v>
      </c>
      <c r="C529" s="4" t="s">
        <v>6465</v>
      </c>
      <c r="D529" s="4" t="s">
        <v>1305</v>
      </c>
      <c r="E529" s="4" t="s">
        <v>6466</v>
      </c>
      <c r="F529" s="4" t="s">
        <v>6467</v>
      </c>
      <c r="G529" s="4" t="s">
        <v>6468</v>
      </c>
      <c r="H529" s="4">
        <v>2011</v>
      </c>
      <c r="I529" s="4" t="s">
        <v>6469</v>
      </c>
      <c r="J529" s="4">
        <v>10</v>
      </c>
      <c r="K529" s="4">
        <v>1</v>
      </c>
      <c r="M529" s="4">
        <v>16</v>
      </c>
      <c r="N529" s="4">
        <v>33</v>
      </c>
      <c r="O529" s="4">
        <v>17</v>
      </c>
      <c r="P529" s="4" t="s">
        <v>6470</v>
      </c>
      <c r="Q529" s="4" t="s">
        <v>6472</v>
      </c>
      <c r="U529" s="4" t="s">
        <v>62</v>
      </c>
      <c r="V529" s="4" t="s">
        <v>6473</v>
      </c>
      <c r="W529" s="4" t="s">
        <v>1316</v>
      </c>
      <c r="X529" s="4" t="s">
        <v>1317</v>
      </c>
    </row>
    <row r="530" spans="1:25" x14ac:dyDescent="0.3">
      <c r="A530" s="4" t="s">
        <v>6474</v>
      </c>
      <c r="B530" s="4" t="s">
        <v>6480</v>
      </c>
      <c r="C530" s="4" t="s">
        <v>6475</v>
      </c>
      <c r="D530" s="4" t="s">
        <v>1305</v>
      </c>
      <c r="E530" s="4" t="s">
        <v>6476</v>
      </c>
      <c r="F530" s="4" t="s">
        <v>6477</v>
      </c>
      <c r="G530" s="4" t="s">
        <v>6478</v>
      </c>
      <c r="H530" s="4">
        <v>2010</v>
      </c>
      <c r="I530" s="4" t="s">
        <v>3940</v>
      </c>
      <c r="J530" s="4">
        <v>66</v>
      </c>
      <c r="K530" s="4">
        <v>12</v>
      </c>
      <c r="M530" s="4">
        <v>2743</v>
      </c>
      <c r="N530" s="4">
        <v>2750</v>
      </c>
      <c r="O530" s="4">
        <v>7</v>
      </c>
      <c r="P530" s="4" t="s">
        <v>6479</v>
      </c>
      <c r="Q530" s="4" t="s">
        <v>6481</v>
      </c>
      <c r="R530" s="4" t="s">
        <v>6482</v>
      </c>
      <c r="U530" s="4" t="s">
        <v>62</v>
      </c>
      <c r="V530" s="4" t="s">
        <v>3945</v>
      </c>
      <c r="W530" s="4" t="s">
        <v>1316</v>
      </c>
      <c r="X530" s="4" t="s">
        <v>1317</v>
      </c>
    </row>
    <row r="531" spans="1:25" x14ac:dyDescent="0.3">
      <c r="A531" s="4" t="s">
        <v>6483</v>
      </c>
      <c r="B531" s="4" t="s">
        <v>2161</v>
      </c>
      <c r="C531" s="4" t="s">
        <v>6484</v>
      </c>
      <c r="D531" s="4" t="s">
        <v>1305</v>
      </c>
      <c r="E531" s="4" t="s">
        <v>6485</v>
      </c>
      <c r="F531" s="4" t="s">
        <v>6486</v>
      </c>
      <c r="G531" s="4">
        <v>7402495238</v>
      </c>
      <c r="H531" s="4">
        <v>2010</v>
      </c>
      <c r="I531" s="4" t="s">
        <v>6487</v>
      </c>
      <c r="J531" s="4">
        <v>39</v>
      </c>
      <c r="K531" s="4">
        <v>6</v>
      </c>
      <c r="L531" s="4" t="s">
        <v>6488</v>
      </c>
      <c r="M531" s="4">
        <v>1411</v>
      </c>
      <c r="N531" s="4">
        <v>1412</v>
      </c>
      <c r="O531" s="4">
        <v>1</v>
      </c>
      <c r="P531" s="4" t="s">
        <v>6489</v>
      </c>
      <c r="R531" s="4" t="s">
        <v>6490</v>
      </c>
      <c r="U531" s="4" t="s">
        <v>62</v>
      </c>
      <c r="V531" s="4" t="s">
        <v>6491</v>
      </c>
      <c r="W531" s="4" t="s">
        <v>925</v>
      </c>
      <c r="X531" s="4" t="s">
        <v>1317</v>
      </c>
      <c r="Y531" s="4" t="s">
        <v>1430</v>
      </c>
    </row>
    <row r="532" spans="1:25" x14ac:dyDescent="0.3">
      <c r="A532" s="4" t="s">
        <v>6492</v>
      </c>
      <c r="B532" s="4" t="s">
        <v>6499</v>
      </c>
      <c r="C532" s="4" t="s">
        <v>6493</v>
      </c>
      <c r="D532" s="4" t="s">
        <v>1305</v>
      </c>
      <c r="E532" s="4" t="s">
        <v>6494</v>
      </c>
      <c r="F532" s="4" t="s">
        <v>6495</v>
      </c>
      <c r="G532" s="4" t="s">
        <v>6496</v>
      </c>
      <c r="H532" s="4">
        <v>2011</v>
      </c>
      <c r="I532" s="4" t="s">
        <v>6497</v>
      </c>
      <c r="J532" s="4">
        <v>66</v>
      </c>
      <c r="K532" s="4">
        <v>6</v>
      </c>
      <c r="M532" s="4">
        <v>482</v>
      </c>
      <c r="N532" s="4">
        <v>494</v>
      </c>
      <c r="O532" s="4">
        <v>12</v>
      </c>
      <c r="P532" s="4" t="s">
        <v>6498</v>
      </c>
      <c r="Q532" s="4" t="s">
        <v>6500</v>
      </c>
      <c r="R532" s="4" t="s">
        <v>6501</v>
      </c>
      <c r="U532" s="4" t="s">
        <v>62</v>
      </c>
      <c r="V532" s="4" t="s">
        <v>6502</v>
      </c>
      <c r="W532" s="4" t="s">
        <v>1316</v>
      </c>
      <c r="X532" s="4" t="s">
        <v>1317</v>
      </c>
    </row>
    <row r="533" spans="1:25" x14ac:dyDescent="0.3">
      <c r="A533" s="4" t="s">
        <v>6503</v>
      </c>
      <c r="B533" s="4" t="s">
        <v>6510</v>
      </c>
      <c r="C533" s="4" t="s">
        <v>6504</v>
      </c>
      <c r="D533" s="4" t="s">
        <v>1305</v>
      </c>
      <c r="E533" s="4" t="s">
        <v>6505</v>
      </c>
      <c r="F533" s="4" t="s">
        <v>6506</v>
      </c>
      <c r="G533" s="4" t="s">
        <v>6507</v>
      </c>
      <c r="H533" s="4">
        <v>2011</v>
      </c>
      <c r="I533" s="4" t="s">
        <v>6508</v>
      </c>
      <c r="J533" s="4">
        <v>39</v>
      </c>
      <c r="K533" s="4">
        <v>4</v>
      </c>
      <c r="M533" s="4">
        <v>589</v>
      </c>
      <c r="N533" s="4">
        <v>600</v>
      </c>
      <c r="O533" s="4">
        <v>11</v>
      </c>
      <c r="P533" s="4" t="s">
        <v>6509</v>
      </c>
      <c r="Q533" s="4" t="s">
        <v>6511</v>
      </c>
      <c r="R533" s="4" t="s">
        <v>6512</v>
      </c>
      <c r="U533" s="4" t="s">
        <v>62</v>
      </c>
      <c r="V533" s="4" t="s">
        <v>6513</v>
      </c>
      <c r="W533" s="4" t="s">
        <v>1316</v>
      </c>
      <c r="X533" s="4" t="s">
        <v>1317</v>
      </c>
      <c r="Y533" s="4" t="s">
        <v>1455</v>
      </c>
    </row>
    <row r="534" spans="1:25" x14ac:dyDescent="0.3">
      <c r="A534" s="4" t="s">
        <v>6514</v>
      </c>
      <c r="B534" s="4" t="s">
        <v>6521</v>
      </c>
      <c r="C534" s="4" t="s">
        <v>6515</v>
      </c>
      <c r="D534" s="4" t="s">
        <v>1305</v>
      </c>
      <c r="E534" s="4" t="s">
        <v>6516</v>
      </c>
      <c r="F534" s="4" t="s">
        <v>6517</v>
      </c>
      <c r="G534" s="4" t="s">
        <v>6518</v>
      </c>
      <c r="H534" s="4">
        <v>2009</v>
      </c>
      <c r="I534" s="4" t="s">
        <v>6519</v>
      </c>
      <c r="J534" s="4">
        <v>66</v>
      </c>
      <c r="K534" s="4">
        <v>8</v>
      </c>
      <c r="M534" s="4">
        <v>906</v>
      </c>
      <c r="N534" s="4">
        <v>914</v>
      </c>
      <c r="O534" s="4">
        <v>8</v>
      </c>
      <c r="P534" s="4" t="s">
        <v>6520</v>
      </c>
      <c r="R534" s="4" t="s">
        <v>6522</v>
      </c>
      <c r="U534" s="4" t="s">
        <v>62</v>
      </c>
      <c r="V534" s="4" t="s">
        <v>6523</v>
      </c>
      <c r="W534" s="4" t="s">
        <v>1316</v>
      </c>
      <c r="X534" s="4" t="s">
        <v>1317</v>
      </c>
      <c r="Y534" s="4" t="s">
        <v>1430</v>
      </c>
    </row>
    <row r="535" spans="1:25" x14ac:dyDescent="0.3">
      <c r="A535" s="4" t="s">
        <v>6524</v>
      </c>
      <c r="B535" s="4" t="s">
        <v>6531</v>
      </c>
      <c r="C535" s="4" t="s">
        <v>6525</v>
      </c>
      <c r="D535" s="4" t="s">
        <v>1305</v>
      </c>
      <c r="E535" s="4" t="s">
        <v>6526</v>
      </c>
      <c r="F535" s="4" t="s">
        <v>6527</v>
      </c>
      <c r="G535" s="4" t="s">
        <v>6528</v>
      </c>
      <c r="H535" s="4">
        <v>2014</v>
      </c>
      <c r="I535" s="4" t="s">
        <v>6529</v>
      </c>
      <c r="J535" s="4">
        <v>3</v>
      </c>
      <c r="K535" s="4">
        <v>1</v>
      </c>
      <c r="L535" s="4">
        <v>602</v>
      </c>
      <c r="O535" s="4">
        <v>9</v>
      </c>
      <c r="P535" s="4" t="s">
        <v>6530</v>
      </c>
      <c r="Q535" s="4" t="s">
        <v>6532</v>
      </c>
      <c r="T535" s="4" t="s">
        <v>6533</v>
      </c>
      <c r="U535" s="4" t="s">
        <v>62</v>
      </c>
      <c r="V535" s="4" t="s">
        <v>6529</v>
      </c>
      <c r="W535" s="4" t="s">
        <v>1316</v>
      </c>
      <c r="X535" s="4" t="s">
        <v>1317</v>
      </c>
      <c r="Y535" s="4" t="s">
        <v>1329</v>
      </c>
    </row>
    <row r="536" spans="1:25" x14ac:dyDescent="0.3">
      <c r="A536" s="4" t="s">
        <v>6534</v>
      </c>
      <c r="B536" s="4" t="s">
        <v>6540</v>
      </c>
      <c r="C536" s="4" t="s">
        <v>6535</v>
      </c>
      <c r="D536" s="4" t="s">
        <v>1305</v>
      </c>
      <c r="E536" s="4" t="s">
        <v>6536</v>
      </c>
      <c r="F536" s="4" t="s">
        <v>6537</v>
      </c>
      <c r="G536" s="4">
        <v>26432246100</v>
      </c>
      <c r="H536" s="4">
        <v>2014</v>
      </c>
      <c r="I536" s="4" t="s">
        <v>6538</v>
      </c>
      <c r="J536" s="4">
        <v>33</v>
      </c>
      <c r="K536" s="4">
        <v>1</v>
      </c>
      <c r="L536" s="4">
        <v>6763253</v>
      </c>
      <c r="M536" s="4">
        <v>54</v>
      </c>
      <c r="N536" s="4">
        <v>65</v>
      </c>
      <c r="O536" s="4">
        <v>11</v>
      </c>
      <c r="P536" s="4" t="s">
        <v>6539</v>
      </c>
      <c r="R536" s="4" t="s">
        <v>6541</v>
      </c>
      <c r="U536" s="4" t="s">
        <v>62</v>
      </c>
      <c r="V536" s="4" t="s">
        <v>6542</v>
      </c>
      <c r="W536" s="4" t="s">
        <v>1316</v>
      </c>
      <c r="X536" s="4" t="s">
        <v>1317</v>
      </c>
    </row>
    <row r="537" spans="1:25" x14ac:dyDescent="0.3">
      <c r="A537" s="4" t="s">
        <v>6543</v>
      </c>
      <c r="B537" s="4" t="s">
        <v>6550</v>
      </c>
      <c r="C537" s="4" t="s">
        <v>6544</v>
      </c>
      <c r="D537" s="4" t="s">
        <v>1305</v>
      </c>
      <c r="E537" s="4" t="s">
        <v>6545</v>
      </c>
      <c r="F537" s="4" t="s">
        <v>6546</v>
      </c>
      <c r="G537" s="4" t="s">
        <v>6547</v>
      </c>
      <c r="H537" s="4">
        <v>2010</v>
      </c>
      <c r="I537" s="4" t="s">
        <v>6548</v>
      </c>
      <c r="J537" s="4">
        <v>49</v>
      </c>
      <c r="K537" s="4">
        <v>8</v>
      </c>
      <c r="M537" s="4">
        <v>571</v>
      </c>
      <c r="N537" s="4">
        <v>594</v>
      </c>
      <c r="O537" s="4">
        <v>23</v>
      </c>
      <c r="P537" s="4" t="s">
        <v>6549</v>
      </c>
      <c r="Q537" s="4" t="s">
        <v>6551</v>
      </c>
      <c r="U537" s="4" t="s">
        <v>62</v>
      </c>
      <c r="V537" s="4" t="s">
        <v>6552</v>
      </c>
      <c r="W537" s="4" t="s">
        <v>1316</v>
      </c>
      <c r="X537" s="4" t="s">
        <v>1317</v>
      </c>
      <c r="Y537" s="4" t="s">
        <v>1377</v>
      </c>
    </row>
    <row r="538" spans="1:25" x14ac:dyDescent="0.3">
      <c r="A538" s="4" t="s">
        <v>6553</v>
      </c>
      <c r="B538" s="4" t="s">
        <v>6560</v>
      </c>
      <c r="C538" s="4" t="s">
        <v>6554</v>
      </c>
      <c r="D538" s="4" t="s">
        <v>1305</v>
      </c>
      <c r="E538" s="4" t="s">
        <v>6555</v>
      </c>
      <c r="F538" s="4" t="s">
        <v>6556</v>
      </c>
      <c r="G538" s="4" t="s">
        <v>6557</v>
      </c>
      <c r="H538" s="4">
        <v>2014</v>
      </c>
      <c r="I538" s="4" t="s">
        <v>6558</v>
      </c>
      <c r="J538" s="4">
        <v>23</v>
      </c>
      <c r="K538" s="4">
        <v>2</v>
      </c>
      <c r="M538" s="4">
        <v>281</v>
      </c>
      <c r="N538" s="4">
        <v>293</v>
      </c>
      <c r="O538" s="4">
        <v>12</v>
      </c>
      <c r="P538" s="4" t="s">
        <v>6559</v>
      </c>
      <c r="Q538" s="4" t="s">
        <v>6561</v>
      </c>
      <c r="R538" s="4" t="s">
        <v>6562</v>
      </c>
      <c r="T538" s="4" t="s">
        <v>3069</v>
      </c>
      <c r="U538" s="4" t="s">
        <v>62</v>
      </c>
      <c r="V538" s="4" t="s">
        <v>6563</v>
      </c>
      <c r="W538" s="4" t="s">
        <v>1376</v>
      </c>
      <c r="X538" s="4" t="s">
        <v>1317</v>
      </c>
    </row>
    <row r="539" spans="1:25" x14ac:dyDescent="0.3">
      <c r="A539" s="4" t="s">
        <v>6564</v>
      </c>
      <c r="B539" s="4" t="s">
        <v>6571</v>
      </c>
      <c r="C539" s="4" t="s">
        <v>6565</v>
      </c>
      <c r="D539" s="4" t="s">
        <v>1305</v>
      </c>
      <c r="E539" s="4" t="s">
        <v>6566</v>
      </c>
      <c r="F539" s="4" t="s">
        <v>6567</v>
      </c>
      <c r="G539" s="4" t="s">
        <v>6568</v>
      </c>
      <c r="H539" s="4">
        <v>2014</v>
      </c>
      <c r="I539" s="4" t="s">
        <v>6569</v>
      </c>
      <c r="J539" s="4">
        <v>23</v>
      </c>
      <c r="K539" s="4">
        <v>2</v>
      </c>
      <c r="M539" s="4">
        <v>142</v>
      </c>
      <c r="N539" s="4">
        <v>160</v>
      </c>
      <c r="O539" s="4">
        <v>18</v>
      </c>
      <c r="P539" s="4" t="s">
        <v>6570</v>
      </c>
      <c r="Q539" s="4" t="s">
        <v>6572</v>
      </c>
      <c r="R539" s="4" t="s">
        <v>6573</v>
      </c>
      <c r="T539" s="4" t="s">
        <v>1569</v>
      </c>
      <c r="U539" s="4" t="s">
        <v>62</v>
      </c>
      <c r="V539" s="4" t="s">
        <v>6574</v>
      </c>
      <c r="W539" s="4" t="s">
        <v>1316</v>
      </c>
      <c r="X539" s="4" t="s">
        <v>1317</v>
      </c>
      <c r="Y539" s="4" t="s">
        <v>1377</v>
      </c>
    </row>
    <row r="540" spans="1:25" x14ac:dyDescent="0.3">
      <c r="A540" s="4" t="s">
        <v>6575</v>
      </c>
      <c r="B540" s="4" t="s">
        <v>2161</v>
      </c>
      <c r="C540" s="4" t="s">
        <v>6576</v>
      </c>
      <c r="D540" s="4" t="s">
        <v>1305</v>
      </c>
      <c r="E540" s="4" t="s">
        <v>6577</v>
      </c>
      <c r="F540" s="4" t="s">
        <v>6578</v>
      </c>
      <c r="G540" s="4" t="s">
        <v>6579</v>
      </c>
      <c r="H540" s="4">
        <v>2013</v>
      </c>
      <c r="I540" s="4" t="s">
        <v>6580</v>
      </c>
      <c r="J540" s="4">
        <v>381</v>
      </c>
      <c r="K540" s="4">
        <v>9878</v>
      </c>
      <c r="M540" s="4">
        <v>1683</v>
      </c>
      <c r="N540" s="4">
        <v>1685</v>
      </c>
      <c r="O540" s="4">
        <v>2</v>
      </c>
      <c r="P540" s="4" t="s">
        <v>6581</v>
      </c>
      <c r="R540" s="4" t="s">
        <v>6582</v>
      </c>
      <c r="T540" s="4" t="s">
        <v>1485</v>
      </c>
      <c r="U540" s="4" t="s">
        <v>62</v>
      </c>
      <c r="V540" s="4" t="s">
        <v>5468</v>
      </c>
      <c r="W540" s="4" t="s">
        <v>2164</v>
      </c>
      <c r="X540" s="4" t="s">
        <v>1317</v>
      </c>
    </row>
    <row r="541" spans="1:25" x14ac:dyDescent="0.3">
      <c r="A541" s="4" t="s">
        <v>6583</v>
      </c>
      <c r="B541" s="4" t="s">
        <v>6589</v>
      </c>
      <c r="C541" s="4" t="s">
        <v>6584</v>
      </c>
      <c r="D541" s="4" t="s">
        <v>1305</v>
      </c>
      <c r="E541" s="4" t="s">
        <v>6585</v>
      </c>
      <c r="F541" s="4" t="s">
        <v>6586</v>
      </c>
      <c r="G541" s="4">
        <v>56273865000</v>
      </c>
      <c r="H541" s="4">
        <v>2009</v>
      </c>
      <c r="I541" s="4" t="s">
        <v>6587</v>
      </c>
      <c r="J541" s="4">
        <v>5</v>
      </c>
      <c r="K541" s="4">
        <v>1</v>
      </c>
      <c r="M541" s="4">
        <v>5</v>
      </c>
      <c r="N541" s="4">
        <v>11</v>
      </c>
      <c r="O541" s="4">
        <v>6</v>
      </c>
      <c r="P541" s="4" t="s">
        <v>6588</v>
      </c>
      <c r="Q541" s="4" t="s">
        <v>6590</v>
      </c>
      <c r="R541" s="4" t="s">
        <v>6591</v>
      </c>
      <c r="U541" s="4" t="s">
        <v>62</v>
      </c>
      <c r="V541" s="4" t="s">
        <v>6592</v>
      </c>
      <c r="W541" s="4" t="s">
        <v>1376</v>
      </c>
      <c r="X541" s="4" t="s">
        <v>1317</v>
      </c>
    </row>
    <row r="542" spans="1:25" x14ac:dyDescent="0.3">
      <c r="A542" s="4" t="s">
        <v>6593</v>
      </c>
      <c r="B542" s="4" t="s">
        <v>6601</v>
      </c>
      <c r="C542" s="4" t="s">
        <v>6594</v>
      </c>
      <c r="D542" s="4" t="s">
        <v>1305</v>
      </c>
      <c r="E542" s="4" t="s">
        <v>6595</v>
      </c>
      <c r="F542" s="4" t="s">
        <v>6596</v>
      </c>
      <c r="G542" s="4" t="s">
        <v>6597</v>
      </c>
      <c r="H542" s="4">
        <v>2015</v>
      </c>
      <c r="I542" s="4" t="s">
        <v>6598</v>
      </c>
      <c r="J542" s="4">
        <v>9</v>
      </c>
      <c r="K542" s="4">
        <v>8</v>
      </c>
      <c r="L542" s="4" t="s">
        <v>6599</v>
      </c>
      <c r="O542" s="4">
        <v>12</v>
      </c>
      <c r="P542" s="4" t="s">
        <v>6600</v>
      </c>
      <c r="R542" s="4" t="s">
        <v>6602</v>
      </c>
      <c r="T542" s="4" t="s">
        <v>2015</v>
      </c>
      <c r="U542" s="4" t="s">
        <v>62</v>
      </c>
      <c r="V542" s="4" t="s">
        <v>6603</v>
      </c>
      <c r="W542" s="4" t="s">
        <v>1316</v>
      </c>
      <c r="X542" s="4" t="s">
        <v>1317</v>
      </c>
      <c r="Y542" s="4" t="s">
        <v>1329</v>
      </c>
    </row>
    <row r="543" spans="1:25" x14ac:dyDescent="0.3">
      <c r="A543" s="4" t="s">
        <v>6604</v>
      </c>
      <c r="B543" s="4" t="s">
        <v>6610</v>
      </c>
      <c r="C543" s="4" t="s">
        <v>6605</v>
      </c>
      <c r="D543" s="4" t="s">
        <v>1305</v>
      </c>
      <c r="E543" s="4" t="s">
        <v>6606</v>
      </c>
      <c r="F543" s="4" t="s">
        <v>6607</v>
      </c>
      <c r="G543" s="4" t="s">
        <v>6608</v>
      </c>
      <c r="H543" s="4">
        <v>2010</v>
      </c>
      <c r="I543" s="4" t="s">
        <v>1309</v>
      </c>
      <c r="J543" s="4">
        <v>49</v>
      </c>
      <c r="K543" s="4">
        <v>4</v>
      </c>
      <c r="M543" s="4">
        <v>543</v>
      </c>
      <c r="N543" s="4">
        <v>558</v>
      </c>
      <c r="O543" s="4">
        <v>15</v>
      </c>
      <c r="P543" s="4" t="s">
        <v>6609</v>
      </c>
      <c r="Q543" s="4" t="s">
        <v>6611</v>
      </c>
      <c r="R543" s="4" t="s">
        <v>6612</v>
      </c>
      <c r="U543" s="4" t="s">
        <v>62</v>
      </c>
      <c r="V543" s="4" t="s">
        <v>1315</v>
      </c>
      <c r="W543" s="4" t="s">
        <v>1316</v>
      </c>
      <c r="X543" s="4" t="s">
        <v>1317</v>
      </c>
    </row>
    <row r="544" spans="1:25" x14ac:dyDescent="0.3">
      <c r="A544" s="4" t="s">
        <v>6613</v>
      </c>
      <c r="B544" s="4" t="s">
        <v>6619</v>
      </c>
      <c r="C544" s="4" t="s">
        <v>6614</v>
      </c>
      <c r="D544" s="4" t="s">
        <v>1305</v>
      </c>
      <c r="E544" s="4" t="s">
        <v>6615</v>
      </c>
      <c r="F544" s="4" t="s">
        <v>6616</v>
      </c>
      <c r="G544" s="4" t="s">
        <v>6617</v>
      </c>
      <c r="H544" s="4">
        <v>2011</v>
      </c>
      <c r="I544" s="4" t="s">
        <v>5275</v>
      </c>
      <c r="J544" s="4">
        <v>32</v>
      </c>
      <c r="K544" s="4">
        <v>5</v>
      </c>
      <c r="M544" s="4">
        <v>484</v>
      </c>
      <c r="N544" s="4">
        <v>497</v>
      </c>
      <c r="O544" s="4">
        <v>13</v>
      </c>
      <c r="P544" s="4" t="s">
        <v>6618</v>
      </c>
      <c r="Q544" s="4" t="s">
        <v>6620</v>
      </c>
      <c r="U544" s="4" t="s">
        <v>62</v>
      </c>
      <c r="V544" s="4" t="s">
        <v>5279</v>
      </c>
      <c r="W544" s="4" t="s">
        <v>1316</v>
      </c>
      <c r="X544" s="4" t="s">
        <v>1317</v>
      </c>
    </row>
    <row r="545" spans="1:25" x14ac:dyDescent="0.3">
      <c r="A545" s="4" t="s">
        <v>6621</v>
      </c>
      <c r="B545" s="4" t="s">
        <v>6627</v>
      </c>
      <c r="C545" s="4" t="s">
        <v>6622</v>
      </c>
      <c r="D545" s="4" t="s">
        <v>1305</v>
      </c>
      <c r="E545" s="4" t="s">
        <v>6623</v>
      </c>
      <c r="F545" s="4" t="s">
        <v>6624</v>
      </c>
      <c r="G545" s="4">
        <v>57204337581</v>
      </c>
      <c r="H545" s="4">
        <v>2009</v>
      </c>
      <c r="I545" s="4" t="s">
        <v>6625</v>
      </c>
      <c r="J545" s="4">
        <v>14</v>
      </c>
      <c r="K545" s="4">
        <v>6</v>
      </c>
      <c r="M545" s="4">
        <v>459</v>
      </c>
      <c r="N545" s="4">
        <v>476</v>
      </c>
      <c r="O545" s="4">
        <v>17</v>
      </c>
      <c r="P545" s="4" t="s">
        <v>6626</v>
      </c>
      <c r="U545" s="4" t="s">
        <v>62</v>
      </c>
      <c r="V545" s="4" t="s">
        <v>6628</v>
      </c>
      <c r="W545" s="4" t="s">
        <v>1316</v>
      </c>
      <c r="X545" s="4" t="s">
        <v>1317</v>
      </c>
    </row>
    <row r="546" spans="1:25" x14ac:dyDescent="0.3">
      <c r="A546" s="4" t="s">
        <v>6629</v>
      </c>
      <c r="B546" s="4" t="s">
        <v>6635</v>
      </c>
      <c r="C546" s="4" t="s">
        <v>6630</v>
      </c>
      <c r="D546" s="4" t="s">
        <v>1305</v>
      </c>
      <c r="E546" s="4" t="s">
        <v>6631</v>
      </c>
      <c r="F546" s="4" t="s">
        <v>6632</v>
      </c>
      <c r="G546" s="4">
        <v>36522953100</v>
      </c>
      <c r="H546" s="4">
        <v>2010</v>
      </c>
      <c r="I546" s="4" t="s">
        <v>6633</v>
      </c>
      <c r="J546" s="4">
        <v>61</v>
      </c>
      <c r="K546" s="4">
        <v>2</v>
      </c>
      <c r="M546" s="4">
        <v>121</v>
      </c>
      <c r="N546" s="4">
        <v>143</v>
      </c>
      <c r="O546" s="4">
        <v>22</v>
      </c>
      <c r="P546" s="4" t="s">
        <v>6634</v>
      </c>
      <c r="R546" s="4" t="s">
        <v>6636</v>
      </c>
      <c r="U546" s="4" t="s">
        <v>62</v>
      </c>
      <c r="V546" s="4" t="s">
        <v>6637</v>
      </c>
      <c r="W546" s="4" t="s">
        <v>1316</v>
      </c>
      <c r="X546" s="4" t="s">
        <v>1317</v>
      </c>
    </row>
    <row r="547" spans="1:25" x14ac:dyDescent="0.3">
      <c r="A547" s="4" t="s">
        <v>6638</v>
      </c>
      <c r="B547" s="4" t="s">
        <v>6644</v>
      </c>
      <c r="C547" s="4" t="s">
        <v>6639</v>
      </c>
      <c r="D547" s="4" t="s">
        <v>1305</v>
      </c>
      <c r="E547" s="4" t="s">
        <v>6640</v>
      </c>
      <c r="F547" s="4" t="s">
        <v>6641</v>
      </c>
      <c r="G547" s="4" t="s">
        <v>6642</v>
      </c>
      <c r="H547" s="4">
        <v>2011</v>
      </c>
      <c r="I547" s="4" t="s">
        <v>3464</v>
      </c>
      <c r="J547" s="4">
        <v>5</v>
      </c>
      <c r="K547" s="4">
        <v>1</v>
      </c>
      <c r="L547" s="4">
        <v>3</v>
      </c>
      <c r="P547" s="4" t="s">
        <v>6643</v>
      </c>
      <c r="U547" s="4" t="s">
        <v>62</v>
      </c>
      <c r="V547" s="4" t="s">
        <v>3467</v>
      </c>
      <c r="W547" s="4" t="s">
        <v>1316</v>
      </c>
      <c r="X547" s="4" t="s">
        <v>1317</v>
      </c>
      <c r="Y547" s="4" t="s">
        <v>1329</v>
      </c>
    </row>
    <row r="548" spans="1:25" x14ac:dyDescent="0.3">
      <c r="A548" s="4" t="s">
        <v>6645</v>
      </c>
      <c r="B548" s="4" t="s">
        <v>6651</v>
      </c>
      <c r="C548" s="4" t="s">
        <v>6646</v>
      </c>
      <c r="D548" s="4" t="s">
        <v>1305</v>
      </c>
      <c r="E548" s="4" t="s">
        <v>6647</v>
      </c>
      <c r="F548" s="4" t="s">
        <v>6648</v>
      </c>
      <c r="G548" s="4" t="s">
        <v>6649</v>
      </c>
      <c r="H548" s="4">
        <v>2011</v>
      </c>
      <c r="I548" s="4" t="s">
        <v>4346</v>
      </c>
      <c r="J548" s="4">
        <v>26</v>
      </c>
      <c r="K548" s="4">
        <v>4</v>
      </c>
      <c r="M548" s="4">
        <v>251</v>
      </c>
      <c r="N548" s="4">
        <v>258</v>
      </c>
      <c r="O548" s="4">
        <v>7</v>
      </c>
      <c r="P548" s="4" t="s">
        <v>6650</v>
      </c>
      <c r="Q548" s="4" t="s">
        <v>6652</v>
      </c>
      <c r="R548" s="4" t="s">
        <v>6653</v>
      </c>
      <c r="T548" s="4" t="s">
        <v>1875</v>
      </c>
      <c r="U548" s="4" t="s">
        <v>62</v>
      </c>
      <c r="V548" s="4" t="s">
        <v>4351</v>
      </c>
      <c r="W548" s="4" t="s">
        <v>1316</v>
      </c>
      <c r="X548" s="4" t="s">
        <v>1317</v>
      </c>
    </row>
    <row r="549" spans="1:25" x14ac:dyDescent="0.3">
      <c r="A549" s="4" t="s">
        <v>6654</v>
      </c>
      <c r="B549" s="4" t="s">
        <v>6661</v>
      </c>
      <c r="C549" s="4" t="s">
        <v>6655</v>
      </c>
      <c r="D549" s="4" t="s">
        <v>1305</v>
      </c>
      <c r="E549" s="4" t="s">
        <v>6656</v>
      </c>
      <c r="F549" s="4" t="s">
        <v>6657</v>
      </c>
      <c r="G549" s="4" t="s">
        <v>6658</v>
      </c>
      <c r="H549" s="4">
        <v>2008</v>
      </c>
      <c r="I549" s="4" t="s">
        <v>6659</v>
      </c>
      <c r="J549" s="4">
        <v>38</v>
      </c>
      <c r="K549" s="4">
        <v>4</v>
      </c>
      <c r="M549" s="4">
        <v>407</v>
      </c>
      <c r="N549" s="4">
        <v>424</v>
      </c>
      <c r="O549" s="4">
        <v>17</v>
      </c>
      <c r="P549" s="4" t="s">
        <v>6660</v>
      </c>
      <c r="Q549" s="4" t="s">
        <v>6662</v>
      </c>
      <c r="R549" s="4" t="s">
        <v>6663</v>
      </c>
      <c r="U549" s="4" t="s">
        <v>62</v>
      </c>
      <c r="V549" s="4" t="s">
        <v>6664</v>
      </c>
      <c r="W549" s="4" t="s">
        <v>1316</v>
      </c>
      <c r="X549" s="4" t="s">
        <v>1317</v>
      </c>
    </row>
    <row r="550" spans="1:25" x14ac:dyDescent="0.3">
      <c r="A550" s="4" t="s">
        <v>6665</v>
      </c>
      <c r="B550" s="4" t="s">
        <v>6672</v>
      </c>
      <c r="C550" s="4" t="s">
        <v>6666</v>
      </c>
      <c r="D550" s="4" t="s">
        <v>1305</v>
      </c>
      <c r="E550" s="4" t="s">
        <v>6667</v>
      </c>
      <c r="F550" s="4" t="s">
        <v>6668</v>
      </c>
      <c r="G550" s="4" t="s">
        <v>6669</v>
      </c>
      <c r="H550" s="4">
        <v>2012</v>
      </c>
      <c r="I550" s="4" t="s">
        <v>6670</v>
      </c>
      <c r="J550" s="4">
        <v>21</v>
      </c>
      <c r="K550" s="4">
        <v>2</v>
      </c>
      <c r="M550" s="4">
        <v>293</v>
      </c>
      <c r="N550" s="4">
        <v>302</v>
      </c>
      <c r="O550" s="4">
        <v>9</v>
      </c>
      <c r="P550" s="4" t="s">
        <v>6671</v>
      </c>
      <c r="Q550" s="4" t="s">
        <v>6673</v>
      </c>
      <c r="U550" s="4" t="s">
        <v>62</v>
      </c>
      <c r="V550" s="4" t="s">
        <v>6674</v>
      </c>
      <c r="W550" s="4" t="s">
        <v>1316</v>
      </c>
      <c r="X550" s="4" t="s">
        <v>1317</v>
      </c>
      <c r="Y550" s="4" t="s">
        <v>1455</v>
      </c>
    </row>
    <row r="551" spans="1:25" x14ac:dyDescent="0.3">
      <c r="A551" s="4" t="s">
        <v>6675</v>
      </c>
      <c r="B551" s="4" t="s">
        <v>6681</v>
      </c>
      <c r="C551" s="4" t="s">
        <v>6676</v>
      </c>
      <c r="D551" s="4" t="s">
        <v>1305</v>
      </c>
      <c r="E551" s="4" t="s">
        <v>6677</v>
      </c>
      <c r="F551" s="4" t="s">
        <v>6678</v>
      </c>
      <c r="G551" s="4" t="s">
        <v>6679</v>
      </c>
      <c r="H551" s="4">
        <v>2011</v>
      </c>
      <c r="I551" s="4" t="s">
        <v>6469</v>
      </c>
      <c r="J551" s="4">
        <v>10</v>
      </c>
      <c r="K551" s="4">
        <v>1</v>
      </c>
      <c r="M551" s="4">
        <v>34</v>
      </c>
      <c r="N551" s="4">
        <v>52</v>
      </c>
      <c r="O551" s="4">
        <v>18</v>
      </c>
      <c r="P551" s="4" t="s">
        <v>6680</v>
      </c>
      <c r="Q551" s="4" t="s">
        <v>6682</v>
      </c>
      <c r="U551" s="4" t="s">
        <v>62</v>
      </c>
      <c r="V551" s="4" t="s">
        <v>6473</v>
      </c>
      <c r="W551" s="4" t="s">
        <v>1316</v>
      </c>
      <c r="X551" s="4" t="s">
        <v>1317</v>
      </c>
      <c r="Y551" s="4" t="s">
        <v>2948</v>
      </c>
    </row>
    <row r="552" spans="1:25" x14ac:dyDescent="0.3">
      <c r="A552" s="4" t="s">
        <v>6683</v>
      </c>
      <c r="B552" s="4" t="s">
        <v>6690</v>
      </c>
      <c r="C552" s="4" t="s">
        <v>6684</v>
      </c>
      <c r="D552" s="4" t="s">
        <v>1305</v>
      </c>
      <c r="E552" s="4" t="s">
        <v>6685</v>
      </c>
      <c r="F552" s="4" t="s">
        <v>6686</v>
      </c>
      <c r="G552" s="4" t="s">
        <v>6687</v>
      </c>
      <c r="H552" s="4">
        <v>2014</v>
      </c>
      <c r="I552" s="4" t="s">
        <v>6688</v>
      </c>
      <c r="J552" s="4">
        <v>40</v>
      </c>
      <c r="K552" s="4">
        <v>4</v>
      </c>
      <c r="M552" s="4">
        <v>1142</v>
      </c>
      <c r="N552" s="4">
        <v>1152</v>
      </c>
      <c r="O552" s="4">
        <v>10</v>
      </c>
      <c r="P552" s="4" t="s">
        <v>6689</v>
      </c>
      <c r="Q552" s="4" t="s">
        <v>6691</v>
      </c>
      <c r="R552" s="4" t="s">
        <v>6692</v>
      </c>
      <c r="T552" s="4" t="s">
        <v>4411</v>
      </c>
      <c r="U552" s="4" t="s">
        <v>62</v>
      </c>
      <c r="V552" s="4" t="s">
        <v>6693</v>
      </c>
      <c r="W552" s="4" t="s">
        <v>1316</v>
      </c>
      <c r="X552" s="4" t="s">
        <v>1317</v>
      </c>
    </row>
    <row r="553" spans="1:25" x14ac:dyDescent="0.3">
      <c r="A553" s="4" t="s">
        <v>6694</v>
      </c>
      <c r="B553" s="4" t="s">
        <v>6700</v>
      </c>
      <c r="D553" s="4" t="s">
        <v>1305</v>
      </c>
      <c r="E553" s="4" t="s">
        <v>6695</v>
      </c>
      <c r="F553" s="4" t="s">
        <v>6696</v>
      </c>
      <c r="G553" s="4" t="s">
        <v>6697</v>
      </c>
      <c r="H553" s="4">
        <v>2009</v>
      </c>
      <c r="I553" s="4" t="s">
        <v>6698</v>
      </c>
      <c r="J553" s="4">
        <v>122</v>
      </c>
      <c r="K553" s="4">
        <v>1</v>
      </c>
      <c r="M553" s="4">
        <v>17</v>
      </c>
      <c r="N553" s="4">
        <v>38</v>
      </c>
      <c r="O553" s="4">
        <v>21</v>
      </c>
      <c r="P553" s="4" t="s">
        <v>6699</v>
      </c>
      <c r="R553" s="4" t="s">
        <v>6701</v>
      </c>
      <c r="U553" s="4" t="s">
        <v>62</v>
      </c>
      <c r="V553" s="4" t="s">
        <v>6702</v>
      </c>
      <c r="W553" s="4" t="s">
        <v>1316</v>
      </c>
      <c r="X553" s="4" t="s">
        <v>1317</v>
      </c>
    </row>
    <row r="554" spans="1:25" x14ac:dyDescent="0.3">
      <c r="A554" s="4" t="s">
        <v>6703</v>
      </c>
      <c r="B554" s="4" t="s">
        <v>6710</v>
      </c>
      <c r="C554" s="4" t="s">
        <v>6704</v>
      </c>
      <c r="D554" s="4" t="s">
        <v>1305</v>
      </c>
      <c r="E554" s="4" t="s">
        <v>6705</v>
      </c>
      <c r="F554" s="4" t="s">
        <v>6706</v>
      </c>
      <c r="G554" s="4" t="s">
        <v>6707</v>
      </c>
      <c r="H554" s="4">
        <v>2012</v>
      </c>
      <c r="I554" s="4" t="s">
        <v>6708</v>
      </c>
      <c r="J554" s="4">
        <v>34</v>
      </c>
      <c r="K554" s="4">
        <v>1</v>
      </c>
      <c r="M554" s="4">
        <v>145</v>
      </c>
      <c r="N554" s="4">
        <v>155</v>
      </c>
      <c r="O554" s="4">
        <v>10</v>
      </c>
      <c r="P554" s="4" t="s">
        <v>6709</v>
      </c>
      <c r="Q554" s="4" t="s">
        <v>6711</v>
      </c>
      <c r="R554" s="4" t="s">
        <v>6712</v>
      </c>
      <c r="U554" s="4" t="s">
        <v>62</v>
      </c>
      <c r="V554" s="4" t="s">
        <v>6713</v>
      </c>
      <c r="W554" s="4" t="s">
        <v>1376</v>
      </c>
      <c r="X554" s="4" t="s">
        <v>1317</v>
      </c>
    </row>
    <row r="555" spans="1:25" x14ac:dyDescent="0.3">
      <c r="A555" s="4" t="s">
        <v>6714</v>
      </c>
      <c r="B555" s="4" t="s">
        <v>6720</v>
      </c>
      <c r="C555" s="4" t="s">
        <v>6715</v>
      </c>
      <c r="D555" s="4" t="s">
        <v>1305</v>
      </c>
      <c r="E555" s="4" t="s">
        <v>6716</v>
      </c>
      <c r="F555" s="4" t="s">
        <v>6717</v>
      </c>
      <c r="G555" s="4" t="s">
        <v>6718</v>
      </c>
      <c r="H555" s="4">
        <v>2012</v>
      </c>
      <c r="I555" s="4" t="s">
        <v>3702</v>
      </c>
      <c r="J555" s="4">
        <v>75</v>
      </c>
      <c r="K555" s="4">
        <v>4</v>
      </c>
      <c r="M555" s="4">
        <v>305</v>
      </c>
      <c r="N555" s="4">
        <v>322</v>
      </c>
      <c r="O555" s="4">
        <v>17</v>
      </c>
      <c r="P555" s="4" t="s">
        <v>6719</v>
      </c>
      <c r="R555" s="4" t="s">
        <v>6721</v>
      </c>
      <c r="U555" s="4" t="s">
        <v>62</v>
      </c>
      <c r="V555" s="4" t="s">
        <v>3705</v>
      </c>
      <c r="W555" s="4" t="s">
        <v>1316</v>
      </c>
      <c r="X555" s="4" t="s">
        <v>1317</v>
      </c>
    </row>
    <row r="556" spans="1:25" x14ac:dyDescent="0.3">
      <c r="A556" s="4" t="s">
        <v>6722</v>
      </c>
      <c r="B556" s="4" t="s">
        <v>6727</v>
      </c>
      <c r="D556" s="4" t="s">
        <v>1305</v>
      </c>
      <c r="E556" s="4" t="s">
        <v>6723</v>
      </c>
      <c r="F556" s="4" t="s">
        <v>6724</v>
      </c>
      <c r="G556" s="4" t="s">
        <v>6725</v>
      </c>
      <c r="H556" s="4">
        <v>2012</v>
      </c>
      <c r="I556" s="4" t="s">
        <v>971</v>
      </c>
      <c r="J556" s="4">
        <v>14</v>
      </c>
      <c r="K556" s="4">
        <v>4</v>
      </c>
      <c r="M556" s="4">
        <v>289</v>
      </c>
      <c r="N556" s="4">
        <v>296</v>
      </c>
      <c r="O556" s="4">
        <v>7</v>
      </c>
      <c r="P556" s="4" t="s">
        <v>6726</v>
      </c>
      <c r="Q556" s="4" t="s">
        <v>6728</v>
      </c>
      <c r="R556" s="4" t="s">
        <v>6729</v>
      </c>
      <c r="U556" s="4" t="s">
        <v>62</v>
      </c>
      <c r="V556" s="4" t="s">
        <v>5662</v>
      </c>
      <c r="W556" s="4" t="s">
        <v>1316</v>
      </c>
      <c r="X556" s="4" t="s">
        <v>1317</v>
      </c>
    </row>
    <row r="557" spans="1:25" x14ac:dyDescent="0.3">
      <c r="A557" s="4" t="s">
        <v>6730</v>
      </c>
      <c r="B557" s="4" t="s">
        <v>6736</v>
      </c>
      <c r="C557" s="4" t="s">
        <v>6731</v>
      </c>
      <c r="D557" s="4" t="s">
        <v>1305</v>
      </c>
      <c r="E557" s="4" t="s">
        <v>6732</v>
      </c>
      <c r="F557" s="4" t="s">
        <v>6733</v>
      </c>
      <c r="G557" s="4" t="s">
        <v>6734</v>
      </c>
      <c r="H557" s="4">
        <v>2011</v>
      </c>
      <c r="I557" s="4" t="s">
        <v>1207</v>
      </c>
      <c r="J557" s="4">
        <v>24</v>
      </c>
      <c r="K557" s="4">
        <v>3</v>
      </c>
      <c r="M557" s="4">
        <v>309</v>
      </c>
      <c r="N557" s="4">
        <v>316</v>
      </c>
      <c r="O557" s="4">
        <v>7</v>
      </c>
      <c r="P557" s="4" t="s">
        <v>6735</v>
      </c>
      <c r="R557" s="4" t="s">
        <v>6737</v>
      </c>
      <c r="U557" s="4" t="s">
        <v>62</v>
      </c>
      <c r="V557" s="4" t="s">
        <v>6239</v>
      </c>
      <c r="W557" s="4" t="s">
        <v>1316</v>
      </c>
      <c r="X557" s="4" t="s">
        <v>1317</v>
      </c>
    </row>
    <row r="558" spans="1:25" x14ac:dyDescent="0.3">
      <c r="A558" s="4" t="s">
        <v>6738</v>
      </c>
      <c r="B558" s="4" t="s">
        <v>6744</v>
      </c>
      <c r="C558" s="4" t="s">
        <v>6739</v>
      </c>
      <c r="D558" s="4" t="s">
        <v>1305</v>
      </c>
      <c r="E558" s="4" t="s">
        <v>6740</v>
      </c>
      <c r="F558" s="4" t="s">
        <v>6741</v>
      </c>
      <c r="G558" s="4" t="s">
        <v>6742</v>
      </c>
      <c r="H558" s="4">
        <v>2012</v>
      </c>
      <c r="I558" s="4" t="s">
        <v>2200</v>
      </c>
      <c r="J558" s="4">
        <v>48</v>
      </c>
      <c r="K558" s="4">
        <v>6</v>
      </c>
      <c r="M558" s="4">
        <v>729</v>
      </c>
      <c r="N558" s="4">
        <v>740</v>
      </c>
      <c r="O558" s="4">
        <v>11</v>
      </c>
      <c r="P558" s="4" t="s">
        <v>6743</v>
      </c>
      <c r="Q558" s="4" t="s">
        <v>6745</v>
      </c>
      <c r="R558" s="4" t="s">
        <v>6746</v>
      </c>
      <c r="T558" s="4" t="s">
        <v>6451</v>
      </c>
      <c r="U558" s="4" t="s">
        <v>62</v>
      </c>
      <c r="V558" s="4" t="s">
        <v>2205</v>
      </c>
      <c r="W558" s="4" t="s">
        <v>1316</v>
      </c>
      <c r="X558" s="4" t="s">
        <v>1317</v>
      </c>
    </row>
    <row r="559" spans="1:25" x14ac:dyDescent="0.3">
      <c r="A559" s="4" t="s">
        <v>6747</v>
      </c>
      <c r="B559" s="4" t="s">
        <v>6753</v>
      </c>
      <c r="C559" s="4" t="s">
        <v>6748</v>
      </c>
      <c r="D559" s="4" t="s">
        <v>1305</v>
      </c>
      <c r="E559" s="4" t="s">
        <v>6749</v>
      </c>
      <c r="F559" s="4" t="s">
        <v>6750</v>
      </c>
      <c r="G559" s="4" t="s">
        <v>6751</v>
      </c>
      <c r="H559" s="4">
        <v>2011</v>
      </c>
      <c r="I559" s="4" t="s">
        <v>919</v>
      </c>
      <c r="J559" s="4">
        <v>34</v>
      </c>
      <c r="K559" s="4">
        <v>1</v>
      </c>
      <c r="M559" s="4">
        <v>185</v>
      </c>
      <c r="N559" s="4">
        <v>203</v>
      </c>
      <c r="O559" s="4">
        <v>18</v>
      </c>
      <c r="P559" s="4" t="s">
        <v>6752</v>
      </c>
      <c r="Q559" s="4" t="s">
        <v>6754</v>
      </c>
      <c r="R559" s="4" t="s">
        <v>6755</v>
      </c>
      <c r="U559" s="4" t="s">
        <v>62</v>
      </c>
      <c r="V559" s="4" t="s">
        <v>6756</v>
      </c>
      <c r="W559" s="4" t="s">
        <v>1376</v>
      </c>
      <c r="X559" s="4" t="s">
        <v>1317</v>
      </c>
    </row>
    <row r="560" spans="1:25" x14ac:dyDescent="0.3">
      <c r="A560" s="4" t="s">
        <v>6757</v>
      </c>
      <c r="B560" s="4" t="s">
        <v>6761</v>
      </c>
      <c r="D560" s="4" t="s">
        <v>1305</v>
      </c>
      <c r="E560" s="4" t="s">
        <v>6758</v>
      </c>
      <c r="F560" s="4" t="s">
        <v>6759</v>
      </c>
      <c r="G560" s="4">
        <v>7006003708</v>
      </c>
      <c r="H560" s="4">
        <v>2008</v>
      </c>
      <c r="I560" s="4" t="s">
        <v>971</v>
      </c>
      <c r="J560" s="4">
        <v>10</v>
      </c>
      <c r="K560" s="4">
        <v>4</v>
      </c>
      <c r="M560" s="4">
        <v>271</v>
      </c>
      <c r="N560" s="4">
        <v>274</v>
      </c>
      <c r="O560" s="4">
        <v>3</v>
      </c>
      <c r="P560" s="4" t="s">
        <v>6760</v>
      </c>
      <c r="Q560" s="4" t="s">
        <v>6762</v>
      </c>
      <c r="R560" s="4" t="s">
        <v>6763</v>
      </c>
      <c r="U560" s="4" t="s">
        <v>62</v>
      </c>
      <c r="V560" s="4" t="s">
        <v>5662</v>
      </c>
      <c r="W560" s="4" t="s">
        <v>1376</v>
      </c>
      <c r="X560" s="4" t="s">
        <v>1317</v>
      </c>
    </row>
    <row r="561" spans="1:25" x14ac:dyDescent="0.3">
      <c r="A561" s="4" t="s">
        <v>6764</v>
      </c>
      <c r="B561" s="4" t="s">
        <v>6771</v>
      </c>
      <c r="C561" s="4" t="s">
        <v>6765</v>
      </c>
      <c r="D561" s="4" t="s">
        <v>1305</v>
      </c>
      <c r="E561" s="4" t="s">
        <v>6766</v>
      </c>
      <c r="F561" s="4" t="s">
        <v>6767</v>
      </c>
      <c r="G561" s="4" t="s">
        <v>6768</v>
      </c>
      <c r="H561" s="4">
        <v>2012</v>
      </c>
      <c r="I561" s="4" t="s">
        <v>6769</v>
      </c>
      <c r="J561" s="4">
        <v>31</v>
      </c>
      <c r="K561" s="4">
        <v>3</v>
      </c>
      <c r="M561" s="4">
        <v>325</v>
      </c>
      <c r="N561" s="4">
        <v>340</v>
      </c>
      <c r="O561" s="4">
        <v>15</v>
      </c>
      <c r="P561" s="4" t="s">
        <v>6770</v>
      </c>
      <c r="U561" s="4" t="s">
        <v>62</v>
      </c>
      <c r="V561" s="4" t="s">
        <v>6772</v>
      </c>
      <c r="W561" s="4" t="s">
        <v>1316</v>
      </c>
      <c r="X561" s="4" t="s">
        <v>1317</v>
      </c>
    </row>
    <row r="562" spans="1:25" x14ac:dyDescent="0.3">
      <c r="A562" s="4" t="s">
        <v>6773</v>
      </c>
      <c r="B562" s="4" t="s">
        <v>6780</v>
      </c>
      <c r="C562" s="4" t="s">
        <v>6774</v>
      </c>
      <c r="D562" s="4" t="s">
        <v>1305</v>
      </c>
      <c r="E562" s="4" t="s">
        <v>6775</v>
      </c>
      <c r="F562" s="4" t="s">
        <v>6776</v>
      </c>
      <c r="G562" s="4" t="s">
        <v>6777</v>
      </c>
      <c r="H562" s="4">
        <v>2014</v>
      </c>
      <c r="I562" s="4" t="s">
        <v>6778</v>
      </c>
      <c r="J562" s="4">
        <v>6</v>
      </c>
      <c r="K562" s="4">
        <v>1</v>
      </c>
      <c r="M562" s="4">
        <v>207</v>
      </c>
      <c r="N562" s="4">
        <v>219</v>
      </c>
      <c r="O562" s="4">
        <v>12</v>
      </c>
      <c r="P562" s="4" t="s">
        <v>6779</v>
      </c>
      <c r="Q562" s="4" t="s">
        <v>6781</v>
      </c>
      <c r="R562" s="4" t="s">
        <v>6782</v>
      </c>
      <c r="U562" s="4" t="s">
        <v>62</v>
      </c>
      <c r="V562" s="4" t="s">
        <v>6783</v>
      </c>
      <c r="W562" s="4" t="s">
        <v>1316</v>
      </c>
      <c r="X562" s="4" t="s">
        <v>1317</v>
      </c>
      <c r="Y562" s="4" t="s">
        <v>1329</v>
      </c>
    </row>
    <row r="563" spans="1:25" x14ac:dyDescent="0.3">
      <c r="A563" s="4" t="s">
        <v>6784</v>
      </c>
      <c r="B563" s="4" t="s">
        <v>6790</v>
      </c>
      <c r="C563" s="4" t="s">
        <v>6785</v>
      </c>
      <c r="D563" s="4" t="s">
        <v>1305</v>
      </c>
      <c r="E563" s="4" t="s">
        <v>6786</v>
      </c>
      <c r="F563" s="4" t="s">
        <v>6787</v>
      </c>
      <c r="G563" s="4" t="s">
        <v>6788</v>
      </c>
      <c r="H563" s="4">
        <v>2009</v>
      </c>
      <c r="I563" s="4" t="s">
        <v>1150</v>
      </c>
      <c r="J563" s="4">
        <v>17</v>
      </c>
      <c r="K563" s="4">
        <v>1</v>
      </c>
      <c r="M563" s="4">
        <v>51</v>
      </c>
      <c r="N563" s="4">
        <v>55</v>
      </c>
      <c r="O563" s="4">
        <v>4</v>
      </c>
      <c r="P563" s="4" t="s">
        <v>6789</v>
      </c>
      <c r="Q563" s="4" t="s">
        <v>6791</v>
      </c>
      <c r="R563" s="4" t="s">
        <v>6792</v>
      </c>
      <c r="U563" s="4" t="s">
        <v>62</v>
      </c>
      <c r="V563" s="4" t="s">
        <v>6793</v>
      </c>
      <c r="W563" s="4" t="s">
        <v>1316</v>
      </c>
      <c r="X563" s="4" t="s">
        <v>1317</v>
      </c>
    </row>
    <row r="564" spans="1:25" x14ac:dyDescent="0.3">
      <c r="A564" s="4" t="s">
        <v>6794</v>
      </c>
      <c r="B564" s="4" t="s">
        <v>6800</v>
      </c>
      <c r="C564" s="4" t="s">
        <v>6795</v>
      </c>
      <c r="D564" s="4" t="s">
        <v>1305</v>
      </c>
      <c r="E564" s="4" t="s">
        <v>6796</v>
      </c>
      <c r="F564" s="4" t="s">
        <v>6797</v>
      </c>
      <c r="G564" s="4">
        <v>55570135400</v>
      </c>
      <c r="H564" s="4">
        <v>2009</v>
      </c>
      <c r="I564" s="4" t="s">
        <v>6798</v>
      </c>
      <c r="J564" s="4">
        <v>30</v>
      </c>
      <c r="K564" s="5">
        <v>44958</v>
      </c>
      <c r="M564" s="4">
        <v>37</v>
      </c>
      <c r="N564" s="4">
        <v>57</v>
      </c>
      <c r="O564" s="4">
        <v>20</v>
      </c>
      <c r="P564" s="4" t="s">
        <v>6799</v>
      </c>
      <c r="U564" s="4" t="s">
        <v>62</v>
      </c>
      <c r="V564" s="4" t="s">
        <v>6801</v>
      </c>
      <c r="W564" s="4" t="s">
        <v>1316</v>
      </c>
      <c r="X564" s="4" t="s">
        <v>1317</v>
      </c>
      <c r="Y564" s="4" t="s">
        <v>1377</v>
      </c>
    </row>
    <row r="565" spans="1:25" x14ac:dyDescent="0.3">
      <c r="A565" s="4" t="s">
        <v>6802</v>
      </c>
      <c r="B565" s="4" t="s">
        <v>6808</v>
      </c>
      <c r="C565" s="4" t="s">
        <v>6803</v>
      </c>
      <c r="D565" s="4" t="s">
        <v>1305</v>
      </c>
      <c r="E565" s="4" t="s">
        <v>6804</v>
      </c>
      <c r="F565" s="4" t="s">
        <v>6805</v>
      </c>
      <c r="G565" s="4" t="s">
        <v>6806</v>
      </c>
      <c r="H565" s="4">
        <v>2009</v>
      </c>
      <c r="I565" s="4" t="s">
        <v>4346</v>
      </c>
      <c r="J565" s="4">
        <v>24</v>
      </c>
      <c r="K565" s="4">
        <v>3</v>
      </c>
      <c r="M565" s="4">
        <v>223</v>
      </c>
      <c r="N565" s="4">
        <v>230</v>
      </c>
      <c r="O565" s="4">
        <v>7</v>
      </c>
      <c r="P565" s="4" t="s">
        <v>6807</v>
      </c>
      <c r="Q565" s="4" t="s">
        <v>6809</v>
      </c>
      <c r="R565" s="4" t="s">
        <v>6810</v>
      </c>
      <c r="T565" s="4" t="s">
        <v>1875</v>
      </c>
      <c r="U565" s="4" t="s">
        <v>62</v>
      </c>
      <c r="V565" s="4" t="s">
        <v>4351</v>
      </c>
      <c r="W565" s="4" t="s">
        <v>1376</v>
      </c>
      <c r="X565" s="4" t="s">
        <v>1317</v>
      </c>
    </row>
    <row r="566" spans="1:25" x14ac:dyDescent="0.3">
      <c r="A566" s="4" t="s">
        <v>6811</v>
      </c>
      <c r="B566" s="4" t="s">
        <v>6817</v>
      </c>
      <c r="C566" s="4" t="s">
        <v>6812</v>
      </c>
      <c r="D566" s="4" t="s">
        <v>1305</v>
      </c>
      <c r="E566" s="4" t="s">
        <v>6813</v>
      </c>
      <c r="F566" s="4" t="s">
        <v>6814</v>
      </c>
      <c r="G566" s="4" t="s">
        <v>6815</v>
      </c>
      <c r="H566" s="4">
        <v>2013</v>
      </c>
      <c r="I566" s="4" t="s">
        <v>1604</v>
      </c>
      <c r="J566" s="4">
        <v>12</v>
      </c>
      <c r="K566" s="4">
        <v>3</v>
      </c>
      <c r="M566" s="4">
        <v>198</v>
      </c>
      <c r="N566" s="4">
        <v>206</v>
      </c>
      <c r="O566" s="4">
        <v>8</v>
      </c>
      <c r="P566" s="4" t="s">
        <v>6816</v>
      </c>
      <c r="Q566" s="4" t="s">
        <v>6818</v>
      </c>
      <c r="R566" s="4" t="s">
        <v>6819</v>
      </c>
      <c r="U566" s="4" t="s">
        <v>62</v>
      </c>
      <c r="V566" s="4" t="s">
        <v>1604</v>
      </c>
      <c r="W566" s="4" t="s">
        <v>1316</v>
      </c>
      <c r="X566" s="4" t="s">
        <v>1317</v>
      </c>
      <c r="Y566" s="4" t="s">
        <v>1430</v>
      </c>
    </row>
    <row r="567" spans="1:25" x14ac:dyDescent="0.3">
      <c r="A567" s="4" t="s">
        <v>6820</v>
      </c>
      <c r="B567" s="4" t="s">
        <v>6827</v>
      </c>
      <c r="C567" s="4" t="s">
        <v>6821</v>
      </c>
      <c r="D567" s="4" t="s">
        <v>1305</v>
      </c>
      <c r="E567" s="4" t="s">
        <v>6822</v>
      </c>
      <c r="F567" s="4" t="s">
        <v>6823</v>
      </c>
      <c r="G567" s="4" t="s">
        <v>6824</v>
      </c>
      <c r="H567" s="4">
        <v>2010</v>
      </c>
      <c r="I567" s="4" t="s">
        <v>6825</v>
      </c>
      <c r="J567" s="4">
        <v>20</v>
      </c>
      <c r="K567" s="4">
        <v>4</v>
      </c>
      <c r="M567" s="4">
        <v>227</v>
      </c>
      <c r="N567" s="4">
        <v>247</v>
      </c>
      <c r="O567" s="4">
        <v>20</v>
      </c>
      <c r="P567" s="4" t="s">
        <v>6826</v>
      </c>
      <c r="Q567" s="4" t="s">
        <v>6828</v>
      </c>
      <c r="U567" s="4" t="s">
        <v>62</v>
      </c>
      <c r="V567" s="4" t="s">
        <v>6825</v>
      </c>
      <c r="W567" s="4" t="s">
        <v>1316</v>
      </c>
      <c r="X567" s="4" t="s">
        <v>1317</v>
      </c>
    </row>
    <row r="568" spans="1:25" x14ac:dyDescent="0.3">
      <c r="A568" s="4" t="s">
        <v>6829</v>
      </c>
      <c r="B568" s="4" t="s">
        <v>6836</v>
      </c>
      <c r="C568" s="4" t="s">
        <v>6830</v>
      </c>
      <c r="D568" s="4" t="s">
        <v>1305</v>
      </c>
      <c r="E568" s="4" t="s">
        <v>6831</v>
      </c>
      <c r="F568" s="4" t="s">
        <v>6832</v>
      </c>
      <c r="G568" s="4" t="s">
        <v>6833</v>
      </c>
      <c r="H568" s="4">
        <v>2014</v>
      </c>
      <c r="I568" s="4" t="s">
        <v>6834</v>
      </c>
      <c r="J568" s="4">
        <v>123</v>
      </c>
      <c r="K568" s="4">
        <v>3</v>
      </c>
      <c r="M568" s="4">
        <v>545</v>
      </c>
      <c r="N568" s="4">
        <v>556</v>
      </c>
      <c r="O568" s="4">
        <v>11</v>
      </c>
      <c r="P568" s="4" t="s">
        <v>6835</v>
      </c>
      <c r="Q568" s="4" t="s">
        <v>6837</v>
      </c>
      <c r="R568" s="4" t="s">
        <v>6838</v>
      </c>
      <c r="T568" s="4" t="s">
        <v>4411</v>
      </c>
      <c r="U568" s="4" t="s">
        <v>62</v>
      </c>
      <c r="V568" s="4" t="s">
        <v>6839</v>
      </c>
      <c r="W568" s="4" t="s">
        <v>1316</v>
      </c>
      <c r="X568" s="4" t="s">
        <v>1317</v>
      </c>
    </row>
    <row r="569" spans="1:25" x14ac:dyDescent="0.3">
      <c r="A569" s="4" t="s">
        <v>6840</v>
      </c>
      <c r="B569" s="4" t="s">
        <v>6846</v>
      </c>
      <c r="C569" s="4" t="s">
        <v>6841</v>
      </c>
      <c r="D569" s="4" t="s">
        <v>1305</v>
      </c>
      <c r="E569" s="4" t="s">
        <v>6842</v>
      </c>
      <c r="F569" s="4" t="s">
        <v>6843</v>
      </c>
      <c r="G569" s="4" t="s">
        <v>6844</v>
      </c>
      <c r="H569" s="4">
        <v>2009</v>
      </c>
      <c r="I569" s="4" t="s">
        <v>5275</v>
      </c>
      <c r="J569" s="4">
        <v>30</v>
      </c>
      <c r="K569" s="4">
        <v>4</v>
      </c>
      <c r="M569" s="4">
        <v>347</v>
      </c>
      <c r="N569" s="4">
        <v>373</v>
      </c>
      <c r="O569" s="4">
        <v>26</v>
      </c>
      <c r="P569" s="4" t="s">
        <v>6845</v>
      </c>
      <c r="Q569" s="4" t="s">
        <v>6847</v>
      </c>
      <c r="U569" s="4" t="s">
        <v>62</v>
      </c>
      <c r="V569" s="4" t="s">
        <v>5279</v>
      </c>
      <c r="W569" s="4" t="s">
        <v>1316</v>
      </c>
      <c r="X569" s="4" t="s">
        <v>1317</v>
      </c>
    </row>
    <row r="570" spans="1:25" x14ac:dyDescent="0.3">
      <c r="A570" s="4" t="s">
        <v>6848</v>
      </c>
      <c r="B570" s="4" t="s">
        <v>6855</v>
      </c>
      <c r="C570" s="4" t="s">
        <v>6849</v>
      </c>
      <c r="D570" s="4" t="s">
        <v>1305</v>
      </c>
      <c r="E570" s="4" t="s">
        <v>6850</v>
      </c>
      <c r="F570" s="4" t="s">
        <v>6851</v>
      </c>
      <c r="G570" s="4" t="s">
        <v>6852</v>
      </c>
      <c r="H570" s="4">
        <v>2011</v>
      </c>
      <c r="I570" s="4" t="s">
        <v>6853</v>
      </c>
      <c r="J570" s="4">
        <v>39</v>
      </c>
      <c r="K570" s="4">
        <v>8</v>
      </c>
      <c r="M570" s="4">
        <v>1160</v>
      </c>
      <c r="N570" s="4">
        <v>1181</v>
      </c>
      <c r="O570" s="4">
        <v>21</v>
      </c>
      <c r="P570" s="4" t="s">
        <v>6854</v>
      </c>
      <c r="Q570" s="4" t="s">
        <v>6856</v>
      </c>
      <c r="U570" s="4" t="s">
        <v>62</v>
      </c>
      <c r="V570" s="4" t="s">
        <v>4833</v>
      </c>
      <c r="W570" s="4" t="s">
        <v>1316</v>
      </c>
      <c r="X570" s="4" t="s">
        <v>1317</v>
      </c>
    </row>
    <row r="571" spans="1:25" x14ac:dyDescent="0.3">
      <c r="A571" s="4" t="s">
        <v>6857</v>
      </c>
      <c r="B571" s="4" t="s">
        <v>6863</v>
      </c>
      <c r="C571" s="4" t="s">
        <v>6858</v>
      </c>
      <c r="D571" s="4" t="s">
        <v>1305</v>
      </c>
      <c r="E571" s="4" t="s">
        <v>6859</v>
      </c>
      <c r="F571" s="4" t="s">
        <v>6860</v>
      </c>
      <c r="G571" s="4" t="s">
        <v>6861</v>
      </c>
      <c r="H571" s="4">
        <v>2013</v>
      </c>
      <c r="I571" s="4" t="s">
        <v>4346</v>
      </c>
      <c r="J571" s="4">
        <v>28</v>
      </c>
      <c r="K571" s="4">
        <v>1</v>
      </c>
      <c r="M571" s="4">
        <v>8</v>
      </c>
      <c r="N571" s="4">
        <v>15</v>
      </c>
      <c r="O571" s="4">
        <v>7</v>
      </c>
      <c r="P571" s="4" t="s">
        <v>6862</v>
      </c>
      <c r="Q571" s="4" t="s">
        <v>6864</v>
      </c>
      <c r="R571" s="4" t="s">
        <v>6865</v>
      </c>
      <c r="U571" s="4" t="s">
        <v>62</v>
      </c>
      <c r="V571" s="4" t="s">
        <v>4351</v>
      </c>
      <c r="W571" s="4" t="s">
        <v>6240</v>
      </c>
      <c r="X571" s="4" t="s">
        <v>1317</v>
      </c>
    </row>
    <row r="572" spans="1:25" x14ac:dyDescent="0.3">
      <c r="A572" s="4" t="s">
        <v>6866</v>
      </c>
      <c r="B572" s="4" t="s">
        <v>6872</v>
      </c>
      <c r="C572" s="4" t="s">
        <v>6867</v>
      </c>
      <c r="D572" s="4" t="s">
        <v>1305</v>
      </c>
      <c r="E572" s="4" t="s">
        <v>6868</v>
      </c>
      <c r="F572" s="4" t="s">
        <v>6869</v>
      </c>
      <c r="G572" s="4">
        <v>36522953100</v>
      </c>
      <c r="H572" s="4">
        <v>2010</v>
      </c>
      <c r="I572" s="4" t="s">
        <v>6870</v>
      </c>
      <c r="J572" s="4">
        <v>91</v>
      </c>
      <c r="K572" s="4">
        <v>4</v>
      </c>
      <c r="M572" s="4">
        <v>364</v>
      </c>
      <c r="N572" s="4">
        <v>370</v>
      </c>
      <c r="O572" s="4">
        <v>6</v>
      </c>
      <c r="P572" s="4" t="s">
        <v>6871</v>
      </c>
      <c r="U572" s="4" t="s">
        <v>62</v>
      </c>
      <c r="V572" s="4" t="s">
        <v>6873</v>
      </c>
      <c r="W572" s="4" t="s">
        <v>1316</v>
      </c>
      <c r="X572" s="4" t="s">
        <v>1317</v>
      </c>
    </row>
    <row r="573" spans="1:25" x14ac:dyDescent="0.3">
      <c r="A573" s="4" t="s">
        <v>6874</v>
      </c>
      <c r="B573" s="4" t="s">
        <v>6879</v>
      </c>
      <c r="C573" s="4" t="s">
        <v>6875</v>
      </c>
      <c r="D573" s="4" t="s">
        <v>1305</v>
      </c>
      <c r="E573" s="4" t="s">
        <v>6876</v>
      </c>
      <c r="F573" s="4" t="s">
        <v>6877</v>
      </c>
      <c r="G573" s="4">
        <v>7402992916</v>
      </c>
      <c r="H573" s="4">
        <v>2008</v>
      </c>
      <c r="I573" s="4" t="s">
        <v>6497</v>
      </c>
      <c r="J573" s="4">
        <v>63</v>
      </c>
      <c r="K573" s="4">
        <v>8</v>
      </c>
      <c r="M573" s="4">
        <v>702</v>
      </c>
      <c r="N573" s="4">
        <v>717</v>
      </c>
      <c r="O573" s="4">
        <v>15</v>
      </c>
      <c r="P573" s="4" t="s">
        <v>6878</v>
      </c>
      <c r="Q573" s="4" t="s">
        <v>6880</v>
      </c>
      <c r="R573" s="4" t="s">
        <v>6881</v>
      </c>
      <c r="U573" s="4" t="s">
        <v>62</v>
      </c>
      <c r="V573" s="4" t="s">
        <v>6502</v>
      </c>
      <c r="W573" s="4" t="s">
        <v>1316</v>
      </c>
      <c r="X573" s="4" t="s">
        <v>1317</v>
      </c>
    </row>
    <row r="574" spans="1:25" x14ac:dyDescent="0.3">
      <c r="A574" s="4" t="s">
        <v>6882</v>
      </c>
      <c r="B574" s="4" t="s">
        <v>6888</v>
      </c>
      <c r="C574" s="4" t="s">
        <v>6883</v>
      </c>
      <c r="D574" s="4" t="s">
        <v>1305</v>
      </c>
      <c r="E574" s="4" t="s">
        <v>6884</v>
      </c>
      <c r="F574" s="4" t="s">
        <v>6885</v>
      </c>
      <c r="G574" s="4">
        <v>6507302792</v>
      </c>
      <c r="H574" s="4">
        <v>2008</v>
      </c>
      <c r="I574" s="4" t="s">
        <v>6886</v>
      </c>
      <c r="J574" s="4">
        <v>79</v>
      </c>
      <c r="K574" s="4">
        <v>11</v>
      </c>
      <c r="L574" s="4">
        <v>115106</v>
      </c>
      <c r="P574" s="4" t="s">
        <v>6887</v>
      </c>
      <c r="R574" s="4" t="s">
        <v>6889</v>
      </c>
      <c r="U574" s="4" t="s">
        <v>62</v>
      </c>
      <c r="V574" s="4" t="s">
        <v>6890</v>
      </c>
      <c r="W574" s="4" t="s">
        <v>1316</v>
      </c>
      <c r="X574" s="4" t="s">
        <v>1317</v>
      </c>
    </row>
    <row r="575" spans="1:25" x14ac:dyDescent="0.3">
      <c r="A575" s="4" t="s">
        <v>6891</v>
      </c>
      <c r="B575" s="4" t="s">
        <v>6897</v>
      </c>
      <c r="C575" s="4" t="s">
        <v>6892</v>
      </c>
      <c r="D575" s="4" t="s">
        <v>1305</v>
      </c>
      <c r="E575" s="4" t="s">
        <v>6893</v>
      </c>
      <c r="F575" s="4" t="s">
        <v>6894</v>
      </c>
      <c r="G575" s="4" t="s">
        <v>6895</v>
      </c>
      <c r="H575" s="4">
        <v>2011</v>
      </c>
      <c r="I575" s="4" t="s">
        <v>6853</v>
      </c>
      <c r="J575" s="4">
        <v>39</v>
      </c>
      <c r="K575" s="4">
        <v>8</v>
      </c>
      <c r="M575" s="4">
        <v>1128</v>
      </c>
      <c r="N575" s="4">
        <v>1159</v>
      </c>
      <c r="O575" s="4">
        <v>31</v>
      </c>
      <c r="P575" s="4" t="s">
        <v>6896</v>
      </c>
      <c r="Q575" s="4" t="s">
        <v>6898</v>
      </c>
      <c r="U575" s="4" t="s">
        <v>62</v>
      </c>
      <c r="V575" s="4" t="s">
        <v>4833</v>
      </c>
      <c r="W575" s="4" t="s">
        <v>1316</v>
      </c>
      <c r="X575" s="4" t="s">
        <v>1317</v>
      </c>
    </row>
    <row r="576" spans="1:25" x14ac:dyDescent="0.3">
      <c r="A576" s="4" t="s">
        <v>6899</v>
      </c>
      <c r="B576" s="4" t="s">
        <v>6905</v>
      </c>
      <c r="C576" s="4" t="s">
        <v>6900</v>
      </c>
      <c r="D576" s="4" t="s">
        <v>1305</v>
      </c>
      <c r="E576" s="4" t="s">
        <v>6901</v>
      </c>
      <c r="F576" s="4" t="s">
        <v>6902</v>
      </c>
      <c r="G576" s="4" t="s">
        <v>6903</v>
      </c>
      <c r="H576" s="4">
        <v>2014</v>
      </c>
      <c r="I576" s="4" t="s">
        <v>2308</v>
      </c>
      <c r="J576" s="4">
        <v>12</v>
      </c>
      <c r="K576" s="4">
        <v>1</v>
      </c>
      <c r="M576" s="4">
        <v>31</v>
      </c>
      <c r="N576" s="4">
        <v>44</v>
      </c>
      <c r="O576" s="4">
        <v>13</v>
      </c>
      <c r="P576" s="4" t="s">
        <v>6904</v>
      </c>
      <c r="Q576" s="4" t="s">
        <v>6906</v>
      </c>
      <c r="R576" s="4" t="s">
        <v>6907</v>
      </c>
      <c r="T576" s="4" t="s">
        <v>2313</v>
      </c>
      <c r="U576" s="4" t="s">
        <v>62</v>
      </c>
      <c r="V576" s="4" t="s">
        <v>2314</v>
      </c>
      <c r="W576" s="4" t="s">
        <v>1316</v>
      </c>
      <c r="X576" s="4" t="s">
        <v>1317</v>
      </c>
    </row>
    <row r="577" spans="1:25" x14ac:dyDescent="0.3">
      <c r="A577" s="4" t="s">
        <v>6908</v>
      </c>
      <c r="B577" s="4" t="s">
        <v>6914</v>
      </c>
      <c r="C577" s="4" t="s">
        <v>6909</v>
      </c>
      <c r="D577" s="4" t="s">
        <v>1305</v>
      </c>
      <c r="E577" s="4" t="s">
        <v>6910</v>
      </c>
      <c r="F577" s="4" t="s">
        <v>6911</v>
      </c>
      <c r="G577" s="4" t="s">
        <v>6912</v>
      </c>
      <c r="H577" s="4">
        <v>2011</v>
      </c>
      <c r="I577" s="4" t="s">
        <v>5275</v>
      </c>
      <c r="J577" s="4">
        <v>32</v>
      </c>
      <c r="K577" s="4">
        <v>5</v>
      </c>
      <c r="M577" s="4">
        <v>498</v>
      </c>
      <c r="N577" s="4">
        <v>511</v>
      </c>
      <c r="O577" s="4">
        <v>13</v>
      </c>
      <c r="P577" s="4" t="s">
        <v>6913</v>
      </c>
      <c r="Q577" s="4" t="s">
        <v>6915</v>
      </c>
      <c r="U577" s="4" t="s">
        <v>62</v>
      </c>
      <c r="V577" s="4" t="s">
        <v>5279</v>
      </c>
      <c r="W577" s="4" t="s">
        <v>1316</v>
      </c>
      <c r="X577" s="4" t="s">
        <v>1317</v>
      </c>
    </row>
    <row r="578" spans="1:25" x14ac:dyDescent="0.3">
      <c r="A578" s="4" t="s">
        <v>6916</v>
      </c>
      <c r="B578" s="4" t="s">
        <v>6921</v>
      </c>
      <c r="D578" s="4" t="s">
        <v>1305</v>
      </c>
      <c r="E578" s="4" t="s">
        <v>6917</v>
      </c>
      <c r="F578" s="4" t="s">
        <v>6918</v>
      </c>
      <c r="G578" s="4" t="s">
        <v>6919</v>
      </c>
      <c r="H578" s="4">
        <v>2008</v>
      </c>
      <c r="I578" s="4" t="s">
        <v>971</v>
      </c>
      <c r="J578" s="4">
        <v>10</v>
      </c>
      <c r="K578" s="4">
        <v>1</v>
      </c>
      <c r="M578" s="4">
        <v>27</v>
      </c>
      <c r="N578" s="4">
        <v>38</v>
      </c>
      <c r="O578" s="4">
        <v>11</v>
      </c>
      <c r="P578" s="4" t="s">
        <v>6920</v>
      </c>
      <c r="Q578" s="4" t="s">
        <v>6922</v>
      </c>
      <c r="R578" s="4" t="s">
        <v>6923</v>
      </c>
      <c r="U578" s="4" t="s">
        <v>62</v>
      </c>
      <c r="V578" s="4" t="s">
        <v>5662</v>
      </c>
      <c r="W578" s="4" t="s">
        <v>1376</v>
      </c>
      <c r="X578" s="4" t="s">
        <v>1317</v>
      </c>
    </row>
    <row r="579" spans="1:25" x14ac:dyDescent="0.3">
      <c r="A579" s="4" t="s">
        <v>6924</v>
      </c>
      <c r="B579" s="4" t="s">
        <v>6930</v>
      </c>
      <c r="C579" s="4" t="s">
        <v>6925</v>
      </c>
      <c r="D579" s="4" t="s">
        <v>1305</v>
      </c>
      <c r="E579" s="4" t="s">
        <v>6926</v>
      </c>
      <c r="F579" s="4" t="s">
        <v>6927</v>
      </c>
      <c r="G579" s="4" t="s">
        <v>6928</v>
      </c>
      <c r="H579" s="4">
        <v>2009</v>
      </c>
      <c r="I579" s="4" t="s">
        <v>1170</v>
      </c>
      <c r="J579" s="4">
        <v>46</v>
      </c>
      <c r="K579" s="4">
        <v>3</v>
      </c>
      <c r="M579" s="4">
        <v>246</v>
      </c>
      <c r="N579" s="4">
        <v>256</v>
      </c>
      <c r="O579" s="4">
        <v>10</v>
      </c>
      <c r="P579" s="4" t="s">
        <v>6929</v>
      </c>
      <c r="U579" s="4" t="s">
        <v>62</v>
      </c>
      <c r="V579" s="4" t="s">
        <v>4851</v>
      </c>
      <c r="W579" s="4" t="s">
        <v>1316</v>
      </c>
      <c r="X579" s="4" t="s">
        <v>1317</v>
      </c>
    </row>
    <row r="580" spans="1:25" x14ac:dyDescent="0.3">
      <c r="A580" s="4" t="s">
        <v>6931</v>
      </c>
      <c r="B580" s="4" t="s">
        <v>6937</v>
      </c>
      <c r="C580" s="4" t="s">
        <v>6932</v>
      </c>
      <c r="D580" s="4" t="s">
        <v>1305</v>
      </c>
      <c r="E580" s="4" t="s">
        <v>6933</v>
      </c>
      <c r="F580" s="4" t="s">
        <v>6934</v>
      </c>
      <c r="G580" s="4">
        <v>56459055400</v>
      </c>
      <c r="H580" s="4">
        <v>2015</v>
      </c>
      <c r="I580" s="4" t="s">
        <v>6935</v>
      </c>
      <c r="J580" s="4">
        <v>10</v>
      </c>
      <c r="K580" s="4">
        <v>1</v>
      </c>
      <c r="M580" s="4">
        <v>14</v>
      </c>
      <c r="N580" s="4">
        <v>32</v>
      </c>
      <c r="O580" s="4">
        <v>18</v>
      </c>
      <c r="P580" s="4" t="s">
        <v>6936</v>
      </c>
      <c r="Q580" s="4" t="s">
        <v>6938</v>
      </c>
      <c r="T580" s="4" t="s">
        <v>1350</v>
      </c>
      <c r="U580" s="4" t="s">
        <v>62</v>
      </c>
      <c r="V580" s="4" t="s">
        <v>6939</v>
      </c>
      <c r="W580" s="4" t="s">
        <v>1316</v>
      </c>
      <c r="X580" s="4" t="s">
        <v>1317</v>
      </c>
    </row>
    <row r="581" spans="1:25" x14ac:dyDescent="0.3">
      <c r="A581" s="4" t="s">
        <v>6940</v>
      </c>
      <c r="B581" s="4" t="s">
        <v>6946</v>
      </c>
      <c r="C581" s="4" t="s">
        <v>6941</v>
      </c>
      <c r="D581" s="4" t="s">
        <v>1305</v>
      </c>
      <c r="E581" s="4" t="s">
        <v>6942</v>
      </c>
      <c r="F581" s="4" t="s">
        <v>6943</v>
      </c>
      <c r="G581" s="4" t="s">
        <v>6944</v>
      </c>
      <c r="H581" s="4">
        <v>2011</v>
      </c>
      <c r="I581" s="4" t="s">
        <v>6625</v>
      </c>
      <c r="J581" s="4">
        <v>16</v>
      </c>
      <c r="K581" s="4">
        <v>3</v>
      </c>
      <c r="M581" s="4">
        <v>195</v>
      </c>
      <c r="N581" s="4">
        <v>204</v>
      </c>
      <c r="O581" s="4">
        <v>9</v>
      </c>
      <c r="P581" s="4" t="s">
        <v>6945</v>
      </c>
      <c r="T581" s="4" t="s">
        <v>1350</v>
      </c>
      <c r="U581" s="4" t="s">
        <v>62</v>
      </c>
      <c r="V581" s="4" t="s">
        <v>6628</v>
      </c>
      <c r="W581" s="4" t="s">
        <v>1316</v>
      </c>
      <c r="X581" s="4" t="s">
        <v>1317</v>
      </c>
    </row>
    <row r="582" spans="1:25" x14ac:dyDescent="0.3">
      <c r="A582" s="4" t="s">
        <v>6947</v>
      </c>
      <c r="B582" s="4" t="s">
        <v>6954</v>
      </c>
      <c r="C582" s="4" t="s">
        <v>6948</v>
      </c>
      <c r="D582" s="4" t="s">
        <v>1305</v>
      </c>
      <c r="E582" s="4" t="s">
        <v>6949</v>
      </c>
      <c r="F582" s="4" t="s">
        <v>6950</v>
      </c>
      <c r="G582" s="4" t="s">
        <v>6951</v>
      </c>
      <c r="H582" s="4">
        <v>2013</v>
      </c>
      <c r="I582" s="4" t="s">
        <v>6952</v>
      </c>
      <c r="J582" s="4">
        <v>56</v>
      </c>
      <c r="K582" s="4">
        <v>1</v>
      </c>
      <c r="M582" s="4">
        <v>205</v>
      </c>
      <c r="N582" s="4">
        <v>213</v>
      </c>
      <c r="O582" s="4">
        <v>8</v>
      </c>
      <c r="P582" s="4" t="s">
        <v>6953</v>
      </c>
      <c r="Q582" s="4" t="s">
        <v>6955</v>
      </c>
      <c r="R582" s="4" t="s">
        <v>6956</v>
      </c>
      <c r="U582" s="4" t="s">
        <v>62</v>
      </c>
      <c r="V582" s="4" t="s">
        <v>6957</v>
      </c>
      <c r="W582" s="4" t="s">
        <v>1316</v>
      </c>
      <c r="X582" s="4" t="s">
        <v>1317</v>
      </c>
    </row>
    <row r="583" spans="1:25" x14ac:dyDescent="0.3">
      <c r="A583" s="4" t="s">
        <v>6958</v>
      </c>
      <c r="B583" s="4" t="s">
        <v>6964</v>
      </c>
      <c r="C583" s="4" t="s">
        <v>6959</v>
      </c>
      <c r="D583" s="4" t="s">
        <v>1305</v>
      </c>
      <c r="E583" s="4" t="s">
        <v>6960</v>
      </c>
      <c r="F583" s="4" t="s">
        <v>6961</v>
      </c>
      <c r="G583" s="4" t="s">
        <v>6962</v>
      </c>
      <c r="H583" s="4">
        <v>2010</v>
      </c>
      <c r="I583" s="4" t="s">
        <v>1870</v>
      </c>
      <c r="J583" s="4">
        <v>4</v>
      </c>
      <c r="K583" s="4">
        <v>4</v>
      </c>
      <c r="M583" s="4">
        <v>326</v>
      </c>
      <c r="N583" s="4">
        <v>331</v>
      </c>
      <c r="O583" s="4">
        <v>5</v>
      </c>
      <c r="P583" s="4" t="s">
        <v>6963</v>
      </c>
      <c r="Q583" s="4" t="s">
        <v>6965</v>
      </c>
      <c r="R583" s="4" t="s">
        <v>6966</v>
      </c>
      <c r="U583" s="4" t="s">
        <v>62</v>
      </c>
      <c r="V583" s="4" t="s">
        <v>1876</v>
      </c>
      <c r="W583" s="4" t="s">
        <v>1316</v>
      </c>
      <c r="X583" s="4" t="s">
        <v>1317</v>
      </c>
    </row>
    <row r="584" spans="1:25" x14ac:dyDescent="0.3">
      <c r="A584" s="4" t="s">
        <v>6967</v>
      </c>
      <c r="B584" s="4" t="s">
        <v>6973</v>
      </c>
      <c r="C584" s="4" t="s">
        <v>6968</v>
      </c>
      <c r="D584" s="4" t="s">
        <v>1305</v>
      </c>
      <c r="E584" s="4" t="s">
        <v>6969</v>
      </c>
      <c r="F584" s="4" t="s">
        <v>6970</v>
      </c>
      <c r="G584" s="4" t="s">
        <v>6971</v>
      </c>
      <c r="H584" s="4">
        <v>2010</v>
      </c>
      <c r="I584" s="4" t="s">
        <v>4447</v>
      </c>
      <c r="J584" s="4">
        <v>3</v>
      </c>
      <c r="K584" s="4">
        <v>4</v>
      </c>
      <c r="M584" s="4">
        <v>255</v>
      </c>
      <c r="N584" s="4">
        <v>278</v>
      </c>
      <c r="O584" s="4">
        <v>23</v>
      </c>
      <c r="P584" s="4" t="s">
        <v>6972</v>
      </c>
      <c r="Q584" s="4" t="s">
        <v>6974</v>
      </c>
      <c r="U584" s="4" t="s">
        <v>62</v>
      </c>
      <c r="V584" s="4" t="s">
        <v>4453</v>
      </c>
      <c r="W584" s="4" t="s">
        <v>1316</v>
      </c>
      <c r="X584" s="4" t="s">
        <v>1317</v>
      </c>
    </row>
    <row r="585" spans="1:25" x14ac:dyDescent="0.3">
      <c r="A585" s="4" t="s">
        <v>6975</v>
      </c>
      <c r="B585" s="4" t="s">
        <v>6981</v>
      </c>
      <c r="C585" s="4" t="s">
        <v>6976</v>
      </c>
      <c r="D585" s="4" t="s">
        <v>1305</v>
      </c>
      <c r="E585" s="4" t="s">
        <v>6977</v>
      </c>
      <c r="F585" s="4" t="s">
        <v>6978</v>
      </c>
      <c r="G585" s="4">
        <v>23980685100</v>
      </c>
      <c r="H585" s="4">
        <v>2012</v>
      </c>
      <c r="I585" s="4" t="s">
        <v>6979</v>
      </c>
      <c r="J585" s="4">
        <v>25</v>
      </c>
      <c r="K585" s="4">
        <v>1</v>
      </c>
      <c r="M585" s="4">
        <v>41</v>
      </c>
      <c r="N585" s="4">
        <v>65</v>
      </c>
      <c r="O585" s="4">
        <v>24</v>
      </c>
      <c r="P585" s="4" t="s">
        <v>6980</v>
      </c>
      <c r="Q585" s="4" t="s">
        <v>6982</v>
      </c>
      <c r="U585" s="4" t="s">
        <v>62</v>
      </c>
      <c r="V585" s="4" t="s">
        <v>6983</v>
      </c>
      <c r="W585" s="4" t="s">
        <v>1316</v>
      </c>
      <c r="X585" s="4" t="s">
        <v>1317</v>
      </c>
    </row>
    <row r="586" spans="1:25" x14ac:dyDescent="0.3">
      <c r="A586" s="4" t="s">
        <v>6984</v>
      </c>
      <c r="B586" s="4" t="s">
        <v>6991</v>
      </c>
      <c r="C586" s="4" t="s">
        <v>6985</v>
      </c>
      <c r="D586" s="4" t="s">
        <v>1305</v>
      </c>
      <c r="E586" s="4" t="s">
        <v>6986</v>
      </c>
      <c r="F586" s="4" t="s">
        <v>6987</v>
      </c>
      <c r="G586" s="4" t="s">
        <v>6988</v>
      </c>
      <c r="H586" s="4">
        <v>2011</v>
      </c>
      <c r="I586" s="4" t="s">
        <v>6989</v>
      </c>
      <c r="J586" s="4">
        <v>89</v>
      </c>
      <c r="K586" s="4">
        <v>4</v>
      </c>
      <c r="M586" s="4">
        <v>1363</v>
      </c>
      <c r="N586" s="4">
        <v>1384</v>
      </c>
      <c r="O586" s="4">
        <v>21</v>
      </c>
      <c r="P586" s="4" t="s">
        <v>6990</v>
      </c>
      <c r="T586" s="4" t="s">
        <v>2710</v>
      </c>
      <c r="U586" s="4" t="s">
        <v>62</v>
      </c>
      <c r="V586" s="4" t="s">
        <v>6992</v>
      </c>
      <c r="W586" s="4" t="s">
        <v>1316</v>
      </c>
      <c r="X586" s="4" t="s">
        <v>1317</v>
      </c>
    </row>
    <row r="587" spans="1:25" x14ac:dyDescent="0.3">
      <c r="A587" s="4" t="s">
        <v>6993</v>
      </c>
      <c r="B587" s="4" t="s">
        <v>7000</v>
      </c>
      <c r="C587" s="4" t="s">
        <v>6994</v>
      </c>
      <c r="D587" s="4" t="s">
        <v>1305</v>
      </c>
      <c r="E587" s="4" t="s">
        <v>6995</v>
      </c>
      <c r="F587" s="4" t="s">
        <v>6996</v>
      </c>
      <c r="G587" s="4" t="s">
        <v>6997</v>
      </c>
      <c r="H587" s="4">
        <v>2014</v>
      </c>
      <c r="I587" s="4" t="s">
        <v>6998</v>
      </c>
      <c r="J587" s="4">
        <v>28</v>
      </c>
      <c r="K587" s="4">
        <v>6</v>
      </c>
      <c r="M587" s="4">
        <v>438</v>
      </c>
      <c r="N587" s="4">
        <v>450</v>
      </c>
      <c r="O587" s="4">
        <v>12</v>
      </c>
      <c r="P587" s="4" t="s">
        <v>6999</v>
      </c>
      <c r="Q587" s="4" t="s">
        <v>7001</v>
      </c>
      <c r="U587" s="4" t="s">
        <v>62</v>
      </c>
      <c r="V587" s="4" t="s">
        <v>7002</v>
      </c>
      <c r="W587" s="4" t="s">
        <v>1316</v>
      </c>
      <c r="X587" s="4" t="s">
        <v>1317</v>
      </c>
    </row>
    <row r="588" spans="1:25" x14ac:dyDescent="0.3">
      <c r="A588" s="4" t="s">
        <v>7003</v>
      </c>
      <c r="B588" s="4" t="s">
        <v>7010</v>
      </c>
      <c r="C588" s="4" t="s">
        <v>7004</v>
      </c>
      <c r="D588" s="4" t="s">
        <v>1305</v>
      </c>
      <c r="E588" s="4" t="s">
        <v>7005</v>
      </c>
      <c r="F588" s="4" t="s">
        <v>7006</v>
      </c>
      <c r="G588" s="4" t="s">
        <v>7007</v>
      </c>
      <c r="H588" s="4">
        <v>2013</v>
      </c>
      <c r="I588" s="4" t="s">
        <v>7008</v>
      </c>
      <c r="J588" s="4">
        <v>21</v>
      </c>
      <c r="K588" s="4">
        <v>2</v>
      </c>
      <c r="M588" s="4">
        <v>70</v>
      </c>
      <c r="N588" s="4">
        <v>91</v>
      </c>
      <c r="O588" s="4">
        <v>21</v>
      </c>
      <c r="P588" s="4" t="s">
        <v>7009</v>
      </c>
      <c r="Q588" s="4" t="s">
        <v>7011</v>
      </c>
      <c r="R588" s="4" t="s">
        <v>7012</v>
      </c>
      <c r="U588" s="4" t="s">
        <v>62</v>
      </c>
      <c r="V588" s="4" t="s">
        <v>7013</v>
      </c>
      <c r="W588" s="4" t="s">
        <v>1376</v>
      </c>
      <c r="X588" s="4" t="s">
        <v>1317</v>
      </c>
      <c r="Y588" s="4" t="s">
        <v>1377</v>
      </c>
    </row>
    <row r="589" spans="1:25" x14ac:dyDescent="0.3">
      <c r="A589" s="4" t="s">
        <v>7014</v>
      </c>
      <c r="B589" s="4" t="s">
        <v>7020</v>
      </c>
      <c r="C589" s="4" t="s">
        <v>7015</v>
      </c>
      <c r="D589" s="4" t="s">
        <v>1305</v>
      </c>
      <c r="E589" s="4" t="s">
        <v>7016</v>
      </c>
      <c r="F589" s="4" t="s">
        <v>7017</v>
      </c>
      <c r="G589" s="4" t="s">
        <v>7018</v>
      </c>
      <c r="H589" s="4">
        <v>2014</v>
      </c>
      <c r="I589" s="4" t="s">
        <v>3850</v>
      </c>
      <c r="J589" s="4">
        <v>11</v>
      </c>
      <c r="K589" s="4">
        <v>3</v>
      </c>
      <c r="M589" s="4">
        <v>347</v>
      </c>
      <c r="N589" s="4">
        <v>373</v>
      </c>
      <c r="O589" s="4">
        <v>26</v>
      </c>
      <c r="P589" s="4" t="s">
        <v>7019</v>
      </c>
      <c r="Q589" s="4" t="s">
        <v>7021</v>
      </c>
      <c r="T589" s="4" t="s">
        <v>6158</v>
      </c>
      <c r="U589" s="4" t="s">
        <v>62</v>
      </c>
      <c r="V589" s="4" t="s">
        <v>3855</v>
      </c>
      <c r="W589" s="4" t="s">
        <v>1316</v>
      </c>
      <c r="X589" s="4" t="s">
        <v>1317</v>
      </c>
    </row>
    <row r="590" spans="1:25" x14ac:dyDescent="0.3">
      <c r="A590" s="4" t="s">
        <v>7022</v>
      </c>
      <c r="B590" s="4" t="s">
        <v>7028</v>
      </c>
      <c r="C590" s="4" t="s">
        <v>7023</v>
      </c>
      <c r="D590" s="4" t="s">
        <v>1305</v>
      </c>
      <c r="E590" s="4" t="s">
        <v>7024</v>
      </c>
      <c r="F590" s="4" t="s">
        <v>7025</v>
      </c>
      <c r="G590" s="4" t="s">
        <v>7026</v>
      </c>
      <c r="H590" s="4">
        <v>2012</v>
      </c>
      <c r="I590" s="4" t="s">
        <v>2308</v>
      </c>
      <c r="J590" s="4">
        <v>10</v>
      </c>
      <c r="K590" s="4">
        <v>5</v>
      </c>
      <c r="M590" s="4">
        <v>349</v>
      </c>
      <c r="N590" s="4">
        <v>358</v>
      </c>
      <c r="O590" s="4">
        <v>9</v>
      </c>
      <c r="P590" s="4" t="s">
        <v>7027</v>
      </c>
      <c r="Q590" s="4" t="s">
        <v>7029</v>
      </c>
      <c r="U590" s="4" t="s">
        <v>62</v>
      </c>
      <c r="V590" s="4" t="s">
        <v>2314</v>
      </c>
      <c r="W590" s="4" t="s">
        <v>1316</v>
      </c>
      <c r="X590" s="4" t="s">
        <v>1317</v>
      </c>
    </row>
    <row r="591" spans="1:25" x14ac:dyDescent="0.3">
      <c r="A591" s="4" t="s">
        <v>7030</v>
      </c>
      <c r="B591" s="4" t="s">
        <v>7037</v>
      </c>
      <c r="C591" s="4" t="s">
        <v>7031</v>
      </c>
      <c r="D591" s="4" t="s">
        <v>1305</v>
      </c>
      <c r="E591" s="4" t="s">
        <v>7032</v>
      </c>
      <c r="F591" s="4" t="s">
        <v>7033</v>
      </c>
      <c r="G591" s="4" t="s">
        <v>7034</v>
      </c>
      <c r="H591" s="4">
        <v>2008</v>
      </c>
      <c r="I591" s="4" t="s">
        <v>7035</v>
      </c>
      <c r="J591" s="4">
        <v>11</v>
      </c>
      <c r="K591" s="4">
        <v>3</v>
      </c>
      <c r="M591" s="4">
        <v>338</v>
      </c>
      <c r="N591" s="4">
        <v>352</v>
      </c>
      <c r="O591" s="4">
        <v>14</v>
      </c>
      <c r="P591" s="4" t="s">
        <v>7036</v>
      </c>
      <c r="Q591" s="4" t="s">
        <v>7038</v>
      </c>
      <c r="U591" s="4" t="s">
        <v>62</v>
      </c>
      <c r="V591" s="4" t="s">
        <v>7039</v>
      </c>
      <c r="W591" s="4" t="s">
        <v>1376</v>
      </c>
      <c r="X591" s="4" t="s">
        <v>1317</v>
      </c>
    </row>
    <row r="592" spans="1:25" x14ac:dyDescent="0.3">
      <c r="A592" s="4" t="s">
        <v>7040</v>
      </c>
      <c r="B592" s="4" t="s">
        <v>7046</v>
      </c>
      <c r="D592" s="4" t="s">
        <v>1305</v>
      </c>
      <c r="E592" s="4" t="s">
        <v>7041</v>
      </c>
      <c r="F592" s="4" t="s">
        <v>7042</v>
      </c>
      <c r="G592" s="4" t="s">
        <v>7043</v>
      </c>
      <c r="H592" s="4">
        <v>2011</v>
      </c>
      <c r="I592" s="4" t="s">
        <v>7044</v>
      </c>
      <c r="J592" s="4">
        <v>40</v>
      </c>
      <c r="K592" s="4">
        <v>4</v>
      </c>
      <c r="M592" s="4">
        <v>26</v>
      </c>
      <c r="N592" s="4">
        <v>38</v>
      </c>
      <c r="O592" s="4">
        <v>12</v>
      </c>
      <c r="P592" s="4" t="s">
        <v>7045</v>
      </c>
      <c r="U592" s="4" t="s">
        <v>62</v>
      </c>
      <c r="V592" s="4" t="s">
        <v>7047</v>
      </c>
      <c r="W592" s="4" t="s">
        <v>1316</v>
      </c>
      <c r="X592" s="4" t="s">
        <v>1317</v>
      </c>
    </row>
    <row r="593" spans="1:25" x14ac:dyDescent="0.3">
      <c r="A593" s="4" t="s">
        <v>7048</v>
      </c>
      <c r="B593" s="4" t="s">
        <v>7053</v>
      </c>
      <c r="C593" s="4" t="s">
        <v>7049</v>
      </c>
      <c r="D593" s="4" t="s">
        <v>1305</v>
      </c>
      <c r="E593" s="4" t="s">
        <v>7050</v>
      </c>
      <c r="F593" s="4" t="s">
        <v>7051</v>
      </c>
      <c r="G593" s="4">
        <v>7005608144</v>
      </c>
      <c r="H593" s="4">
        <v>2015</v>
      </c>
      <c r="I593" s="4" t="s">
        <v>4378</v>
      </c>
      <c r="J593" s="4">
        <v>42</v>
      </c>
      <c r="K593" s="4">
        <v>1</v>
      </c>
      <c r="M593" s="4">
        <v>86</v>
      </c>
      <c r="N593" s="4">
        <v>95</v>
      </c>
      <c r="O593" s="4">
        <v>9</v>
      </c>
      <c r="P593" s="4" t="s">
        <v>7052</v>
      </c>
      <c r="R593" s="4" t="s">
        <v>7054</v>
      </c>
      <c r="T593" s="4" t="s">
        <v>5585</v>
      </c>
      <c r="U593" s="4" t="s">
        <v>62</v>
      </c>
      <c r="V593" s="4" t="s">
        <v>4383</v>
      </c>
      <c r="W593" s="4" t="s">
        <v>1316</v>
      </c>
      <c r="X593" s="4" t="s">
        <v>1317</v>
      </c>
      <c r="Y593" s="4" t="s">
        <v>1377</v>
      </c>
    </row>
    <row r="594" spans="1:25" x14ac:dyDescent="0.3">
      <c r="A594" s="4" t="s">
        <v>7055</v>
      </c>
      <c r="B594" s="4" t="s">
        <v>7062</v>
      </c>
      <c r="C594" s="4" t="s">
        <v>7056</v>
      </c>
      <c r="D594" s="4" t="s">
        <v>1305</v>
      </c>
      <c r="E594" s="4" t="s">
        <v>7057</v>
      </c>
      <c r="F594" s="4" t="s">
        <v>7058</v>
      </c>
      <c r="G594" s="4" t="s">
        <v>7059</v>
      </c>
      <c r="H594" s="4">
        <v>2013</v>
      </c>
      <c r="I594" s="4" t="s">
        <v>7060</v>
      </c>
      <c r="J594" s="4">
        <v>16</v>
      </c>
      <c r="K594" s="4">
        <v>3</v>
      </c>
      <c r="M594" s="4">
        <v>282</v>
      </c>
      <c r="N594" s="4">
        <v>293</v>
      </c>
      <c r="O594" s="4">
        <v>11</v>
      </c>
      <c r="P594" s="4" t="s">
        <v>7061</v>
      </c>
      <c r="Q594" s="4" t="s">
        <v>7063</v>
      </c>
      <c r="R594" s="4" t="s">
        <v>7064</v>
      </c>
      <c r="U594" s="4" t="s">
        <v>62</v>
      </c>
      <c r="V594" s="4" t="s">
        <v>7065</v>
      </c>
      <c r="W594" s="4" t="s">
        <v>1376</v>
      </c>
      <c r="X594" s="4" t="s">
        <v>1317</v>
      </c>
    </row>
    <row r="595" spans="1:25" x14ac:dyDescent="0.3">
      <c r="A595" s="4" t="s">
        <v>7066</v>
      </c>
      <c r="B595" s="4" t="s">
        <v>7073</v>
      </c>
      <c r="C595" s="4" t="s">
        <v>7067</v>
      </c>
      <c r="D595" s="4" t="s">
        <v>1305</v>
      </c>
      <c r="E595" s="4" t="s">
        <v>7068</v>
      </c>
      <c r="F595" s="4" t="s">
        <v>7069</v>
      </c>
      <c r="G595" s="4" t="s">
        <v>7070</v>
      </c>
      <c r="H595" s="4">
        <v>2009</v>
      </c>
      <c r="I595" s="4" t="s">
        <v>7071</v>
      </c>
      <c r="J595" s="4">
        <v>19</v>
      </c>
      <c r="K595" s="4">
        <v>2</v>
      </c>
      <c r="M595" s="4">
        <v>179</v>
      </c>
      <c r="N595" s="4">
        <v>195</v>
      </c>
      <c r="O595" s="4">
        <v>16</v>
      </c>
      <c r="P595" s="4" t="s">
        <v>7072</v>
      </c>
      <c r="Q595" s="4" t="s">
        <v>7074</v>
      </c>
      <c r="U595" s="4" t="s">
        <v>62</v>
      </c>
      <c r="V595" s="4" t="s">
        <v>7075</v>
      </c>
      <c r="W595" s="4" t="s">
        <v>1316</v>
      </c>
      <c r="X595" s="4" t="s">
        <v>1317</v>
      </c>
      <c r="Y595" s="4" t="s">
        <v>1377</v>
      </c>
    </row>
    <row r="596" spans="1:25" x14ac:dyDescent="0.3">
      <c r="A596" s="4" t="s">
        <v>7076</v>
      </c>
      <c r="B596" s="4" t="s">
        <v>7083</v>
      </c>
      <c r="C596" s="4" t="s">
        <v>7077</v>
      </c>
      <c r="D596" s="4" t="s">
        <v>1305</v>
      </c>
      <c r="E596" s="4" t="s">
        <v>7078</v>
      </c>
      <c r="F596" s="4" t="s">
        <v>7079</v>
      </c>
      <c r="G596" s="4" t="s">
        <v>7080</v>
      </c>
      <c r="H596" s="4">
        <v>2013</v>
      </c>
      <c r="I596" s="4" t="s">
        <v>7081</v>
      </c>
      <c r="J596" s="4">
        <v>27</v>
      </c>
      <c r="K596" s="4">
        <v>1</v>
      </c>
      <c r="M596" s="4">
        <v>15</v>
      </c>
      <c r="N596" s="4">
        <v>26</v>
      </c>
      <c r="O596" s="4">
        <v>11</v>
      </c>
      <c r="P596" s="4" t="s">
        <v>7082</v>
      </c>
      <c r="Q596" s="4" t="s">
        <v>7084</v>
      </c>
      <c r="R596" s="4" t="s">
        <v>7085</v>
      </c>
      <c r="T596" s="4" t="s">
        <v>7086</v>
      </c>
      <c r="U596" s="4" t="s">
        <v>62</v>
      </c>
      <c r="V596" s="4" t="s">
        <v>7087</v>
      </c>
      <c r="W596" s="4" t="s">
        <v>1376</v>
      </c>
      <c r="X596" s="4" t="s">
        <v>1317</v>
      </c>
    </row>
    <row r="597" spans="1:25" x14ac:dyDescent="0.3">
      <c r="A597" s="4" t="s">
        <v>7088</v>
      </c>
      <c r="B597" s="4" t="s">
        <v>7095</v>
      </c>
      <c r="C597" s="4" t="s">
        <v>7089</v>
      </c>
      <c r="D597" s="4" t="s">
        <v>1305</v>
      </c>
      <c r="E597" s="4" t="s">
        <v>7090</v>
      </c>
      <c r="F597" s="4" t="s">
        <v>7091</v>
      </c>
      <c r="G597" s="4" t="s">
        <v>7092</v>
      </c>
      <c r="H597" s="4">
        <v>2010</v>
      </c>
      <c r="I597" s="4" t="s">
        <v>7093</v>
      </c>
      <c r="J597" s="4">
        <v>33</v>
      </c>
      <c r="K597" s="4">
        <v>4</v>
      </c>
      <c r="M597" s="4">
        <v>254</v>
      </c>
      <c r="N597" s="4">
        <v>261</v>
      </c>
      <c r="O597" s="4">
        <v>7</v>
      </c>
      <c r="P597" s="4" t="s">
        <v>7094</v>
      </c>
      <c r="Q597" s="4" t="s">
        <v>7096</v>
      </c>
      <c r="R597" s="4" t="s">
        <v>7097</v>
      </c>
      <c r="U597" s="4" t="s">
        <v>62</v>
      </c>
      <c r="V597" s="4" t="s">
        <v>7098</v>
      </c>
      <c r="W597" s="4" t="s">
        <v>1316</v>
      </c>
      <c r="X597" s="4" t="s">
        <v>1317</v>
      </c>
    </row>
    <row r="598" spans="1:25" x14ac:dyDescent="0.3">
      <c r="A598" s="4" t="s">
        <v>7099</v>
      </c>
      <c r="B598" s="4" t="s">
        <v>7106</v>
      </c>
      <c r="C598" s="4" t="s">
        <v>7100</v>
      </c>
      <c r="D598" s="4" t="s">
        <v>1305</v>
      </c>
      <c r="E598" s="4" t="s">
        <v>7101</v>
      </c>
      <c r="F598" s="4" t="s">
        <v>7102</v>
      </c>
      <c r="G598" s="4" t="s">
        <v>7103</v>
      </c>
      <c r="H598" s="4">
        <v>2012</v>
      </c>
      <c r="I598" s="4" t="s">
        <v>7104</v>
      </c>
      <c r="J598" s="4">
        <v>7</v>
      </c>
      <c r="K598" s="4">
        <v>1</v>
      </c>
      <c r="L598" s="4">
        <v>43</v>
      </c>
      <c r="P598" s="4" t="s">
        <v>7105</v>
      </c>
      <c r="Q598" s="4" t="s">
        <v>7107</v>
      </c>
      <c r="R598" s="4" t="s">
        <v>7108</v>
      </c>
      <c r="U598" s="4" t="s">
        <v>62</v>
      </c>
      <c r="V598" s="4" t="s">
        <v>7109</v>
      </c>
      <c r="W598" s="4" t="s">
        <v>1316</v>
      </c>
      <c r="X598" s="4" t="s">
        <v>1317</v>
      </c>
      <c r="Y598" s="4" t="s">
        <v>1329</v>
      </c>
    </row>
    <row r="599" spans="1:25" x14ac:dyDescent="0.3">
      <c r="A599" s="4" t="s">
        <v>7110</v>
      </c>
      <c r="B599" s="4" t="s">
        <v>7116</v>
      </c>
      <c r="C599" s="4" t="s">
        <v>7111</v>
      </c>
      <c r="D599" s="4" t="s">
        <v>1305</v>
      </c>
      <c r="E599" s="4" t="s">
        <v>7112</v>
      </c>
      <c r="F599" s="4" t="s">
        <v>7113</v>
      </c>
      <c r="G599" s="4" t="s">
        <v>7114</v>
      </c>
      <c r="H599" s="4">
        <v>2008</v>
      </c>
      <c r="I599" s="4" t="s">
        <v>3705</v>
      </c>
      <c r="J599" s="4">
        <v>71</v>
      </c>
      <c r="K599" s="4">
        <v>4</v>
      </c>
      <c r="M599" s="4">
        <v>287</v>
      </c>
      <c r="N599" s="4">
        <v>302</v>
      </c>
      <c r="O599" s="4">
        <v>15</v>
      </c>
      <c r="P599" s="4" t="s">
        <v>7115</v>
      </c>
      <c r="R599" s="4" t="s">
        <v>7117</v>
      </c>
      <c r="U599" s="4" t="s">
        <v>62</v>
      </c>
      <c r="V599" s="4" t="s">
        <v>6340</v>
      </c>
      <c r="W599" s="4" t="s">
        <v>1376</v>
      </c>
      <c r="X599" s="4" t="s">
        <v>1317</v>
      </c>
    </row>
    <row r="600" spans="1:25" x14ac:dyDescent="0.3">
      <c r="A600" s="4" t="s">
        <v>7118</v>
      </c>
      <c r="B600" s="4" t="s">
        <v>7123</v>
      </c>
      <c r="D600" s="4" t="s">
        <v>1305</v>
      </c>
      <c r="E600" s="4" t="s">
        <v>7119</v>
      </c>
      <c r="F600" s="4" t="s">
        <v>7120</v>
      </c>
      <c r="G600" s="4" t="s">
        <v>7121</v>
      </c>
      <c r="H600" s="4">
        <v>2013</v>
      </c>
      <c r="I600" s="4" t="s">
        <v>971</v>
      </c>
      <c r="J600" s="4">
        <v>15</v>
      </c>
      <c r="K600" s="4">
        <v>2</v>
      </c>
      <c r="M600" s="4">
        <v>165</v>
      </c>
      <c r="N600" s="4">
        <v>178</v>
      </c>
      <c r="O600" s="4">
        <v>13</v>
      </c>
      <c r="P600" s="4" t="s">
        <v>7122</v>
      </c>
      <c r="Q600" s="4" t="s">
        <v>7124</v>
      </c>
      <c r="R600" s="4" t="s">
        <v>7125</v>
      </c>
      <c r="U600" s="4" t="s">
        <v>62</v>
      </c>
      <c r="V600" s="4" t="s">
        <v>5662</v>
      </c>
      <c r="W600" s="4" t="s">
        <v>1316</v>
      </c>
      <c r="X600" s="4" t="s">
        <v>1317</v>
      </c>
    </row>
    <row r="601" spans="1:25" x14ac:dyDescent="0.3">
      <c r="A601" s="4" t="s">
        <v>7126</v>
      </c>
      <c r="B601" s="4" t="s">
        <v>7132</v>
      </c>
      <c r="C601" s="4" t="s">
        <v>7127</v>
      </c>
      <c r="D601" s="4" t="s">
        <v>1305</v>
      </c>
      <c r="E601" s="4" t="s">
        <v>7128</v>
      </c>
      <c r="F601" s="4" t="s">
        <v>7129</v>
      </c>
      <c r="G601" s="4" t="s">
        <v>7130</v>
      </c>
      <c r="H601" s="4">
        <v>2015</v>
      </c>
      <c r="I601" s="4" t="s">
        <v>1737</v>
      </c>
      <c r="J601" s="4">
        <v>39</v>
      </c>
      <c r="K601" s="4">
        <v>1</v>
      </c>
      <c r="M601" s="4">
        <v>1</v>
      </c>
      <c r="N601" s="4">
        <v>22</v>
      </c>
      <c r="O601" s="4">
        <v>21</v>
      </c>
      <c r="P601" s="4" t="s">
        <v>7131</v>
      </c>
      <c r="Q601" s="4" t="s">
        <v>7133</v>
      </c>
      <c r="R601" s="4" t="s">
        <v>7134</v>
      </c>
      <c r="T601" s="4" t="s">
        <v>3447</v>
      </c>
      <c r="U601" s="4" t="s">
        <v>62</v>
      </c>
      <c r="V601" s="4" t="s">
        <v>1737</v>
      </c>
      <c r="W601" s="4" t="s">
        <v>1316</v>
      </c>
      <c r="X601" s="4" t="s">
        <v>1317</v>
      </c>
    </row>
    <row r="602" spans="1:25" x14ac:dyDescent="0.3">
      <c r="A602" s="4" t="s">
        <v>7135</v>
      </c>
      <c r="B602" s="4" t="s">
        <v>7142</v>
      </c>
      <c r="C602" s="4" t="s">
        <v>7136</v>
      </c>
      <c r="D602" s="4" t="s">
        <v>1305</v>
      </c>
      <c r="E602" s="4" t="s">
        <v>7137</v>
      </c>
      <c r="F602" s="4" t="s">
        <v>7138</v>
      </c>
      <c r="G602" s="4" t="s">
        <v>7139</v>
      </c>
      <c r="H602" s="4">
        <v>1995</v>
      </c>
      <c r="I602" s="4" t="s">
        <v>7140</v>
      </c>
      <c r="J602" s="4">
        <v>8</v>
      </c>
      <c r="K602" s="4">
        <v>1</v>
      </c>
      <c r="M602" s="4">
        <v>69</v>
      </c>
      <c r="N602" s="4">
        <v>79</v>
      </c>
      <c r="O602" s="4">
        <v>10</v>
      </c>
      <c r="P602" s="4" t="s">
        <v>7141</v>
      </c>
      <c r="Q602" s="4" t="s">
        <v>7143</v>
      </c>
      <c r="R602" s="4" t="s">
        <v>7144</v>
      </c>
      <c r="U602" s="4" t="s">
        <v>62</v>
      </c>
      <c r="V602" s="4" t="s">
        <v>7145</v>
      </c>
      <c r="W602" s="4" t="s">
        <v>1316</v>
      </c>
      <c r="X602" s="4" t="s">
        <v>1317</v>
      </c>
      <c r="Y602" s="4" t="s">
        <v>2948</v>
      </c>
    </row>
    <row r="603" spans="1:25" x14ac:dyDescent="0.3">
      <c r="A603" s="4" t="s">
        <v>7146</v>
      </c>
      <c r="B603" s="4" t="s">
        <v>7151</v>
      </c>
      <c r="C603" s="4" t="s">
        <v>7147</v>
      </c>
      <c r="D603" s="4" t="s">
        <v>1305</v>
      </c>
      <c r="E603" s="4" t="s">
        <v>7148</v>
      </c>
      <c r="F603" s="4" t="s">
        <v>7149</v>
      </c>
      <c r="G603" s="4">
        <v>7004511173</v>
      </c>
      <c r="H603" s="4">
        <v>2007</v>
      </c>
      <c r="I603" s="4" t="s">
        <v>5891</v>
      </c>
      <c r="J603" s="4">
        <v>43</v>
      </c>
      <c r="K603" s="4">
        <v>1</v>
      </c>
      <c r="M603" s="4">
        <v>51</v>
      </c>
      <c r="N603" s="4">
        <v>66</v>
      </c>
      <c r="O603" s="4">
        <v>15</v>
      </c>
      <c r="P603" s="4" t="s">
        <v>7150</v>
      </c>
      <c r="U603" s="4" t="s">
        <v>62</v>
      </c>
      <c r="V603" s="4" t="s">
        <v>5898</v>
      </c>
      <c r="W603" s="4" t="s">
        <v>1316</v>
      </c>
      <c r="X603" s="4" t="s">
        <v>1317</v>
      </c>
    </row>
    <row r="604" spans="1:25" x14ac:dyDescent="0.3">
      <c r="A604" s="4" t="s">
        <v>7152</v>
      </c>
      <c r="B604" s="4" t="s">
        <v>2161</v>
      </c>
      <c r="C604" s="4" t="s">
        <v>7153</v>
      </c>
      <c r="D604" s="4" t="s">
        <v>1305</v>
      </c>
      <c r="E604" s="4" t="s">
        <v>7154</v>
      </c>
      <c r="F604" s="4" t="s">
        <v>7155</v>
      </c>
      <c r="G604" s="4">
        <v>7409608216</v>
      </c>
      <c r="H604" s="4">
        <v>2006</v>
      </c>
      <c r="I604" s="4" t="s">
        <v>7156</v>
      </c>
      <c r="J604" s="4">
        <v>19</v>
      </c>
      <c r="K604" s="4">
        <v>4</v>
      </c>
      <c r="M604" s="4">
        <v>337</v>
      </c>
      <c r="N604" s="4">
        <v>349</v>
      </c>
      <c r="O604" s="4">
        <v>12</v>
      </c>
      <c r="P604" s="4" t="s">
        <v>7157</v>
      </c>
      <c r="R604" s="4" t="s">
        <v>7158</v>
      </c>
      <c r="T604" s="4" t="s">
        <v>3551</v>
      </c>
      <c r="U604" s="4" t="s">
        <v>62</v>
      </c>
      <c r="V604" s="4" t="s">
        <v>7159</v>
      </c>
      <c r="W604" s="4" t="s">
        <v>1316</v>
      </c>
      <c r="X604" s="4" t="s">
        <v>1317</v>
      </c>
    </row>
    <row r="605" spans="1:25" x14ac:dyDescent="0.3">
      <c r="A605" s="4" t="s">
        <v>7160</v>
      </c>
      <c r="B605" s="4" t="s">
        <v>7167</v>
      </c>
      <c r="C605" s="4" t="s">
        <v>7161</v>
      </c>
      <c r="D605" s="4" t="s">
        <v>1305</v>
      </c>
      <c r="E605" s="4" t="s">
        <v>7162</v>
      </c>
      <c r="F605" s="4" t="s">
        <v>7163</v>
      </c>
      <c r="G605" s="4" t="s">
        <v>7164</v>
      </c>
      <c r="H605" s="4">
        <v>2001</v>
      </c>
      <c r="I605" s="4" t="s">
        <v>7165</v>
      </c>
      <c r="J605" s="4">
        <v>63</v>
      </c>
      <c r="K605" s="4">
        <v>4</v>
      </c>
      <c r="M605" s="4">
        <v>927</v>
      </c>
      <c r="N605" s="4">
        <v>940</v>
      </c>
      <c r="O605" s="4">
        <v>13</v>
      </c>
      <c r="P605" s="4" t="s">
        <v>7166</v>
      </c>
      <c r="Q605" s="4" t="s">
        <v>7168</v>
      </c>
      <c r="U605" s="4" t="s">
        <v>62</v>
      </c>
      <c r="V605" s="4" t="s">
        <v>7169</v>
      </c>
      <c r="W605" s="4" t="s">
        <v>1316</v>
      </c>
      <c r="X605" s="4" t="s">
        <v>1317</v>
      </c>
      <c r="Y605" s="4" t="s">
        <v>1377</v>
      </c>
    </row>
    <row r="606" spans="1:25" x14ac:dyDescent="0.3">
      <c r="A606" s="4" t="s">
        <v>7170</v>
      </c>
      <c r="B606" s="4" t="s">
        <v>7177</v>
      </c>
      <c r="C606" s="4" t="s">
        <v>7171</v>
      </c>
      <c r="D606" s="4" t="s">
        <v>1305</v>
      </c>
      <c r="E606" s="4" t="s">
        <v>7172</v>
      </c>
      <c r="F606" s="4" t="s">
        <v>7173</v>
      </c>
      <c r="G606" s="4" t="s">
        <v>7174</v>
      </c>
      <c r="H606" s="4">
        <v>2007</v>
      </c>
      <c r="I606" s="4" t="s">
        <v>7175</v>
      </c>
      <c r="J606" s="4">
        <v>7</v>
      </c>
      <c r="K606" s="4">
        <v>3</v>
      </c>
      <c r="M606" s="4">
        <v>206</v>
      </c>
      <c r="N606" s="4">
        <v>223</v>
      </c>
      <c r="O606" s="4">
        <v>17</v>
      </c>
      <c r="P606" s="4" t="s">
        <v>7176</v>
      </c>
      <c r="Q606" s="4" t="s">
        <v>7178</v>
      </c>
      <c r="U606" s="4" t="s">
        <v>62</v>
      </c>
      <c r="V606" s="4" t="s">
        <v>7179</v>
      </c>
      <c r="W606" s="4" t="s">
        <v>1316</v>
      </c>
      <c r="X606" s="4" t="s">
        <v>1317</v>
      </c>
    </row>
    <row r="607" spans="1:25" x14ac:dyDescent="0.3">
      <c r="A607" s="4" t="s">
        <v>7180</v>
      </c>
      <c r="B607" s="4" t="s">
        <v>7187</v>
      </c>
      <c r="C607" s="4" t="s">
        <v>7181</v>
      </c>
      <c r="D607" s="4" t="s">
        <v>1305</v>
      </c>
      <c r="E607" s="4" t="s">
        <v>7182</v>
      </c>
      <c r="F607" s="4" t="s">
        <v>7183</v>
      </c>
      <c r="G607" s="4" t="s">
        <v>7184</v>
      </c>
      <c r="H607" s="4">
        <v>2001</v>
      </c>
      <c r="I607" s="4" t="s">
        <v>7185</v>
      </c>
      <c r="J607" s="4">
        <v>10</v>
      </c>
      <c r="K607" s="4">
        <v>4</v>
      </c>
      <c r="M607" s="4">
        <v>81</v>
      </c>
      <c r="N607" s="4">
        <v>102</v>
      </c>
      <c r="O607" s="4">
        <v>21</v>
      </c>
      <c r="P607" s="4" t="s">
        <v>7186</v>
      </c>
      <c r="Q607" s="4" t="s">
        <v>7188</v>
      </c>
      <c r="U607" s="4" t="s">
        <v>62</v>
      </c>
      <c r="V607" s="4" t="s">
        <v>7189</v>
      </c>
      <c r="W607" s="4" t="s">
        <v>1316</v>
      </c>
      <c r="X607" s="4" t="s">
        <v>1317</v>
      </c>
    </row>
    <row r="608" spans="1:25" x14ac:dyDescent="0.3">
      <c r="A608" s="4" t="s">
        <v>7190</v>
      </c>
      <c r="B608" s="4" t="s">
        <v>7195</v>
      </c>
      <c r="C608" s="4" t="s">
        <v>7191</v>
      </c>
      <c r="D608" s="4" t="s">
        <v>1305</v>
      </c>
      <c r="E608" s="4" t="s">
        <v>7192</v>
      </c>
      <c r="F608" s="4" t="s">
        <v>7193</v>
      </c>
      <c r="G608" s="4">
        <v>7004404698</v>
      </c>
      <c r="H608" s="4">
        <v>1996</v>
      </c>
      <c r="I608" s="4" t="s">
        <v>4613</v>
      </c>
      <c r="J608" s="4">
        <v>66</v>
      </c>
      <c r="K608" s="4">
        <v>3</v>
      </c>
      <c r="M608" s="4">
        <v>401</v>
      </c>
      <c r="N608" s="4">
        <v>408</v>
      </c>
      <c r="O608" s="4">
        <v>7</v>
      </c>
      <c r="P608" s="4" t="s">
        <v>7194</v>
      </c>
      <c r="R608" s="4" t="s">
        <v>7196</v>
      </c>
      <c r="U608" s="4" t="s">
        <v>62</v>
      </c>
      <c r="V608" s="4" t="s">
        <v>7197</v>
      </c>
      <c r="W608" s="4" t="s">
        <v>1316</v>
      </c>
      <c r="X608" s="4" t="s">
        <v>1317</v>
      </c>
    </row>
    <row r="609" spans="1:25" x14ac:dyDescent="0.3">
      <c r="A609" s="4" t="s">
        <v>7198</v>
      </c>
      <c r="B609" s="4" t="s">
        <v>7204</v>
      </c>
      <c r="C609" s="4" t="s">
        <v>7199</v>
      </c>
      <c r="D609" s="4" t="s">
        <v>1305</v>
      </c>
      <c r="E609" s="4" t="s">
        <v>7200</v>
      </c>
      <c r="F609" s="4" t="s">
        <v>7201</v>
      </c>
      <c r="G609" s="4" t="s">
        <v>7202</v>
      </c>
      <c r="H609" s="4">
        <v>2008</v>
      </c>
      <c r="I609" s="4" t="s">
        <v>3230</v>
      </c>
      <c r="J609" s="4">
        <v>39</v>
      </c>
      <c r="K609" s="4">
        <v>4</v>
      </c>
      <c r="M609" s="4">
        <v>381</v>
      </c>
      <c r="N609" s="4">
        <v>388</v>
      </c>
      <c r="O609" s="4">
        <v>7</v>
      </c>
      <c r="P609" s="4" t="s">
        <v>7203</v>
      </c>
      <c r="Q609" s="4" t="s">
        <v>7205</v>
      </c>
      <c r="U609" s="4" t="s">
        <v>62</v>
      </c>
      <c r="V609" s="4" t="s">
        <v>3234</v>
      </c>
      <c r="W609" s="4" t="s">
        <v>1316</v>
      </c>
      <c r="X609" s="4" t="s">
        <v>1317</v>
      </c>
    </row>
    <row r="610" spans="1:25" x14ac:dyDescent="0.3">
      <c r="A610" s="4" t="s">
        <v>7206</v>
      </c>
      <c r="B610" s="4" t="s">
        <v>7213</v>
      </c>
      <c r="C610" s="4" t="s">
        <v>7207</v>
      </c>
      <c r="D610" s="4" t="s">
        <v>1305</v>
      </c>
      <c r="E610" s="4" t="s">
        <v>7208</v>
      </c>
      <c r="F610" s="4" t="s">
        <v>7209</v>
      </c>
      <c r="G610" s="4" t="s">
        <v>7210</v>
      </c>
      <c r="H610" s="4">
        <v>2006</v>
      </c>
      <c r="I610" s="4" t="s">
        <v>7211</v>
      </c>
      <c r="J610" s="4">
        <v>21</v>
      </c>
      <c r="K610" s="5">
        <v>45019</v>
      </c>
      <c r="M610" s="4">
        <v>35</v>
      </c>
      <c r="N610" s="4">
        <v>58</v>
      </c>
      <c r="O610" s="4">
        <v>23</v>
      </c>
      <c r="P610" s="4" t="s">
        <v>7212</v>
      </c>
      <c r="Q610" s="4" t="s">
        <v>7214</v>
      </c>
      <c r="U610" s="4" t="s">
        <v>62</v>
      </c>
      <c r="V610" s="4" t="s">
        <v>7215</v>
      </c>
      <c r="W610" s="4" t="s">
        <v>1316</v>
      </c>
      <c r="X610" s="4" t="s">
        <v>1317</v>
      </c>
    </row>
    <row r="611" spans="1:25" x14ac:dyDescent="0.3">
      <c r="A611" s="4" t="s">
        <v>7216</v>
      </c>
      <c r="B611" s="4" t="s">
        <v>7223</v>
      </c>
      <c r="C611" s="4" t="s">
        <v>7217</v>
      </c>
      <c r="D611" s="4" t="s">
        <v>1305</v>
      </c>
      <c r="E611" s="4" t="s">
        <v>7218</v>
      </c>
      <c r="F611" s="4" t="s">
        <v>7219</v>
      </c>
      <c r="G611" s="4" t="s">
        <v>7220</v>
      </c>
      <c r="H611" s="4">
        <v>1998</v>
      </c>
      <c r="I611" s="4" t="s">
        <v>7221</v>
      </c>
      <c r="J611" s="4">
        <v>19</v>
      </c>
      <c r="K611" s="4">
        <v>2</v>
      </c>
      <c r="M611" s="4">
        <v>255</v>
      </c>
      <c r="N611" s="4">
        <v>278</v>
      </c>
      <c r="O611" s="4">
        <v>23</v>
      </c>
      <c r="P611" s="4" t="s">
        <v>7222</v>
      </c>
      <c r="Q611" s="4" t="s">
        <v>7224</v>
      </c>
      <c r="T611" s="4" t="s">
        <v>3436</v>
      </c>
      <c r="U611" s="4" t="s">
        <v>62</v>
      </c>
      <c r="V611" s="4" t="s">
        <v>7225</v>
      </c>
      <c r="W611" s="4" t="s">
        <v>1316</v>
      </c>
      <c r="X611" s="4" t="s">
        <v>1317</v>
      </c>
    </row>
    <row r="612" spans="1:25" x14ac:dyDescent="0.3">
      <c r="A612" s="4" t="s">
        <v>7226</v>
      </c>
      <c r="B612" s="4" t="s">
        <v>7231</v>
      </c>
      <c r="C612" s="4" t="s">
        <v>7227</v>
      </c>
      <c r="D612" s="4" t="s">
        <v>1305</v>
      </c>
      <c r="E612" s="4" t="s">
        <v>7228</v>
      </c>
      <c r="F612" s="4" t="s">
        <v>7229</v>
      </c>
      <c r="G612" s="4">
        <v>7003504934</v>
      </c>
      <c r="H612" s="4">
        <v>1996</v>
      </c>
      <c r="I612" s="4" t="s">
        <v>5336</v>
      </c>
      <c r="J612" s="4">
        <v>26</v>
      </c>
      <c r="K612" s="4">
        <v>3</v>
      </c>
      <c r="M612" s="4">
        <v>251</v>
      </c>
      <c r="N612" s="4">
        <v>286</v>
      </c>
      <c r="O612" s="4">
        <v>35</v>
      </c>
      <c r="P612" s="4" t="s">
        <v>7230</v>
      </c>
      <c r="T612" s="4" t="s">
        <v>7232</v>
      </c>
      <c r="U612" s="4" t="s">
        <v>62</v>
      </c>
      <c r="V612" s="4" t="s">
        <v>5341</v>
      </c>
      <c r="W612" s="4" t="s">
        <v>1316</v>
      </c>
      <c r="X612" s="4" t="s">
        <v>1317</v>
      </c>
      <c r="Y612" s="4" t="s">
        <v>2948</v>
      </c>
    </row>
    <row r="613" spans="1:25" x14ac:dyDescent="0.3">
      <c r="A613" s="4" t="s">
        <v>7233</v>
      </c>
      <c r="B613" s="4" t="s">
        <v>7240</v>
      </c>
      <c r="C613" s="4" t="s">
        <v>7234</v>
      </c>
      <c r="D613" s="4" t="s">
        <v>1305</v>
      </c>
      <c r="E613" s="4" t="s">
        <v>7235</v>
      </c>
      <c r="F613" s="4" t="s">
        <v>7236</v>
      </c>
      <c r="G613" s="4" t="s">
        <v>7237</v>
      </c>
      <c r="H613" s="4">
        <v>2004</v>
      </c>
      <c r="I613" s="4" t="s">
        <v>7238</v>
      </c>
      <c r="J613" s="4">
        <v>41</v>
      </c>
      <c r="K613" s="4">
        <v>1</v>
      </c>
      <c r="M613" s="4">
        <v>1</v>
      </c>
      <c r="N613" s="4">
        <v>26</v>
      </c>
      <c r="O613" s="4">
        <v>25</v>
      </c>
      <c r="P613" s="4" t="s">
        <v>7239</v>
      </c>
      <c r="T613" s="4" t="s">
        <v>7241</v>
      </c>
      <c r="U613" s="4" t="s">
        <v>62</v>
      </c>
      <c r="V613" s="4" t="s">
        <v>7242</v>
      </c>
      <c r="W613" s="4" t="s">
        <v>1376</v>
      </c>
      <c r="X613" s="4" t="s">
        <v>1317</v>
      </c>
    </row>
    <row r="614" spans="1:25" x14ac:dyDescent="0.3">
      <c r="A614" s="4" t="s">
        <v>7243</v>
      </c>
      <c r="B614" s="4" t="s">
        <v>7250</v>
      </c>
      <c r="C614" s="4" t="s">
        <v>7244</v>
      </c>
      <c r="D614" s="4" t="s">
        <v>1305</v>
      </c>
      <c r="E614" s="4" t="s">
        <v>7245</v>
      </c>
      <c r="F614" s="4" t="s">
        <v>7246</v>
      </c>
      <c r="G614" s="4" t="s">
        <v>7247</v>
      </c>
      <c r="H614" s="4">
        <v>2000</v>
      </c>
      <c r="I614" s="4" t="s">
        <v>7248</v>
      </c>
      <c r="J614" s="4">
        <v>5</v>
      </c>
      <c r="K614" s="4">
        <v>4</v>
      </c>
      <c r="M614" s="4">
        <v>541</v>
      </c>
      <c r="N614" s="4">
        <v>554</v>
      </c>
      <c r="O614" s="4">
        <v>13</v>
      </c>
      <c r="P614" s="4" t="s">
        <v>7249</v>
      </c>
      <c r="Q614" s="4" t="s">
        <v>7251</v>
      </c>
      <c r="R614" s="4" t="s">
        <v>7252</v>
      </c>
      <c r="T614" s="4" t="s">
        <v>2914</v>
      </c>
      <c r="U614" s="4" t="s">
        <v>62</v>
      </c>
      <c r="V614" s="4" t="s">
        <v>7253</v>
      </c>
      <c r="W614" s="4" t="s">
        <v>1316</v>
      </c>
      <c r="X614" s="4" t="s">
        <v>1317</v>
      </c>
    </row>
    <row r="615" spans="1:25" x14ac:dyDescent="0.3">
      <c r="A615" s="4" t="s">
        <v>7254</v>
      </c>
      <c r="B615" s="4" t="s">
        <v>7260</v>
      </c>
      <c r="C615" s="4" t="s">
        <v>7255</v>
      </c>
      <c r="D615" s="4" t="s">
        <v>1305</v>
      </c>
      <c r="E615" s="4" t="s">
        <v>7256</v>
      </c>
      <c r="F615" s="4" t="s">
        <v>7257</v>
      </c>
      <c r="G615" s="4" t="s">
        <v>7258</v>
      </c>
      <c r="H615" s="4">
        <v>2004</v>
      </c>
      <c r="I615" s="4" t="s">
        <v>919</v>
      </c>
      <c r="J615" s="4">
        <v>27</v>
      </c>
      <c r="K615" s="4">
        <v>3</v>
      </c>
      <c r="M615" s="4">
        <v>407</v>
      </c>
      <c r="N615" s="4">
        <v>423</v>
      </c>
      <c r="O615" s="4">
        <v>16</v>
      </c>
      <c r="P615" s="4" t="s">
        <v>7259</v>
      </c>
      <c r="R615" s="4" t="s">
        <v>7261</v>
      </c>
      <c r="U615" s="4" t="s">
        <v>62</v>
      </c>
      <c r="V615" s="4" t="s">
        <v>6756</v>
      </c>
      <c r="W615" s="4" t="s">
        <v>1376</v>
      </c>
      <c r="X615" s="4" t="s">
        <v>1317</v>
      </c>
    </row>
    <row r="616" spans="1:25" x14ac:dyDescent="0.3">
      <c r="A616" s="4" t="s">
        <v>7262</v>
      </c>
      <c r="B616" s="4" t="s">
        <v>7267</v>
      </c>
      <c r="C616" s="4" t="s">
        <v>7263</v>
      </c>
      <c r="D616" s="4" t="s">
        <v>1305</v>
      </c>
      <c r="E616" s="4" t="s">
        <v>7264</v>
      </c>
      <c r="F616" s="4" t="s">
        <v>7265</v>
      </c>
      <c r="G616" s="4">
        <v>18434834100</v>
      </c>
      <c r="H616" s="4">
        <v>2000</v>
      </c>
      <c r="I616" s="4" t="s">
        <v>5120</v>
      </c>
      <c r="J616" s="4">
        <v>22</v>
      </c>
      <c r="K616" s="5">
        <v>45019</v>
      </c>
      <c r="M616" s="4">
        <v>275</v>
      </c>
      <c r="N616" s="4">
        <v>306</v>
      </c>
      <c r="O616" s="4">
        <v>31</v>
      </c>
      <c r="P616" s="4" t="s">
        <v>7266</v>
      </c>
      <c r="T616" s="4" t="s">
        <v>1362</v>
      </c>
      <c r="U616" s="4" t="s">
        <v>62</v>
      </c>
      <c r="V616" s="4" t="s">
        <v>5123</v>
      </c>
      <c r="W616" s="4" t="s">
        <v>1376</v>
      </c>
      <c r="X616" s="4" t="s">
        <v>1317</v>
      </c>
    </row>
    <row r="617" spans="1:25" x14ac:dyDescent="0.3">
      <c r="A617" s="4" t="s">
        <v>7268</v>
      </c>
      <c r="B617" s="4" t="s">
        <v>7275</v>
      </c>
      <c r="C617" s="4" t="s">
        <v>7269</v>
      </c>
      <c r="D617" s="4" t="s">
        <v>1305</v>
      </c>
      <c r="E617" s="4" t="s">
        <v>7270</v>
      </c>
      <c r="F617" s="4" t="s">
        <v>7271</v>
      </c>
      <c r="G617" s="4" t="s">
        <v>7272</v>
      </c>
      <c r="H617" s="4">
        <v>2004</v>
      </c>
      <c r="I617" s="4" t="s">
        <v>7273</v>
      </c>
      <c r="J617" s="4">
        <v>45</v>
      </c>
      <c r="K617" s="4">
        <v>1</v>
      </c>
      <c r="M617" s="4">
        <v>41</v>
      </c>
      <c r="N617" s="4">
        <v>62</v>
      </c>
      <c r="O617" s="4">
        <v>21</v>
      </c>
      <c r="P617" s="4" t="s">
        <v>7274</v>
      </c>
      <c r="Q617" s="4" t="s">
        <v>7276</v>
      </c>
      <c r="R617" s="4" t="s">
        <v>7277</v>
      </c>
      <c r="U617" s="4" t="s">
        <v>62</v>
      </c>
      <c r="V617" s="4" t="s">
        <v>7278</v>
      </c>
      <c r="W617" s="4" t="s">
        <v>1376</v>
      </c>
      <c r="X617" s="4" t="s">
        <v>1317</v>
      </c>
    </row>
    <row r="618" spans="1:25" x14ac:dyDescent="0.3">
      <c r="A618" s="4" t="s">
        <v>7279</v>
      </c>
      <c r="B618" s="4" t="s">
        <v>7285</v>
      </c>
      <c r="C618" s="4" t="s">
        <v>7280</v>
      </c>
      <c r="D618" s="4" t="s">
        <v>1305</v>
      </c>
      <c r="E618" s="4" t="s">
        <v>7281</v>
      </c>
      <c r="F618" s="4" t="s">
        <v>7282</v>
      </c>
      <c r="G618" s="4" t="s">
        <v>7283</v>
      </c>
      <c r="H618" s="4">
        <v>2003</v>
      </c>
      <c r="I618" s="4" t="s">
        <v>1207</v>
      </c>
      <c r="J618" s="4">
        <v>16</v>
      </c>
      <c r="K618" s="4">
        <v>2</v>
      </c>
      <c r="M618" s="4">
        <v>175</v>
      </c>
      <c r="N618" s="4">
        <v>186</v>
      </c>
      <c r="O618" s="4">
        <v>11</v>
      </c>
      <c r="P618" s="4" t="s">
        <v>7284</v>
      </c>
      <c r="Q618" s="4" t="s">
        <v>7286</v>
      </c>
      <c r="R618" s="4" t="s">
        <v>7287</v>
      </c>
      <c r="U618" s="4" t="s">
        <v>62</v>
      </c>
      <c r="V618" s="4" t="s">
        <v>6239</v>
      </c>
      <c r="W618" s="4" t="s">
        <v>6240</v>
      </c>
      <c r="X618" s="4" t="s">
        <v>1317</v>
      </c>
    </row>
    <row r="619" spans="1:25" x14ac:dyDescent="0.3">
      <c r="A619" s="4" t="s">
        <v>7288</v>
      </c>
      <c r="B619" s="4" t="s">
        <v>7294</v>
      </c>
      <c r="C619" s="4" t="s">
        <v>7289</v>
      </c>
      <c r="D619" s="4" t="s">
        <v>1305</v>
      </c>
      <c r="E619" s="4" t="s">
        <v>7290</v>
      </c>
      <c r="F619" s="4" t="s">
        <v>7291</v>
      </c>
      <c r="G619" s="4" t="s">
        <v>7292</v>
      </c>
      <c r="H619" s="4">
        <v>2007</v>
      </c>
      <c r="I619" s="4" t="s">
        <v>3705</v>
      </c>
      <c r="J619" s="4">
        <v>70</v>
      </c>
      <c r="K619" s="4">
        <v>3</v>
      </c>
      <c r="M619" s="4">
        <v>260</v>
      </c>
      <c r="N619" s="4">
        <v>273</v>
      </c>
      <c r="O619" s="4">
        <v>13</v>
      </c>
      <c r="P619" s="4" t="s">
        <v>7293</v>
      </c>
      <c r="R619" s="4" t="s">
        <v>7295</v>
      </c>
      <c r="U619" s="4" t="s">
        <v>62</v>
      </c>
      <c r="V619" s="4" t="s">
        <v>6340</v>
      </c>
      <c r="W619" s="4" t="s">
        <v>1316</v>
      </c>
      <c r="X619" s="4" t="s">
        <v>1317</v>
      </c>
    </row>
    <row r="620" spans="1:25" x14ac:dyDescent="0.3">
      <c r="A620" s="4" t="s">
        <v>7296</v>
      </c>
      <c r="B620" s="4" t="s">
        <v>7303</v>
      </c>
      <c r="C620" s="4" t="s">
        <v>7297</v>
      </c>
      <c r="D620" s="4" t="s">
        <v>1305</v>
      </c>
      <c r="E620" s="4" t="s">
        <v>7298</v>
      </c>
      <c r="F620" s="4" t="s">
        <v>7299</v>
      </c>
      <c r="G620" s="4" t="s">
        <v>7300</v>
      </c>
      <c r="H620" s="4">
        <v>2002</v>
      </c>
      <c r="I620" s="4" t="s">
        <v>7301</v>
      </c>
      <c r="J620" s="4">
        <v>12</v>
      </c>
      <c r="K620" s="4">
        <v>2</v>
      </c>
      <c r="M620" s="4">
        <v>73</v>
      </c>
      <c r="N620" s="4">
        <v>85</v>
      </c>
      <c r="O620" s="4">
        <v>12</v>
      </c>
      <c r="P620" s="4" t="s">
        <v>7302</v>
      </c>
      <c r="R620" s="4" t="s">
        <v>7304</v>
      </c>
      <c r="T620" s="4" t="s">
        <v>7305</v>
      </c>
      <c r="U620" s="4" t="s">
        <v>62</v>
      </c>
      <c r="V620" s="4" t="s">
        <v>7306</v>
      </c>
      <c r="W620" s="4" t="s">
        <v>1376</v>
      </c>
      <c r="X620" s="4" t="s">
        <v>1317</v>
      </c>
    </row>
    <row r="621" spans="1:25" x14ac:dyDescent="0.3">
      <c r="A621" s="4" t="s">
        <v>7307</v>
      </c>
      <c r="B621" s="4" t="s">
        <v>7313</v>
      </c>
      <c r="C621" s="4" t="s">
        <v>7308</v>
      </c>
      <c r="D621" s="4" t="s">
        <v>1305</v>
      </c>
      <c r="E621" s="4" t="s">
        <v>7309</v>
      </c>
      <c r="F621" s="4" t="s">
        <v>7310</v>
      </c>
      <c r="G621" s="4" t="s">
        <v>7311</v>
      </c>
      <c r="H621" s="4">
        <v>2008</v>
      </c>
      <c r="I621" s="4" t="s">
        <v>6558</v>
      </c>
      <c r="J621" s="4">
        <v>17</v>
      </c>
      <c r="K621" s="4">
        <v>3</v>
      </c>
      <c r="M621" s="4">
        <v>625</v>
      </c>
      <c r="N621" s="4">
        <v>640</v>
      </c>
      <c r="O621" s="4">
        <v>15</v>
      </c>
      <c r="P621" s="4" t="s">
        <v>7312</v>
      </c>
      <c r="R621" s="4" t="s">
        <v>7314</v>
      </c>
      <c r="U621" s="4" t="s">
        <v>62</v>
      </c>
      <c r="V621" s="4" t="s">
        <v>6563</v>
      </c>
      <c r="W621" s="4" t="s">
        <v>1376</v>
      </c>
      <c r="X621" s="4" t="s">
        <v>1317</v>
      </c>
    </row>
    <row r="622" spans="1:25" x14ac:dyDescent="0.3">
      <c r="A622" s="4" t="s">
        <v>7315</v>
      </c>
      <c r="B622" s="4" t="s">
        <v>7320</v>
      </c>
      <c r="D622" s="4" t="s">
        <v>1305</v>
      </c>
      <c r="E622" s="4" t="s">
        <v>7316</v>
      </c>
      <c r="F622" s="4" t="s">
        <v>7317</v>
      </c>
      <c r="G622" s="4" t="s">
        <v>7318</v>
      </c>
      <c r="H622" s="4">
        <v>2007</v>
      </c>
      <c r="I622" s="4" t="s">
        <v>971</v>
      </c>
      <c r="J622" s="4">
        <v>9</v>
      </c>
      <c r="K622" s="4">
        <v>3</v>
      </c>
      <c r="M622" s="4">
        <v>181</v>
      </c>
      <c r="N622" s="4">
        <v>192</v>
      </c>
      <c r="O622" s="4">
        <v>11</v>
      </c>
      <c r="P622" s="4" t="s">
        <v>7319</v>
      </c>
      <c r="Q622" s="4" t="s">
        <v>7321</v>
      </c>
      <c r="R622" s="4" t="s">
        <v>7322</v>
      </c>
      <c r="U622" s="4" t="s">
        <v>62</v>
      </c>
      <c r="V622" s="4" t="s">
        <v>5662</v>
      </c>
      <c r="W622" s="4" t="s">
        <v>1316</v>
      </c>
      <c r="X622" s="4" t="s">
        <v>1317</v>
      </c>
    </row>
    <row r="623" spans="1:25" x14ac:dyDescent="0.3">
      <c r="A623" s="4" t="s">
        <v>7323</v>
      </c>
      <c r="B623" s="4" t="s">
        <v>7328</v>
      </c>
      <c r="D623" s="4" t="s">
        <v>1305</v>
      </c>
      <c r="E623" s="4" t="s">
        <v>7324</v>
      </c>
      <c r="F623" s="4" t="s">
        <v>7325</v>
      </c>
      <c r="G623" s="4" t="s">
        <v>7326</v>
      </c>
      <c r="H623" s="4">
        <v>2005</v>
      </c>
      <c r="I623" s="4" t="s">
        <v>971</v>
      </c>
      <c r="J623" s="4">
        <v>7</v>
      </c>
      <c r="K623" s="4">
        <v>3</v>
      </c>
      <c r="M623" s="4">
        <v>187</v>
      </c>
      <c r="N623" s="4">
        <v>193</v>
      </c>
      <c r="O623" s="4">
        <v>6</v>
      </c>
      <c r="P623" s="4" t="s">
        <v>7327</v>
      </c>
      <c r="Q623" s="4" t="s">
        <v>7329</v>
      </c>
      <c r="R623" s="4" t="s">
        <v>7330</v>
      </c>
      <c r="U623" s="4" t="s">
        <v>62</v>
      </c>
      <c r="V623" s="4" t="s">
        <v>5662</v>
      </c>
      <c r="W623" s="4" t="s">
        <v>1376</v>
      </c>
      <c r="X623" s="4" t="s">
        <v>1317</v>
      </c>
    </row>
    <row r="624" spans="1:25" x14ac:dyDescent="0.3">
      <c r="A624" s="4" t="s">
        <v>7331</v>
      </c>
      <c r="B624" s="4" t="s">
        <v>7338</v>
      </c>
      <c r="C624" s="4" t="s">
        <v>7332</v>
      </c>
      <c r="D624" s="4" t="s">
        <v>1305</v>
      </c>
      <c r="E624" s="4" t="s">
        <v>7333</v>
      </c>
      <c r="F624" s="4" t="s">
        <v>7334</v>
      </c>
      <c r="G624" s="4" t="s">
        <v>7335</v>
      </c>
      <c r="H624" s="4">
        <v>1999</v>
      </c>
      <c r="I624" s="4" t="s">
        <v>7336</v>
      </c>
      <c r="J624" s="4">
        <v>4</v>
      </c>
      <c r="K624" s="4">
        <v>2</v>
      </c>
      <c r="M624" s="4">
        <v>103</v>
      </c>
      <c r="N624" s="4">
        <v>115</v>
      </c>
      <c r="O624" s="4">
        <v>12</v>
      </c>
      <c r="P624" s="4" t="s">
        <v>7337</v>
      </c>
      <c r="T624" s="4" t="s">
        <v>1638</v>
      </c>
      <c r="U624" s="4" t="s">
        <v>62</v>
      </c>
      <c r="V624" s="4" t="s">
        <v>7339</v>
      </c>
      <c r="W624" s="4" t="s">
        <v>1316</v>
      </c>
      <c r="X624" s="4" t="s">
        <v>1317</v>
      </c>
    </row>
    <row r="625" spans="1:25" x14ac:dyDescent="0.3">
      <c r="A625" s="4" t="s">
        <v>7340</v>
      </c>
      <c r="B625" s="4" t="s">
        <v>7346</v>
      </c>
      <c r="C625" s="4" t="s">
        <v>7341</v>
      </c>
      <c r="D625" s="4" t="s">
        <v>1305</v>
      </c>
      <c r="E625" s="4" t="s">
        <v>7342</v>
      </c>
      <c r="F625" s="4" t="s">
        <v>7343</v>
      </c>
      <c r="G625" s="4">
        <v>57204306126</v>
      </c>
      <c r="H625" s="4">
        <v>2008</v>
      </c>
      <c r="I625" s="4" t="s">
        <v>7344</v>
      </c>
      <c r="J625" s="4">
        <v>17</v>
      </c>
      <c r="K625" s="4">
        <v>4</v>
      </c>
      <c r="M625" s="4">
        <v>249</v>
      </c>
      <c r="N625" s="4">
        <v>252</v>
      </c>
      <c r="O625" s="4">
        <v>3</v>
      </c>
      <c r="P625" s="4" t="s">
        <v>7345</v>
      </c>
      <c r="R625" s="4" t="s">
        <v>7347</v>
      </c>
      <c r="U625" s="4" t="s">
        <v>62</v>
      </c>
      <c r="V625" s="4" t="s">
        <v>7348</v>
      </c>
      <c r="W625" s="4" t="s">
        <v>1316</v>
      </c>
      <c r="X625" s="4" t="s">
        <v>1317</v>
      </c>
    </row>
    <row r="626" spans="1:25" x14ac:dyDescent="0.3">
      <c r="A626" s="4" t="s">
        <v>7349</v>
      </c>
      <c r="B626" s="4" t="s">
        <v>7356</v>
      </c>
      <c r="C626" s="4" t="s">
        <v>7350</v>
      </c>
      <c r="D626" s="4" t="s">
        <v>1305</v>
      </c>
      <c r="E626" s="4" t="s">
        <v>7351</v>
      </c>
      <c r="F626" s="4" t="s">
        <v>7352</v>
      </c>
      <c r="G626" s="4" t="s">
        <v>7353</v>
      </c>
      <c r="H626" s="4">
        <v>1998</v>
      </c>
      <c r="I626" s="4" t="s">
        <v>7354</v>
      </c>
      <c r="J626" s="4">
        <v>45</v>
      </c>
      <c r="K626" s="4">
        <v>1</v>
      </c>
      <c r="M626" s="4">
        <v>23</v>
      </c>
      <c r="N626" s="4">
        <v>38</v>
      </c>
      <c r="O626" s="4">
        <v>15</v>
      </c>
      <c r="P626" s="4" t="s">
        <v>7355</v>
      </c>
      <c r="Q626" s="4" t="s">
        <v>7357</v>
      </c>
      <c r="R626" s="4" t="s">
        <v>7358</v>
      </c>
      <c r="T626" s="4" t="s">
        <v>3416</v>
      </c>
      <c r="U626" s="4" t="s">
        <v>62</v>
      </c>
      <c r="V626" s="4" t="s">
        <v>7359</v>
      </c>
      <c r="W626" s="4" t="s">
        <v>1316</v>
      </c>
      <c r="X626" s="4" t="s">
        <v>1317</v>
      </c>
    </row>
    <row r="627" spans="1:25" x14ac:dyDescent="0.3">
      <c r="A627" s="4" t="s">
        <v>7360</v>
      </c>
      <c r="B627" s="4" t="s">
        <v>7366</v>
      </c>
      <c r="C627" s="4" t="s">
        <v>7361</v>
      </c>
      <c r="D627" s="4" t="s">
        <v>1305</v>
      </c>
      <c r="E627" s="4" t="s">
        <v>7362</v>
      </c>
      <c r="F627" s="4" t="s">
        <v>7363</v>
      </c>
      <c r="G627" s="4">
        <v>7005047180</v>
      </c>
      <c r="H627" s="4">
        <v>1996</v>
      </c>
      <c r="I627" s="4" t="s">
        <v>7364</v>
      </c>
      <c r="J627" s="4">
        <v>27</v>
      </c>
      <c r="K627" s="4">
        <v>4</v>
      </c>
      <c r="M627" s="4">
        <v>485</v>
      </c>
      <c r="N627" s="4">
        <v>514</v>
      </c>
      <c r="O627" s="4">
        <v>29</v>
      </c>
      <c r="P627" s="4" t="s">
        <v>7365</v>
      </c>
      <c r="R627" s="4" t="s">
        <v>7367</v>
      </c>
      <c r="T627" s="4" t="s">
        <v>1374</v>
      </c>
      <c r="U627" s="4" t="s">
        <v>62</v>
      </c>
      <c r="V627" s="4" t="s">
        <v>7368</v>
      </c>
      <c r="W627" s="4" t="s">
        <v>1316</v>
      </c>
      <c r="X627" s="4" t="s">
        <v>1317</v>
      </c>
    </row>
    <row r="628" spans="1:25" x14ac:dyDescent="0.3">
      <c r="A628" s="4" t="s">
        <v>7369</v>
      </c>
      <c r="B628" s="4" t="s">
        <v>2161</v>
      </c>
      <c r="C628" s="4" t="s">
        <v>7370</v>
      </c>
      <c r="D628" s="4" t="s">
        <v>1305</v>
      </c>
      <c r="E628" s="4" t="s">
        <v>7371</v>
      </c>
      <c r="F628" s="4" t="s">
        <v>7372</v>
      </c>
      <c r="G628" s="4">
        <v>57194877256</v>
      </c>
      <c r="H628" s="4">
        <v>2005</v>
      </c>
      <c r="I628" s="4" t="s">
        <v>7373</v>
      </c>
      <c r="J628" s="4">
        <v>28</v>
      </c>
      <c r="K628" s="4">
        <v>1</v>
      </c>
      <c r="M628" s="4">
        <v>11</v>
      </c>
      <c r="N628" s="4">
        <v>28</v>
      </c>
      <c r="O628" s="4">
        <v>17</v>
      </c>
      <c r="P628" s="4" t="s">
        <v>7374</v>
      </c>
      <c r="T628" s="4" t="s">
        <v>1314</v>
      </c>
      <c r="U628" s="4" t="s">
        <v>62</v>
      </c>
      <c r="V628" s="4" t="s">
        <v>7375</v>
      </c>
      <c r="W628" s="4" t="s">
        <v>1316</v>
      </c>
      <c r="X628" s="4" t="s">
        <v>1317</v>
      </c>
    </row>
    <row r="629" spans="1:25" x14ac:dyDescent="0.3">
      <c r="A629" s="4" t="s">
        <v>7376</v>
      </c>
      <c r="B629" s="4" t="s">
        <v>7383</v>
      </c>
      <c r="C629" s="4" t="s">
        <v>7377</v>
      </c>
      <c r="D629" s="4" t="s">
        <v>1305</v>
      </c>
      <c r="E629" s="4" t="s">
        <v>7378</v>
      </c>
      <c r="F629" s="4" t="s">
        <v>7379</v>
      </c>
      <c r="G629" s="4" t="s">
        <v>7380</v>
      </c>
      <c r="H629" s="4">
        <v>1997</v>
      </c>
      <c r="I629" s="4" t="s">
        <v>7381</v>
      </c>
      <c r="J629" s="4">
        <v>154</v>
      </c>
      <c r="K629" s="4">
        <v>4</v>
      </c>
      <c r="M629" s="4">
        <v>536</v>
      </c>
      <c r="N629" s="4">
        <v>542</v>
      </c>
      <c r="O629" s="4">
        <v>6</v>
      </c>
      <c r="P629" s="4" t="s">
        <v>7382</v>
      </c>
      <c r="R629" s="4" t="s">
        <v>7384</v>
      </c>
      <c r="T629" s="4" t="s">
        <v>7385</v>
      </c>
      <c r="U629" s="4" t="s">
        <v>62</v>
      </c>
      <c r="V629" s="4" t="s">
        <v>7386</v>
      </c>
      <c r="W629" s="4" t="s">
        <v>1316</v>
      </c>
      <c r="X629" s="4" t="s">
        <v>1317</v>
      </c>
    </row>
    <row r="630" spans="1:25" x14ac:dyDescent="0.3">
      <c r="A630" s="4" t="s">
        <v>7387</v>
      </c>
      <c r="B630" s="4" t="s">
        <v>7394</v>
      </c>
      <c r="C630" s="4" t="s">
        <v>7388</v>
      </c>
      <c r="D630" s="4" t="s">
        <v>1305</v>
      </c>
      <c r="E630" s="4" t="s">
        <v>7389</v>
      </c>
      <c r="F630" s="4" t="s">
        <v>7390</v>
      </c>
      <c r="G630" s="4" t="s">
        <v>7391</v>
      </c>
      <c r="H630" s="4">
        <v>2005</v>
      </c>
      <c r="I630" s="4" t="s">
        <v>7392</v>
      </c>
      <c r="J630" s="4">
        <v>14</v>
      </c>
      <c r="K630" s="4">
        <v>1</v>
      </c>
      <c r="M630" s="4">
        <v>188</v>
      </c>
      <c r="N630" s="4">
        <v>218</v>
      </c>
      <c r="O630" s="4">
        <v>30</v>
      </c>
      <c r="P630" s="4" t="s">
        <v>7393</v>
      </c>
      <c r="Q630" s="4" t="s">
        <v>7395</v>
      </c>
      <c r="R630" s="4" t="s">
        <v>7396</v>
      </c>
      <c r="T630" s="4" t="s">
        <v>7397</v>
      </c>
      <c r="U630" s="4" t="s">
        <v>62</v>
      </c>
      <c r="V630" s="4" t="s">
        <v>7398</v>
      </c>
      <c r="W630" s="4" t="s">
        <v>1316</v>
      </c>
      <c r="X630" s="4" t="s">
        <v>1317</v>
      </c>
    </row>
    <row r="631" spans="1:25" x14ac:dyDescent="0.3">
      <c r="A631" s="4" t="s">
        <v>7399</v>
      </c>
      <c r="B631" s="4" t="s">
        <v>7406</v>
      </c>
      <c r="C631" s="4" t="s">
        <v>7400</v>
      </c>
      <c r="D631" s="4" t="s">
        <v>1305</v>
      </c>
      <c r="E631" s="4" t="s">
        <v>7401</v>
      </c>
      <c r="F631" s="4" t="s">
        <v>7402</v>
      </c>
      <c r="G631" s="4" t="s">
        <v>7403</v>
      </c>
      <c r="H631" s="4">
        <v>2008</v>
      </c>
      <c r="I631" s="4" t="s">
        <v>7404</v>
      </c>
      <c r="J631" s="4">
        <v>99</v>
      </c>
      <c r="K631" s="4">
        <v>6</v>
      </c>
      <c r="M631" s="4">
        <v>486</v>
      </c>
      <c r="N631" s="4">
        <v>488</v>
      </c>
      <c r="O631" s="4">
        <v>2</v>
      </c>
      <c r="P631" s="4" t="s">
        <v>7405</v>
      </c>
      <c r="Q631" s="4" t="s">
        <v>7407</v>
      </c>
      <c r="T631" s="4" t="s">
        <v>7408</v>
      </c>
      <c r="U631" s="4" t="s">
        <v>62</v>
      </c>
      <c r="V631" s="4" t="s">
        <v>7409</v>
      </c>
      <c r="W631" s="4" t="s">
        <v>1316</v>
      </c>
      <c r="X631" s="4" t="s">
        <v>1317</v>
      </c>
      <c r="Y631" s="4" t="s">
        <v>1377</v>
      </c>
    </row>
    <row r="632" spans="1:25" x14ac:dyDescent="0.3">
      <c r="A632" s="4" t="s">
        <v>7410</v>
      </c>
      <c r="B632" s="4" t="s">
        <v>7417</v>
      </c>
      <c r="C632" s="4" t="s">
        <v>7411</v>
      </c>
      <c r="D632" s="4" t="s">
        <v>1305</v>
      </c>
      <c r="E632" s="4" t="s">
        <v>7412</v>
      </c>
      <c r="F632" s="4" t="s">
        <v>7413</v>
      </c>
      <c r="G632" s="4" t="s">
        <v>7414</v>
      </c>
      <c r="H632" s="4">
        <v>1998</v>
      </c>
      <c r="I632" s="4" t="s">
        <v>7415</v>
      </c>
      <c r="J632" s="4">
        <v>20</v>
      </c>
      <c r="K632" s="4">
        <v>2</v>
      </c>
      <c r="M632" s="4">
        <v>212</v>
      </c>
      <c r="N632" s="4">
        <v>224</v>
      </c>
      <c r="O632" s="4">
        <v>12</v>
      </c>
      <c r="P632" s="4" t="s">
        <v>7416</v>
      </c>
      <c r="T632" s="4" t="s">
        <v>1638</v>
      </c>
      <c r="U632" s="4" t="s">
        <v>62</v>
      </c>
      <c r="V632" s="4" t="s">
        <v>7418</v>
      </c>
      <c r="W632" s="4" t="s">
        <v>1316</v>
      </c>
      <c r="X632" s="4" t="s">
        <v>1317</v>
      </c>
    </row>
    <row r="633" spans="1:25" x14ac:dyDescent="0.3">
      <c r="A633" s="4" t="s">
        <v>7419</v>
      </c>
      <c r="B633" s="4" t="s">
        <v>7425</v>
      </c>
      <c r="C633" s="4" t="s">
        <v>7420</v>
      </c>
      <c r="D633" s="4" t="s">
        <v>1305</v>
      </c>
      <c r="E633" s="4" t="s">
        <v>7421</v>
      </c>
      <c r="F633" s="4" t="s">
        <v>7422</v>
      </c>
      <c r="G633" s="4" t="s">
        <v>7423</v>
      </c>
      <c r="H633" s="4">
        <v>2008</v>
      </c>
      <c r="I633" s="4" t="s">
        <v>5530</v>
      </c>
      <c r="J633" s="4">
        <v>100</v>
      </c>
      <c r="K633" s="4">
        <v>8</v>
      </c>
      <c r="M633" s="4">
        <v>936</v>
      </c>
      <c r="N633" s="4">
        <v>944</v>
      </c>
      <c r="O633" s="4">
        <v>8</v>
      </c>
      <c r="P633" s="4" t="s">
        <v>7424</v>
      </c>
      <c r="Q633" s="4" t="s">
        <v>7426</v>
      </c>
      <c r="R633" s="4" t="s">
        <v>7427</v>
      </c>
      <c r="T633" s="4" t="s">
        <v>5535</v>
      </c>
      <c r="U633" s="4" t="s">
        <v>62</v>
      </c>
      <c r="V633" s="4" t="s">
        <v>5536</v>
      </c>
      <c r="W633" s="4" t="s">
        <v>1316</v>
      </c>
      <c r="X633" s="4" t="s">
        <v>1317</v>
      </c>
      <c r="Y633" s="4" t="s">
        <v>1377</v>
      </c>
    </row>
    <row r="634" spans="1:25" x14ac:dyDescent="0.3">
      <c r="A634" s="4" t="s">
        <v>7428</v>
      </c>
      <c r="B634" s="4" t="s">
        <v>7435</v>
      </c>
      <c r="C634" s="4" t="s">
        <v>7429</v>
      </c>
      <c r="D634" s="4" t="s">
        <v>1305</v>
      </c>
      <c r="E634" s="4" t="s">
        <v>7430</v>
      </c>
      <c r="F634" s="4" t="s">
        <v>7431</v>
      </c>
      <c r="G634" s="4" t="s">
        <v>7432</v>
      </c>
      <c r="H634" s="4">
        <v>2007</v>
      </c>
      <c r="I634" s="4" t="s">
        <v>7433</v>
      </c>
      <c r="J634" s="4">
        <v>12</v>
      </c>
      <c r="K634" s="4">
        <v>2</v>
      </c>
      <c r="M634" s="4">
        <v>141</v>
      </c>
      <c r="N634" s="4">
        <v>162</v>
      </c>
      <c r="O634" s="4">
        <v>21</v>
      </c>
      <c r="P634" s="4" t="s">
        <v>7434</v>
      </c>
      <c r="Q634" s="4" t="s">
        <v>7436</v>
      </c>
      <c r="R634" s="4" t="s">
        <v>7437</v>
      </c>
      <c r="U634" s="4" t="s">
        <v>62</v>
      </c>
      <c r="V634" s="4" t="s">
        <v>7438</v>
      </c>
      <c r="W634" s="4" t="s">
        <v>1316</v>
      </c>
      <c r="X634" s="4" t="s">
        <v>1317</v>
      </c>
    </row>
    <row r="635" spans="1:25" x14ac:dyDescent="0.3">
      <c r="A635" s="4" t="s">
        <v>7439</v>
      </c>
      <c r="B635" s="4" t="s">
        <v>7445</v>
      </c>
      <c r="C635" s="4" t="s">
        <v>7440</v>
      </c>
      <c r="D635" s="4" t="s">
        <v>1305</v>
      </c>
      <c r="E635" s="4" t="s">
        <v>7441</v>
      </c>
      <c r="F635" s="4" t="s">
        <v>7442</v>
      </c>
      <c r="G635" s="4">
        <v>8391027600</v>
      </c>
      <c r="H635" s="4">
        <v>2003</v>
      </c>
      <c r="I635" s="4" t="s">
        <v>7443</v>
      </c>
      <c r="J635" s="4">
        <v>73</v>
      </c>
      <c r="K635" s="4">
        <v>3</v>
      </c>
      <c r="M635" s="4">
        <v>405</v>
      </c>
      <c r="N635" s="4">
        <v>422</v>
      </c>
      <c r="O635" s="4">
        <v>17</v>
      </c>
      <c r="P635" s="4" t="s">
        <v>7444</v>
      </c>
      <c r="U635" s="4" t="s">
        <v>62</v>
      </c>
      <c r="V635" s="4" t="s">
        <v>7446</v>
      </c>
      <c r="W635" s="4" t="s">
        <v>1316</v>
      </c>
      <c r="X635" s="4" t="s">
        <v>1317</v>
      </c>
    </row>
    <row r="636" spans="1:25" x14ac:dyDescent="0.3">
      <c r="A636" s="4" t="s">
        <v>7447</v>
      </c>
      <c r="B636" s="4" t="s">
        <v>7453</v>
      </c>
      <c r="C636" s="4" t="s">
        <v>7448</v>
      </c>
      <c r="D636" s="4" t="s">
        <v>1305</v>
      </c>
      <c r="E636" s="4" t="s">
        <v>7449</v>
      </c>
      <c r="F636" s="4" t="s">
        <v>7450</v>
      </c>
      <c r="G636" s="4" t="s">
        <v>7451</v>
      </c>
      <c r="H636" s="4">
        <v>2004</v>
      </c>
      <c r="I636" s="4" t="s">
        <v>2616</v>
      </c>
      <c r="J636" s="4">
        <v>19</v>
      </c>
      <c r="K636" s="4">
        <v>6</v>
      </c>
      <c r="M636" s="4">
        <v>727</v>
      </c>
      <c r="N636" s="4">
        <v>742</v>
      </c>
      <c r="O636" s="4">
        <v>15</v>
      </c>
      <c r="P636" s="4" t="s">
        <v>7452</v>
      </c>
      <c r="Q636" s="4" t="s">
        <v>7454</v>
      </c>
      <c r="R636" s="4" t="s">
        <v>7455</v>
      </c>
      <c r="U636" s="4" t="s">
        <v>62</v>
      </c>
      <c r="V636" s="4" t="s">
        <v>2622</v>
      </c>
      <c r="W636" s="4" t="s">
        <v>1316</v>
      </c>
      <c r="X636" s="4" t="s">
        <v>1317</v>
      </c>
    </row>
    <row r="637" spans="1:25" x14ac:dyDescent="0.3">
      <c r="A637" s="4" t="s">
        <v>7456</v>
      </c>
      <c r="B637" s="4" t="s">
        <v>7461</v>
      </c>
      <c r="D637" s="4" t="s">
        <v>1305</v>
      </c>
      <c r="E637" s="4" t="s">
        <v>7457</v>
      </c>
      <c r="F637" s="4" t="s">
        <v>7458</v>
      </c>
      <c r="G637" s="4">
        <v>6701318117</v>
      </c>
      <c r="H637" s="4">
        <v>2001</v>
      </c>
      <c r="I637" s="4" t="s">
        <v>7459</v>
      </c>
      <c r="J637" s="4">
        <v>38</v>
      </c>
      <c r="K637" s="5">
        <v>45019</v>
      </c>
      <c r="M637" s="4">
        <v>185</v>
      </c>
      <c r="N637" s="4">
        <v>201</v>
      </c>
      <c r="O637" s="4">
        <v>16</v>
      </c>
      <c r="P637" s="4" t="s">
        <v>7460</v>
      </c>
      <c r="R637" s="4" t="s">
        <v>7462</v>
      </c>
      <c r="T637" s="4" t="s">
        <v>7463</v>
      </c>
      <c r="U637" s="4" t="s">
        <v>62</v>
      </c>
      <c r="V637" s="4" t="s">
        <v>7464</v>
      </c>
      <c r="W637" s="4" t="s">
        <v>1316</v>
      </c>
      <c r="X637" s="4" t="s">
        <v>1317</v>
      </c>
    </row>
    <row r="638" spans="1:25" x14ac:dyDescent="0.3">
      <c r="A638" s="4" t="s">
        <v>7465</v>
      </c>
      <c r="B638" s="4" t="s">
        <v>7471</v>
      </c>
      <c r="C638" s="4" t="s">
        <v>7466</v>
      </c>
      <c r="D638" s="4" t="s">
        <v>1305</v>
      </c>
      <c r="E638" s="4" t="s">
        <v>7467</v>
      </c>
      <c r="F638" s="4" t="s">
        <v>7468</v>
      </c>
      <c r="G638" s="4" t="s">
        <v>7469</v>
      </c>
      <c r="H638" s="4">
        <v>2007</v>
      </c>
      <c r="I638" s="4" t="s">
        <v>1737</v>
      </c>
      <c r="J638" s="4">
        <v>31</v>
      </c>
      <c r="K638" s="4">
        <v>1</v>
      </c>
      <c r="M638" s="4">
        <v>71</v>
      </c>
      <c r="N638" s="4">
        <v>90</v>
      </c>
      <c r="O638" s="4">
        <v>19</v>
      </c>
      <c r="P638" s="4" t="s">
        <v>7470</v>
      </c>
      <c r="Q638" s="4" t="s">
        <v>7472</v>
      </c>
      <c r="R638" s="4" t="s">
        <v>7473</v>
      </c>
      <c r="U638" s="4" t="s">
        <v>62</v>
      </c>
      <c r="V638" s="4" t="s">
        <v>1737</v>
      </c>
      <c r="W638" s="4" t="s">
        <v>1316</v>
      </c>
      <c r="X638" s="4" t="s">
        <v>1317</v>
      </c>
    </row>
    <row r="639" spans="1:25" x14ac:dyDescent="0.3">
      <c r="A639" s="4" t="s">
        <v>7474</v>
      </c>
      <c r="B639" s="4" t="s">
        <v>7481</v>
      </c>
      <c r="C639" s="4" t="s">
        <v>7475</v>
      </c>
      <c r="D639" s="4" t="s">
        <v>1305</v>
      </c>
      <c r="E639" s="4" t="s">
        <v>7476</v>
      </c>
      <c r="F639" s="4" t="s">
        <v>7477</v>
      </c>
      <c r="G639" s="4" t="s">
        <v>7478</v>
      </c>
      <c r="H639" s="4">
        <v>2007</v>
      </c>
      <c r="I639" s="4" t="s">
        <v>7479</v>
      </c>
      <c r="J639" s="4">
        <v>97</v>
      </c>
      <c r="K639" s="4">
        <v>10</v>
      </c>
      <c r="M639" s="4">
        <v>1852</v>
      </c>
      <c r="N639" s="4">
        <v>1858</v>
      </c>
      <c r="O639" s="4">
        <v>6</v>
      </c>
      <c r="P639" s="4" t="s">
        <v>7480</v>
      </c>
      <c r="R639" s="4" t="s">
        <v>7482</v>
      </c>
      <c r="U639" s="4" t="s">
        <v>62</v>
      </c>
      <c r="V639" s="4" t="s">
        <v>7483</v>
      </c>
      <c r="W639" s="4" t="s">
        <v>1316</v>
      </c>
      <c r="X639" s="4" t="s">
        <v>1317</v>
      </c>
      <c r="Y639" s="4" t="s">
        <v>1377</v>
      </c>
    </row>
    <row r="640" spans="1:25" x14ac:dyDescent="0.3">
      <c r="A640" s="4" t="s">
        <v>7484</v>
      </c>
      <c r="B640" s="4" t="s">
        <v>7491</v>
      </c>
      <c r="C640" s="4" t="s">
        <v>7485</v>
      </c>
      <c r="D640" s="4" t="s">
        <v>1305</v>
      </c>
      <c r="E640" s="4" t="s">
        <v>7486</v>
      </c>
      <c r="F640" s="4" t="s">
        <v>7487</v>
      </c>
      <c r="G640" s="4" t="s">
        <v>7488</v>
      </c>
      <c r="H640" s="4">
        <v>2005</v>
      </c>
      <c r="I640" s="4" t="s">
        <v>7489</v>
      </c>
      <c r="J640" s="4">
        <v>22</v>
      </c>
      <c r="K640" s="5">
        <v>45082</v>
      </c>
      <c r="M640" s="4">
        <v>367</v>
      </c>
      <c r="N640" s="4">
        <v>393</v>
      </c>
      <c r="O640" s="4">
        <v>26</v>
      </c>
      <c r="P640" s="4" t="s">
        <v>7490</v>
      </c>
      <c r="Q640" s="4" t="s">
        <v>7492</v>
      </c>
      <c r="U640" s="4" t="s">
        <v>62</v>
      </c>
      <c r="V640" s="4" t="s">
        <v>7493</v>
      </c>
      <c r="W640" s="4" t="s">
        <v>1316</v>
      </c>
      <c r="X640" s="4" t="s">
        <v>1317</v>
      </c>
    </row>
    <row r="641" spans="1:25" x14ac:dyDescent="0.3">
      <c r="A641" s="4" t="s">
        <v>7494</v>
      </c>
      <c r="B641" s="4" t="s">
        <v>7500</v>
      </c>
      <c r="C641" s="4" t="s">
        <v>7495</v>
      </c>
      <c r="D641" s="4" t="s">
        <v>1305</v>
      </c>
      <c r="E641" s="4" t="s">
        <v>7496</v>
      </c>
      <c r="F641" s="4" t="s">
        <v>7497</v>
      </c>
      <c r="G641" s="4" t="s">
        <v>7498</v>
      </c>
      <c r="H641" s="4">
        <v>1998</v>
      </c>
      <c r="I641" s="4" t="s">
        <v>6558</v>
      </c>
      <c r="J641" s="4">
        <v>7</v>
      </c>
      <c r="K641" s="4">
        <v>4</v>
      </c>
      <c r="M641" s="4">
        <v>859</v>
      </c>
      <c r="N641" s="4">
        <v>865</v>
      </c>
      <c r="O641" s="4">
        <v>6</v>
      </c>
      <c r="P641" s="4" t="s">
        <v>7499</v>
      </c>
      <c r="R641" s="4" t="s">
        <v>7501</v>
      </c>
      <c r="T641" s="4" t="s">
        <v>3069</v>
      </c>
      <c r="U641" s="4" t="s">
        <v>62</v>
      </c>
      <c r="V641" s="4" t="s">
        <v>6563</v>
      </c>
      <c r="W641" s="4" t="s">
        <v>1376</v>
      </c>
      <c r="X641" s="4" t="s">
        <v>1317</v>
      </c>
    </row>
    <row r="642" spans="1:25" x14ac:dyDescent="0.3">
      <c r="A642" s="4" t="s">
        <v>7502</v>
      </c>
      <c r="B642" s="4" t="s">
        <v>7509</v>
      </c>
      <c r="C642" s="4" t="s">
        <v>7503</v>
      </c>
      <c r="D642" s="4" t="s">
        <v>1305</v>
      </c>
      <c r="E642" s="4" t="s">
        <v>7504</v>
      </c>
      <c r="F642" s="4" t="s">
        <v>7505</v>
      </c>
      <c r="G642" s="4" t="s">
        <v>7506</v>
      </c>
      <c r="H642" s="4">
        <v>2006</v>
      </c>
      <c r="I642" s="4" t="s">
        <v>7507</v>
      </c>
      <c r="J642" s="4">
        <v>15</v>
      </c>
      <c r="K642" s="4">
        <v>3</v>
      </c>
      <c r="M642" s="4">
        <v>220</v>
      </c>
      <c r="N642" s="4">
        <v>226</v>
      </c>
      <c r="O642" s="4">
        <v>6</v>
      </c>
      <c r="P642" s="4" t="s">
        <v>7508</v>
      </c>
      <c r="R642" s="4" t="s">
        <v>7510</v>
      </c>
      <c r="U642" s="4" t="s">
        <v>62</v>
      </c>
      <c r="V642" s="4" t="s">
        <v>7511</v>
      </c>
      <c r="W642" s="4" t="s">
        <v>1316</v>
      </c>
      <c r="X642" s="4" t="s">
        <v>1317</v>
      </c>
    </row>
    <row r="643" spans="1:25" x14ac:dyDescent="0.3">
      <c r="A643" s="4" t="s">
        <v>7512</v>
      </c>
      <c r="B643" s="4" t="s">
        <v>7517</v>
      </c>
      <c r="C643" s="4" t="s">
        <v>7513</v>
      </c>
      <c r="D643" s="4" t="s">
        <v>1305</v>
      </c>
      <c r="E643" s="4" t="s">
        <v>7514</v>
      </c>
      <c r="F643" s="4" t="s">
        <v>7515</v>
      </c>
      <c r="G643" s="4">
        <v>7203023881</v>
      </c>
      <c r="H643" s="4">
        <v>2007</v>
      </c>
      <c r="I643" s="4" t="s">
        <v>6497</v>
      </c>
      <c r="J643" s="4">
        <v>62</v>
      </c>
      <c r="K643" s="4">
        <v>8</v>
      </c>
      <c r="M643" s="4">
        <v>932</v>
      </c>
      <c r="N643" s="4">
        <v>941</v>
      </c>
      <c r="O643" s="4">
        <v>9</v>
      </c>
      <c r="P643" s="4" t="s">
        <v>7516</v>
      </c>
      <c r="Q643" s="4" t="s">
        <v>7518</v>
      </c>
      <c r="R643" s="4" t="s">
        <v>7519</v>
      </c>
      <c r="U643" s="4" t="s">
        <v>62</v>
      </c>
      <c r="V643" s="4" t="s">
        <v>6502</v>
      </c>
      <c r="W643" s="4" t="s">
        <v>1316</v>
      </c>
      <c r="X643" s="4" t="s">
        <v>1317</v>
      </c>
    </row>
    <row r="644" spans="1:25" x14ac:dyDescent="0.3">
      <c r="A644" s="4" t="s">
        <v>7520</v>
      </c>
      <c r="B644" s="4" t="s">
        <v>7526</v>
      </c>
      <c r="C644" s="4" t="s">
        <v>7521</v>
      </c>
      <c r="D644" s="4" t="s">
        <v>1305</v>
      </c>
      <c r="E644" s="4" t="s">
        <v>7522</v>
      </c>
      <c r="F644" s="4" t="s">
        <v>7523</v>
      </c>
      <c r="G644" s="4" t="s">
        <v>7524</v>
      </c>
      <c r="H644" s="4">
        <v>2007</v>
      </c>
      <c r="I644" s="4" t="s">
        <v>3705</v>
      </c>
      <c r="J644" s="4">
        <v>70</v>
      </c>
      <c r="K644" s="4">
        <v>4</v>
      </c>
      <c r="M644" s="4">
        <v>345</v>
      </c>
      <c r="N644" s="4">
        <v>349</v>
      </c>
      <c r="O644" s="4">
        <v>4</v>
      </c>
      <c r="P644" s="4" t="s">
        <v>7525</v>
      </c>
      <c r="R644" s="4" t="s">
        <v>7527</v>
      </c>
      <c r="U644" s="4" t="s">
        <v>62</v>
      </c>
      <c r="V644" s="4" t="s">
        <v>6340</v>
      </c>
      <c r="W644" s="4" t="s">
        <v>2164</v>
      </c>
      <c r="X644" s="4" t="s">
        <v>1317</v>
      </c>
    </row>
    <row r="645" spans="1:25" x14ac:dyDescent="0.3">
      <c r="A645" s="4" t="s">
        <v>7528</v>
      </c>
      <c r="B645" s="4" t="s">
        <v>7535</v>
      </c>
      <c r="C645" s="4" t="s">
        <v>7529</v>
      </c>
      <c r="D645" s="4" t="s">
        <v>1305</v>
      </c>
      <c r="E645" s="4" t="s">
        <v>7530</v>
      </c>
      <c r="F645" s="4" t="s">
        <v>7531</v>
      </c>
      <c r="G645" s="4" t="s">
        <v>7532</v>
      </c>
      <c r="H645" s="4">
        <v>2008</v>
      </c>
      <c r="I645" s="4" t="s">
        <v>7533</v>
      </c>
      <c r="J645" s="4">
        <v>34</v>
      </c>
      <c r="K645" s="4">
        <v>3</v>
      </c>
      <c r="M645" s="4">
        <v>5</v>
      </c>
      <c r="N645" s="4">
        <v>13</v>
      </c>
      <c r="O645" s="4">
        <v>8</v>
      </c>
      <c r="P645" s="4" t="s">
        <v>7534</v>
      </c>
      <c r="Q645" s="4" t="s">
        <v>7536</v>
      </c>
      <c r="U645" s="4" t="s">
        <v>62</v>
      </c>
      <c r="V645" s="4" t="s">
        <v>7537</v>
      </c>
      <c r="W645" s="4" t="s">
        <v>1316</v>
      </c>
      <c r="X645" s="4" t="s">
        <v>1317</v>
      </c>
    </row>
    <row r="646" spans="1:25" x14ac:dyDescent="0.3">
      <c r="A646" s="4" t="s">
        <v>7538</v>
      </c>
      <c r="B646" s="4" t="s">
        <v>7544</v>
      </c>
      <c r="C646" s="4" t="s">
        <v>7539</v>
      </c>
      <c r="D646" s="4" t="s">
        <v>1305</v>
      </c>
      <c r="E646" s="4" t="s">
        <v>7540</v>
      </c>
      <c r="F646" s="4" t="s">
        <v>7541</v>
      </c>
      <c r="G646" s="4" t="s">
        <v>7542</v>
      </c>
      <c r="H646" s="4">
        <v>1999</v>
      </c>
      <c r="I646" s="4" t="s">
        <v>7273</v>
      </c>
      <c r="J646" s="4">
        <v>40</v>
      </c>
      <c r="K646" s="4">
        <v>4</v>
      </c>
      <c r="M646" s="4">
        <v>529</v>
      </c>
      <c r="N646" s="4">
        <v>536</v>
      </c>
      <c r="O646" s="4">
        <v>7</v>
      </c>
      <c r="P646" s="4" t="s">
        <v>7543</v>
      </c>
      <c r="Q646" s="4" t="s">
        <v>7545</v>
      </c>
      <c r="R646" s="4" t="s">
        <v>7546</v>
      </c>
      <c r="U646" s="4" t="s">
        <v>62</v>
      </c>
      <c r="V646" s="4" t="s">
        <v>7278</v>
      </c>
      <c r="W646" s="4" t="s">
        <v>1316</v>
      </c>
      <c r="X646" s="4" t="s">
        <v>1317</v>
      </c>
    </row>
    <row r="647" spans="1:25" x14ac:dyDescent="0.3">
      <c r="A647" s="4" t="s">
        <v>7547</v>
      </c>
      <c r="B647" s="4" t="s">
        <v>7554</v>
      </c>
      <c r="C647" s="4" t="s">
        <v>7548</v>
      </c>
      <c r="D647" s="4" t="s">
        <v>1305</v>
      </c>
      <c r="E647" s="4" t="s">
        <v>7549</v>
      </c>
      <c r="F647" s="4" t="s">
        <v>7550</v>
      </c>
      <c r="G647" s="4" t="s">
        <v>7551</v>
      </c>
      <c r="H647" s="4">
        <v>2007</v>
      </c>
      <c r="I647" s="4" t="s">
        <v>7552</v>
      </c>
      <c r="J647" s="4">
        <v>30</v>
      </c>
      <c r="K647" s="4">
        <v>3</v>
      </c>
      <c r="M647" s="4">
        <v>237</v>
      </c>
      <c r="N647" s="4">
        <v>247</v>
      </c>
      <c r="O647" s="4">
        <v>10</v>
      </c>
      <c r="P647" s="4" t="s">
        <v>7553</v>
      </c>
      <c r="R647" s="4" t="s">
        <v>7555</v>
      </c>
      <c r="U647" s="4" t="s">
        <v>62</v>
      </c>
      <c r="V647" s="4" t="s">
        <v>7556</v>
      </c>
      <c r="W647" s="4" t="s">
        <v>1316</v>
      </c>
      <c r="X647" s="4" t="s">
        <v>1317</v>
      </c>
    </row>
    <row r="648" spans="1:25" x14ac:dyDescent="0.3">
      <c r="A648" s="4" t="s">
        <v>7557</v>
      </c>
      <c r="B648" s="4" t="s">
        <v>7562</v>
      </c>
      <c r="C648" s="4" t="s">
        <v>7558</v>
      </c>
      <c r="D648" s="4" t="s">
        <v>1305</v>
      </c>
      <c r="E648" s="4" t="s">
        <v>7559</v>
      </c>
      <c r="F648" s="4" t="s">
        <v>7560</v>
      </c>
      <c r="G648" s="4">
        <v>7004184996</v>
      </c>
      <c r="H648" s="4">
        <v>1999</v>
      </c>
      <c r="I648" s="4" t="s">
        <v>2616</v>
      </c>
      <c r="J648" s="4">
        <v>14</v>
      </c>
      <c r="K648" s="4">
        <v>12</v>
      </c>
      <c r="M648" s="4">
        <v>1299</v>
      </c>
      <c r="N648" s="4">
        <v>1313</v>
      </c>
      <c r="O648" s="4">
        <v>14</v>
      </c>
      <c r="P648" s="4" t="s">
        <v>7561</v>
      </c>
      <c r="T648" s="4" t="s">
        <v>1638</v>
      </c>
      <c r="U648" s="4" t="s">
        <v>62</v>
      </c>
      <c r="V648" s="4" t="s">
        <v>2622</v>
      </c>
      <c r="W648" s="4" t="s">
        <v>1316</v>
      </c>
      <c r="X648" s="4" t="s">
        <v>1317</v>
      </c>
    </row>
    <row r="649" spans="1:25" x14ac:dyDescent="0.3">
      <c r="A649" s="4" t="s">
        <v>7563</v>
      </c>
      <c r="B649" s="4" t="s">
        <v>2161</v>
      </c>
      <c r="C649" s="4" t="s">
        <v>7564</v>
      </c>
      <c r="D649" s="4" t="s">
        <v>1305</v>
      </c>
      <c r="E649" s="4" t="s">
        <v>7565</v>
      </c>
      <c r="F649" s="4" t="s">
        <v>7566</v>
      </c>
      <c r="G649" s="4" t="s">
        <v>7567</v>
      </c>
      <c r="H649" s="4">
        <v>2008</v>
      </c>
      <c r="I649" s="4" t="s">
        <v>7568</v>
      </c>
      <c r="J649" s="4">
        <v>123</v>
      </c>
      <c r="K649" s="4">
        <v>4</v>
      </c>
      <c r="M649" s="4">
        <v>539</v>
      </c>
      <c r="N649" s="4">
        <v>542</v>
      </c>
      <c r="O649" s="4">
        <v>3</v>
      </c>
      <c r="P649" s="4" t="s">
        <v>7569</v>
      </c>
      <c r="R649" s="4" t="s">
        <v>7570</v>
      </c>
      <c r="T649" s="4" t="s">
        <v>7571</v>
      </c>
      <c r="U649" s="4" t="s">
        <v>62</v>
      </c>
      <c r="V649" s="4" t="s">
        <v>7572</v>
      </c>
      <c r="W649" s="4" t="s">
        <v>3366</v>
      </c>
      <c r="X649" s="4" t="s">
        <v>1317</v>
      </c>
      <c r="Y649" s="4" t="s">
        <v>1430</v>
      </c>
    </row>
    <row r="650" spans="1:25" x14ac:dyDescent="0.3">
      <c r="A650" s="4" t="s">
        <v>7573</v>
      </c>
      <c r="B650" s="4" t="s">
        <v>7579</v>
      </c>
      <c r="C650" s="4" t="s">
        <v>7574</v>
      </c>
      <c r="D650" s="4" t="s">
        <v>1305</v>
      </c>
      <c r="E650" s="4" t="s">
        <v>7575</v>
      </c>
      <c r="F650" s="4" t="s">
        <v>7576</v>
      </c>
      <c r="G650" s="4">
        <v>55911621300</v>
      </c>
      <c r="H650" s="4">
        <v>2006</v>
      </c>
      <c r="I650" s="4" t="s">
        <v>7577</v>
      </c>
      <c r="J650" s="4">
        <v>15</v>
      </c>
      <c r="K650" s="4">
        <v>2</v>
      </c>
      <c r="M650" s="4">
        <v>59</v>
      </c>
      <c r="N650" s="4">
        <v>81</v>
      </c>
      <c r="O650" s="4">
        <v>22</v>
      </c>
      <c r="P650" s="4" t="s">
        <v>7578</v>
      </c>
      <c r="U650" s="4" t="s">
        <v>62</v>
      </c>
      <c r="V650" s="4" t="s">
        <v>7580</v>
      </c>
      <c r="W650" s="4" t="s">
        <v>1316</v>
      </c>
      <c r="X650" s="4" t="s">
        <v>1317</v>
      </c>
    </row>
    <row r="651" spans="1:25" x14ac:dyDescent="0.3">
      <c r="A651" s="4" t="s">
        <v>7581</v>
      </c>
      <c r="B651" s="4" t="s">
        <v>7587</v>
      </c>
      <c r="C651" s="4" t="s">
        <v>7582</v>
      </c>
      <c r="D651" s="4" t="s">
        <v>1305</v>
      </c>
      <c r="E651" s="4" t="s">
        <v>7583</v>
      </c>
      <c r="F651" s="4" t="s">
        <v>7584</v>
      </c>
      <c r="G651" s="4" t="s">
        <v>7585</v>
      </c>
      <c r="H651" s="4">
        <v>2004</v>
      </c>
      <c r="I651" s="4" t="s">
        <v>919</v>
      </c>
      <c r="J651" s="4">
        <v>27</v>
      </c>
      <c r="K651" s="4">
        <v>3</v>
      </c>
      <c r="M651" s="4">
        <v>473</v>
      </c>
      <c r="N651" s="4">
        <v>489</v>
      </c>
      <c r="O651" s="4">
        <v>16</v>
      </c>
      <c r="P651" s="4" t="s">
        <v>7586</v>
      </c>
      <c r="R651" s="4" t="s">
        <v>7588</v>
      </c>
      <c r="U651" s="4" t="s">
        <v>62</v>
      </c>
      <c r="V651" s="4" t="s">
        <v>6756</v>
      </c>
      <c r="W651" s="4" t="s">
        <v>1376</v>
      </c>
      <c r="X651" s="4" t="s">
        <v>1317</v>
      </c>
    </row>
    <row r="652" spans="1:25" x14ac:dyDescent="0.3">
      <c r="A652" s="4" t="s">
        <v>7589</v>
      </c>
      <c r="B652" s="4" t="s">
        <v>7596</v>
      </c>
      <c r="C652" s="4" t="s">
        <v>7590</v>
      </c>
      <c r="D652" s="4" t="s">
        <v>1305</v>
      </c>
      <c r="E652" s="4" t="s">
        <v>7591</v>
      </c>
      <c r="F652" s="4" t="s">
        <v>7592</v>
      </c>
      <c r="G652" s="4" t="s">
        <v>7593</v>
      </c>
      <c r="H652" s="4">
        <v>2004</v>
      </c>
      <c r="I652" s="4" t="s">
        <v>7594</v>
      </c>
      <c r="J652" s="4">
        <v>39</v>
      </c>
      <c r="K652" s="4">
        <v>2</v>
      </c>
      <c r="M652" s="4">
        <v>83</v>
      </c>
      <c r="N652" s="4">
        <v>96</v>
      </c>
      <c r="O652" s="4">
        <v>13</v>
      </c>
      <c r="P652" s="4" t="s">
        <v>7595</v>
      </c>
      <c r="U652" s="4" t="s">
        <v>62</v>
      </c>
      <c r="V652" s="4" t="s">
        <v>7597</v>
      </c>
      <c r="W652" s="4" t="s">
        <v>1316</v>
      </c>
      <c r="X652" s="4" t="s">
        <v>1317</v>
      </c>
    </row>
    <row r="653" spans="1:25" x14ac:dyDescent="0.3">
      <c r="A653" s="4" t="s">
        <v>7598</v>
      </c>
      <c r="B653" s="4" t="s">
        <v>7601</v>
      </c>
      <c r="C653" s="4" t="s">
        <v>7599</v>
      </c>
      <c r="D653" s="4" t="s">
        <v>1305</v>
      </c>
      <c r="E653" s="4" t="s">
        <v>7228</v>
      </c>
      <c r="F653" s="4" t="s">
        <v>7229</v>
      </c>
      <c r="G653" s="4">
        <v>7003504934</v>
      </c>
      <c r="H653" s="4">
        <v>2000</v>
      </c>
      <c r="I653" s="4" t="s">
        <v>5336</v>
      </c>
      <c r="J653" s="4">
        <v>30</v>
      </c>
      <c r="K653" s="4">
        <v>4</v>
      </c>
      <c r="M653" s="4">
        <v>325</v>
      </c>
      <c r="N653" s="4">
        <v>340</v>
      </c>
      <c r="O653" s="4">
        <v>15</v>
      </c>
      <c r="P653" s="4" t="s">
        <v>7600</v>
      </c>
      <c r="Q653" s="4" t="s">
        <v>7602</v>
      </c>
      <c r="T653" s="4" t="s">
        <v>7232</v>
      </c>
      <c r="U653" s="4" t="s">
        <v>62</v>
      </c>
      <c r="V653" s="4" t="s">
        <v>5341</v>
      </c>
      <c r="W653" s="4" t="s">
        <v>1316</v>
      </c>
      <c r="X653" s="4" t="s">
        <v>1317</v>
      </c>
      <c r="Y653" s="4" t="s">
        <v>2948</v>
      </c>
    </row>
    <row r="654" spans="1:25" x14ac:dyDescent="0.3">
      <c r="A654" s="4" t="s">
        <v>7603</v>
      </c>
      <c r="B654" s="4" t="s">
        <v>7609</v>
      </c>
      <c r="C654" s="4" t="s">
        <v>7604</v>
      </c>
      <c r="D654" s="4" t="s">
        <v>1305</v>
      </c>
      <c r="E654" s="4" t="s">
        <v>7605</v>
      </c>
      <c r="F654" s="4" t="s">
        <v>7606</v>
      </c>
      <c r="G654" s="4" t="s">
        <v>7607</v>
      </c>
      <c r="H654" s="4">
        <v>1995</v>
      </c>
      <c r="I654" s="4" t="s">
        <v>3473</v>
      </c>
      <c r="J654" s="4">
        <v>8</v>
      </c>
      <c r="K654" s="4">
        <v>1</v>
      </c>
      <c r="M654" s="4">
        <v>89</v>
      </c>
      <c r="N654" s="4">
        <v>101</v>
      </c>
      <c r="O654" s="4">
        <v>12</v>
      </c>
      <c r="P654" s="4" t="s">
        <v>7608</v>
      </c>
      <c r="R654" s="4" t="s">
        <v>7610</v>
      </c>
      <c r="U654" s="4" t="s">
        <v>62</v>
      </c>
      <c r="V654" s="4" t="s">
        <v>3477</v>
      </c>
      <c r="W654" s="4" t="s">
        <v>1316</v>
      </c>
      <c r="X654" s="4" t="s">
        <v>1317</v>
      </c>
    </row>
    <row r="655" spans="1:25" x14ac:dyDescent="0.3">
      <c r="A655" s="4" t="s">
        <v>7611</v>
      </c>
      <c r="B655" s="4" t="s">
        <v>7617</v>
      </c>
      <c r="C655" s="4" t="s">
        <v>7612</v>
      </c>
      <c r="D655" s="4" t="s">
        <v>1305</v>
      </c>
      <c r="E655" s="4" t="s">
        <v>7613</v>
      </c>
      <c r="F655" s="4" t="s">
        <v>7614</v>
      </c>
      <c r="G655" s="4" t="s">
        <v>7615</v>
      </c>
      <c r="H655" s="4">
        <v>1991</v>
      </c>
      <c r="I655" s="4" t="s">
        <v>6497</v>
      </c>
      <c r="J655" s="4">
        <v>46</v>
      </c>
      <c r="K655" s="4">
        <v>4</v>
      </c>
      <c r="M655" s="4">
        <v>376</v>
      </c>
      <c r="N655" s="4">
        <v>383</v>
      </c>
      <c r="O655" s="4">
        <v>7</v>
      </c>
      <c r="P655" s="4" t="s">
        <v>7616</v>
      </c>
      <c r="R655" s="4" t="s">
        <v>7618</v>
      </c>
      <c r="T655" s="4" t="s">
        <v>4411</v>
      </c>
      <c r="U655" s="4" t="s">
        <v>62</v>
      </c>
      <c r="V655" s="4" t="s">
        <v>6502</v>
      </c>
      <c r="W655" s="4" t="s">
        <v>1316</v>
      </c>
      <c r="X655" s="4" t="s">
        <v>1317</v>
      </c>
    </row>
    <row r="656" spans="1:25" x14ac:dyDescent="0.3">
      <c r="A656" s="4" t="s">
        <v>7619</v>
      </c>
      <c r="B656" s="4" t="s">
        <v>7625</v>
      </c>
      <c r="C656" s="4" t="s">
        <v>7620</v>
      </c>
      <c r="D656" s="4" t="s">
        <v>1305</v>
      </c>
      <c r="E656" s="4" t="s">
        <v>7621</v>
      </c>
      <c r="F656" s="4" t="s">
        <v>7622</v>
      </c>
      <c r="G656" s="4" t="s">
        <v>7623</v>
      </c>
      <c r="H656" s="4">
        <v>2003</v>
      </c>
      <c r="I656" s="4" t="s">
        <v>6625</v>
      </c>
      <c r="J656" s="4">
        <v>8</v>
      </c>
      <c r="K656" s="4">
        <v>4</v>
      </c>
      <c r="M656" s="4">
        <v>261</v>
      </c>
      <c r="N656" s="4">
        <v>282</v>
      </c>
      <c r="O656" s="4">
        <v>21</v>
      </c>
      <c r="P656" s="4" t="s">
        <v>7624</v>
      </c>
      <c r="U656" s="4" t="s">
        <v>62</v>
      </c>
      <c r="V656" s="4" t="s">
        <v>6628</v>
      </c>
      <c r="W656" s="4" t="s">
        <v>1316</v>
      </c>
      <c r="X656" s="4" t="s">
        <v>1317</v>
      </c>
    </row>
    <row r="657" spans="1:25" x14ac:dyDescent="0.3">
      <c r="A657" s="4" t="s">
        <v>7626</v>
      </c>
      <c r="B657" s="4" t="s">
        <v>7633</v>
      </c>
      <c r="C657" s="4" t="s">
        <v>7627</v>
      </c>
      <c r="D657" s="4" t="s">
        <v>1305</v>
      </c>
      <c r="E657" s="4" t="s">
        <v>7628</v>
      </c>
      <c r="F657" s="4" t="s">
        <v>7629</v>
      </c>
      <c r="G657" s="4" t="s">
        <v>7630</v>
      </c>
      <c r="H657" s="4">
        <v>1999</v>
      </c>
      <c r="I657" s="4" t="s">
        <v>7631</v>
      </c>
      <c r="J657" s="4">
        <v>14</v>
      </c>
      <c r="K657" s="4">
        <v>4</v>
      </c>
      <c r="M657" s="4">
        <v>380</v>
      </c>
      <c r="N657" s="4">
        <v>396</v>
      </c>
      <c r="O657" s="4">
        <v>16</v>
      </c>
      <c r="P657" s="4" t="s">
        <v>7632</v>
      </c>
      <c r="T657" s="4" t="s">
        <v>4411</v>
      </c>
      <c r="U657" s="4" t="s">
        <v>62</v>
      </c>
      <c r="V657" s="4" t="s">
        <v>7634</v>
      </c>
      <c r="W657" s="4" t="s">
        <v>1316</v>
      </c>
      <c r="X657" s="4" t="s">
        <v>1317</v>
      </c>
    </row>
    <row r="658" spans="1:25" x14ac:dyDescent="0.3">
      <c r="A658" s="4" t="s">
        <v>7635</v>
      </c>
      <c r="B658" s="4" t="s">
        <v>7641</v>
      </c>
      <c r="C658" s="4" t="s">
        <v>7636</v>
      </c>
      <c r="D658" s="4" t="s">
        <v>1305</v>
      </c>
      <c r="E658" s="4" t="s">
        <v>7637</v>
      </c>
      <c r="F658" s="4" t="s">
        <v>7638</v>
      </c>
      <c r="G658" s="4">
        <v>6603141025</v>
      </c>
      <c r="H658" s="4">
        <v>2008</v>
      </c>
      <c r="I658" s="4" t="s">
        <v>7639</v>
      </c>
      <c r="J658" s="4">
        <v>33</v>
      </c>
      <c r="K658" s="4">
        <v>4</v>
      </c>
      <c r="M658" s="4">
        <v>242</v>
      </c>
      <c r="N658" s="4">
        <v>248</v>
      </c>
      <c r="O658" s="4">
        <v>6</v>
      </c>
      <c r="P658" s="4" t="s">
        <v>7640</v>
      </c>
      <c r="Q658" s="4" t="s">
        <v>7642</v>
      </c>
      <c r="R658" s="4" t="s">
        <v>7643</v>
      </c>
      <c r="U658" s="4" t="s">
        <v>62</v>
      </c>
      <c r="V658" s="4" t="s">
        <v>7644</v>
      </c>
      <c r="W658" s="4" t="s">
        <v>1316</v>
      </c>
      <c r="X658" s="4" t="s">
        <v>1317</v>
      </c>
    </row>
    <row r="659" spans="1:25" x14ac:dyDescent="0.3">
      <c r="A659" s="4" t="s">
        <v>7645</v>
      </c>
      <c r="B659" s="4" t="s">
        <v>7651</v>
      </c>
      <c r="C659" s="4" t="s">
        <v>7646</v>
      </c>
      <c r="D659" s="4" t="s">
        <v>1305</v>
      </c>
      <c r="E659" s="4" t="s">
        <v>7647</v>
      </c>
      <c r="F659" s="4" t="s">
        <v>7648</v>
      </c>
      <c r="G659" s="4">
        <v>6602267683</v>
      </c>
      <c r="H659" s="4">
        <v>2006</v>
      </c>
      <c r="I659" s="4" t="s">
        <v>7649</v>
      </c>
      <c r="J659" s="4">
        <v>24</v>
      </c>
      <c r="K659" s="4">
        <v>3</v>
      </c>
      <c r="M659" s="4">
        <v>357</v>
      </c>
      <c r="N659" s="4">
        <v>362</v>
      </c>
      <c r="O659" s="4">
        <v>5</v>
      </c>
      <c r="P659" s="4" t="s">
        <v>7650</v>
      </c>
      <c r="Q659" s="4" t="s">
        <v>7652</v>
      </c>
      <c r="R659" s="4" t="s">
        <v>7653</v>
      </c>
      <c r="U659" s="4" t="s">
        <v>62</v>
      </c>
      <c r="V659" s="4" t="s">
        <v>7654</v>
      </c>
      <c r="W659" s="4" t="s">
        <v>1316</v>
      </c>
      <c r="X659" s="4" t="s">
        <v>1317</v>
      </c>
    </row>
    <row r="660" spans="1:25" x14ac:dyDescent="0.3">
      <c r="A660" s="4" t="s">
        <v>7655</v>
      </c>
      <c r="B660" s="4" t="s">
        <v>7660</v>
      </c>
      <c r="C660" s="4" t="s">
        <v>7656</v>
      </c>
      <c r="D660" s="4" t="s">
        <v>1305</v>
      </c>
      <c r="E660" s="4" t="s">
        <v>7657</v>
      </c>
      <c r="F660" s="4" t="s">
        <v>7658</v>
      </c>
      <c r="G660" s="4">
        <v>6601953954</v>
      </c>
      <c r="H660" s="4">
        <v>2000</v>
      </c>
      <c r="I660" s="4" t="s">
        <v>2290</v>
      </c>
      <c r="J660" s="4">
        <v>24</v>
      </c>
      <c r="K660" s="4">
        <v>1</v>
      </c>
      <c r="M660" s="4">
        <v>35</v>
      </c>
      <c r="N660" s="4">
        <v>50</v>
      </c>
      <c r="O660" s="4">
        <v>15</v>
      </c>
      <c r="P660" s="4" t="s">
        <v>7659</v>
      </c>
      <c r="R660" s="4" t="s">
        <v>7661</v>
      </c>
      <c r="U660" s="4" t="s">
        <v>62</v>
      </c>
      <c r="V660" s="4" t="s">
        <v>2294</v>
      </c>
      <c r="W660" s="4" t="s">
        <v>1316</v>
      </c>
      <c r="X660" s="4" t="s">
        <v>1317</v>
      </c>
    </row>
    <row r="661" spans="1:25" x14ac:dyDescent="0.3">
      <c r="A661" s="4" t="s">
        <v>7662</v>
      </c>
      <c r="B661" s="4" t="s">
        <v>7668</v>
      </c>
      <c r="C661" s="4" t="s">
        <v>7663</v>
      </c>
      <c r="D661" s="4" t="s">
        <v>1305</v>
      </c>
      <c r="E661" s="4" t="s">
        <v>7664</v>
      </c>
      <c r="F661" s="4" t="s">
        <v>7665</v>
      </c>
      <c r="G661" s="4" t="s">
        <v>7666</v>
      </c>
      <c r="H661" s="4">
        <v>2000</v>
      </c>
      <c r="I661" s="4" t="s">
        <v>1851</v>
      </c>
      <c r="J661" s="4">
        <v>19</v>
      </c>
      <c r="K661" s="4">
        <v>1</v>
      </c>
      <c r="M661" s="4">
        <v>28</v>
      </c>
      <c r="N661" s="4">
        <v>45</v>
      </c>
      <c r="O661" s="4">
        <v>17</v>
      </c>
      <c r="P661" s="4" t="s">
        <v>7667</v>
      </c>
      <c r="T661" s="4" t="s">
        <v>4382</v>
      </c>
      <c r="U661" s="4" t="s">
        <v>62</v>
      </c>
      <c r="V661" s="4" t="s">
        <v>1855</v>
      </c>
      <c r="W661" s="4" t="s">
        <v>1316</v>
      </c>
      <c r="X661" s="4" t="s">
        <v>1317</v>
      </c>
    </row>
    <row r="662" spans="1:25" x14ac:dyDescent="0.3">
      <c r="A662" s="4" t="s">
        <v>7669</v>
      </c>
      <c r="B662" s="4" t="s">
        <v>7675</v>
      </c>
      <c r="C662" s="4" t="s">
        <v>7670</v>
      </c>
      <c r="D662" s="4" t="s">
        <v>1305</v>
      </c>
      <c r="E662" s="4" t="s">
        <v>7671</v>
      </c>
      <c r="F662" s="4" t="s">
        <v>7672</v>
      </c>
      <c r="G662" s="4" t="s">
        <v>7673</v>
      </c>
      <c r="H662" s="4">
        <v>2008</v>
      </c>
      <c r="I662" s="4" t="s">
        <v>3957</v>
      </c>
      <c r="J662" s="4">
        <v>44</v>
      </c>
      <c r="K662" s="4">
        <v>2</v>
      </c>
      <c r="M662" s="4">
        <v>243</v>
      </c>
      <c r="N662" s="4">
        <v>252</v>
      </c>
      <c r="O662" s="4">
        <v>9</v>
      </c>
      <c r="P662" s="4" t="s">
        <v>7674</v>
      </c>
      <c r="Q662" s="4" t="s">
        <v>7676</v>
      </c>
      <c r="R662" s="4" t="s">
        <v>7677</v>
      </c>
      <c r="U662" s="4" t="s">
        <v>62</v>
      </c>
      <c r="V662" s="4" t="s">
        <v>3963</v>
      </c>
      <c r="W662" s="4" t="s">
        <v>1316</v>
      </c>
      <c r="X662" s="4" t="s">
        <v>1317</v>
      </c>
    </row>
    <row r="663" spans="1:25" x14ac:dyDescent="0.3">
      <c r="A663" s="4" t="s">
        <v>7678</v>
      </c>
      <c r="B663" s="4" t="s">
        <v>7685</v>
      </c>
      <c r="C663" s="4" t="s">
        <v>7679</v>
      </c>
      <c r="D663" s="4" t="s">
        <v>1305</v>
      </c>
      <c r="E663" s="4" t="s">
        <v>7680</v>
      </c>
      <c r="F663" s="4" t="s">
        <v>7681</v>
      </c>
      <c r="G663" s="4" t="s">
        <v>7682</v>
      </c>
      <c r="H663" s="4">
        <v>2006</v>
      </c>
      <c r="I663" s="4" t="s">
        <v>7683</v>
      </c>
      <c r="J663" s="4">
        <v>1</v>
      </c>
      <c r="K663" s="4">
        <v>2</v>
      </c>
      <c r="M663" s="4">
        <v>127</v>
      </c>
      <c r="N663" s="4">
        <v>138</v>
      </c>
      <c r="O663" s="4">
        <v>11</v>
      </c>
      <c r="P663" s="4" t="s">
        <v>7684</v>
      </c>
      <c r="Q663" s="4" t="s">
        <v>7686</v>
      </c>
      <c r="U663" s="4" t="s">
        <v>62</v>
      </c>
      <c r="V663" s="4" t="s">
        <v>7687</v>
      </c>
      <c r="W663" s="4" t="s">
        <v>1316</v>
      </c>
      <c r="X663" s="4" t="s">
        <v>1317</v>
      </c>
    </row>
    <row r="664" spans="1:25" x14ac:dyDescent="0.3">
      <c r="A664" s="4" t="s">
        <v>7688</v>
      </c>
      <c r="B664" s="4" t="s">
        <v>7693</v>
      </c>
      <c r="D664" s="4" t="s">
        <v>1305</v>
      </c>
      <c r="E664" s="4" t="s">
        <v>7689</v>
      </c>
      <c r="F664" s="4" t="s">
        <v>7690</v>
      </c>
      <c r="G664" s="4" t="s">
        <v>7691</v>
      </c>
      <c r="H664" s="4">
        <v>2007</v>
      </c>
      <c r="I664" s="4" t="s">
        <v>971</v>
      </c>
      <c r="J664" s="4">
        <v>9</v>
      </c>
      <c r="K664" s="4">
        <v>3</v>
      </c>
      <c r="M664" s="4">
        <v>171</v>
      </c>
      <c r="N664" s="4">
        <v>180</v>
      </c>
      <c r="O664" s="4">
        <v>9</v>
      </c>
      <c r="P664" s="4" t="s">
        <v>7692</v>
      </c>
      <c r="Q664" s="4" t="s">
        <v>7694</v>
      </c>
      <c r="R664" s="4" t="s">
        <v>7695</v>
      </c>
      <c r="U664" s="4" t="s">
        <v>62</v>
      </c>
      <c r="V664" s="4" t="s">
        <v>5662</v>
      </c>
      <c r="W664" s="4" t="s">
        <v>1316</v>
      </c>
      <c r="X664" s="4" t="s">
        <v>1317</v>
      </c>
    </row>
    <row r="665" spans="1:25" x14ac:dyDescent="0.3">
      <c r="A665" s="4" t="s">
        <v>7696</v>
      </c>
      <c r="B665" s="4" t="s">
        <v>7702</v>
      </c>
      <c r="C665" s="4" t="s">
        <v>7697</v>
      </c>
      <c r="D665" s="4" t="s">
        <v>1305</v>
      </c>
      <c r="E665" s="4" t="s">
        <v>7698</v>
      </c>
      <c r="F665" s="4" t="s">
        <v>7699</v>
      </c>
      <c r="G665" s="4" t="s">
        <v>7700</v>
      </c>
      <c r="H665" s="4">
        <v>2006</v>
      </c>
      <c r="I665" s="4" t="s">
        <v>5396</v>
      </c>
      <c r="J665" s="4">
        <v>5</v>
      </c>
      <c r="K665" s="5">
        <v>45019</v>
      </c>
      <c r="M665" s="4">
        <v>1</v>
      </c>
      <c r="N665" s="4">
        <v>22</v>
      </c>
      <c r="O665" s="4">
        <v>21</v>
      </c>
      <c r="P665" s="4" t="s">
        <v>7701</v>
      </c>
      <c r="Q665" s="4" t="s">
        <v>7703</v>
      </c>
      <c r="U665" s="4" t="s">
        <v>62</v>
      </c>
      <c r="V665" s="4" t="s">
        <v>5401</v>
      </c>
      <c r="W665" s="4" t="s">
        <v>1316</v>
      </c>
      <c r="X665" s="4" t="s">
        <v>1317</v>
      </c>
    </row>
    <row r="666" spans="1:25" x14ac:dyDescent="0.3">
      <c r="A666" s="4" t="s">
        <v>7704</v>
      </c>
      <c r="B666" s="4" t="s">
        <v>7710</v>
      </c>
      <c r="C666" s="4" t="s">
        <v>7705</v>
      </c>
      <c r="D666" s="4" t="s">
        <v>1305</v>
      </c>
      <c r="E666" s="4" t="s">
        <v>7706</v>
      </c>
      <c r="F666" s="4" t="s">
        <v>7707</v>
      </c>
      <c r="G666" s="4" t="s">
        <v>7708</v>
      </c>
      <c r="H666" s="4">
        <v>2005</v>
      </c>
      <c r="I666" s="4" t="s">
        <v>6633</v>
      </c>
      <c r="J666" s="4">
        <v>52</v>
      </c>
      <c r="K666" s="4">
        <v>1</v>
      </c>
      <c r="M666" s="4">
        <v>53</v>
      </c>
      <c r="N666" s="4">
        <v>70</v>
      </c>
      <c r="O666" s="4">
        <v>17</v>
      </c>
      <c r="P666" s="4" t="s">
        <v>7709</v>
      </c>
      <c r="U666" s="4" t="s">
        <v>62</v>
      </c>
      <c r="V666" s="4" t="s">
        <v>6637</v>
      </c>
      <c r="W666" s="4" t="s">
        <v>1316</v>
      </c>
      <c r="X666" s="4" t="s">
        <v>1317</v>
      </c>
      <c r="Y666" s="4" t="s">
        <v>1377</v>
      </c>
    </row>
    <row r="667" spans="1:25" x14ac:dyDescent="0.3">
      <c r="A667" s="4" t="s">
        <v>7711</v>
      </c>
      <c r="B667" s="4" t="s">
        <v>7718</v>
      </c>
      <c r="C667" s="4" t="s">
        <v>7712</v>
      </c>
      <c r="D667" s="4" t="s">
        <v>1305</v>
      </c>
      <c r="E667" s="4" t="s">
        <v>7713</v>
      </c>
      <c r="F667" s="4" t="s">
        <v>7714</v>
      </c>
      <c r="G667" s="4" t="s">
        <v>7715</v>
      </c>
      <c r="H667" s="4">
        <v>2003</v>
      </c>
      <c r="I667" s="4" t="s">
        <v>7716</v>
      </c>
      <c r="J667" s="4">
        <v>59</v>
      </c>
      <c r="K667" s="4">
        <v>1</v>
      </c>
      <c r="M667" s="4">
        <v>33</v>
      </c>
      <c r="N667" s="4">
        <v>49</v>
      </c>
      <c r="O667" s="4">
        <v>16</v>
      </c>
      <c r="P667" s="4" t="s">
        <v>7717</v>
      </c>
      <c r="R667" s="4" t="s">
        <v>7719</v>
      </c>
      <c r="T667" s="4" t="s">
        <v>3436</v>
      </c>
      <c r="U667" s="4" t="s">
        <v>62</v>
      </c>
      <c r="V667" s="4" t="s">
        <v>7720</v>
      </c>
      <c r="W667" s="4" t="s">
        <v>1316</v>
      </c>
      <c r="X667" s="4" t="s">
        <v>1317</v>
      </c>
    </row>
    <row r="668" spans="1:25" x14ac:dyDescent="0.3">
      <c r="A668" s="4" t="s">
        <v>7721</v>
      </c>
      <c r="B668" s="4" t="s">
        <v>7724</v>
      </c>
      <c r="C668" s="4" t="s">
        <v>7722</v>
      </c>
      <c r="D668" s="4" t="s">
        <v>1305</v>
      </c>
      <c r="E668" s="4" t="s">
        <v>7228</v>
      </c>
      <c r="F668" s="4" t="s">
        <v>7229</v>
      </c>
      <c r="G668" s="4">
        <v>7003504934</v>
      </c>
      <c r="H668" s="4">
        <v>1996</v>
      </c>
      <c r="I668" s="4" t="s">
        <v>5336</v>
      </c>
      <c r="J668" s="4">
        <v>26</v>
      </c>
      <c r="K668" s="4">
        <v>2</v>
      </c>
      <c r="M668" s="4">
        <v>117</v>
      </c>
      <c r="N668" s="4">
        <v>161</v>
      </c>
      <c r="O668" s="4">
        <v>44</v>
      </c>
      <c r="P668" s="4" t="s">
        <v>7723</v>
      </c>
      <c r="T668" s="4" t="s">
        <v>7232</v>
      </c>
      <c r="U668" s="4" t="s">
        <v>62</v>
      </c>
      <c r="V668" s="4" t="s">
        <v>5341</v>
      </c>
      <c r="W668" s="4" t="s">
        <v>1316</v>
      </c>
      <c r="X668" s="4" t="s">
        <v>1317</v>
      </c>
    </row>
    <row r="669" spans="1:25" x14ac:dyDescent="0.3">
      <c r="A669" s="4" t="s">
        <v>7725</v>
      </c>
      <c r="B669" s="4" t="s">
        <v>2161</v>
      </c>
      <c r="C669" s="4" t="s">
        <v>7726</v>
      </c>
      <c r="D669" s="4" t="s">
        <v>1305</v>
      </c>
      <c r="E669" s="4" t="s">
        <v>7727</v>
      </c>
      <c r="F669" s="4" t="s">
        <v>7728</v>
      </c>
      <c r="G669" s="4" t="s">
        <v>7729</v>
      </c>
      <c r="H669" s="4">
        <v>2008</v>
      </c>
      <c r="I669" s="4" t="s">
        <v>7730</v>
      </c>
      <c r="J669" s="4">
        <v>38</v>
      </c>
      <c r="K669" s="4">
        <v>2</v>
      </c>
      <c r="M669" s="4">
        <v>114</v>
      </c>
      <c r="N669" s="4">
        <v>118</v>
      </c>
      <c r="O669" s="4">
        <v>4</v>
      </c>
      <c r="P669" s="4" t="s">
        <v>7731</v>
      </c>
      <c r="T669" s="4" t="s">
        <v>7732</v>
      </c>
      <c r="U669" s="4" t="s">
        <v>62</v>
      </c>
      <c r="V669" s="4" t="s">
        <v>7733</v>
      </c>
      <c r="W669" s="4" t="s">
        <v>1316</v>
      </c>
      <c r="X669" s="4" t="s">
        <v>1317</v>
      </c>
    </row>
    <row r="670" spans="1:25" x14ac:dyDescent="0.3">
      <c r="A670" s="4" t="s">
        <v>7734</v>
      </c>
      <c r="B670" s="4" t="s">
        <v>7737</v>
      </c>
      <c r="C670" s="4" t="s">
        <v>7735</v>
      </c>
      <c r="D670" s="4" t="s">
        <v>1305</v>
      </c>
      <c r="E670" s="4" t="s">
        <v>7154</v>
      </c>
      <c r="F670" s="4" t="s">
        <v>7155</v>
      </c>
      <c r="G670" s="4">
        <v>7409608216</v>
      </c>
      <c r="H670" s="4">
        <v>2007</v>
      </c>
      <c r="I670" s="4" t="s">
        <v>819</v>
      </c>
      <c r="J670" s="4">
        <v>19</v>
      </c>
      <c r="K670" s="4">
        <v>3</v>
      </c>
      <c r="M670" s="4">
        <v>263</v>
      </c>
      <c r="N670" s="4">
        <v>277</v>
      </c>
      <c r="O670" s="4">
        <v>14</v>
      </c>
      <c r="P670" s="4" t="s">
        <v>7736</v>
      </c>
      <c r="Q670" s="4" t="s">
        <v>7738</v>
      </c>
      <c r="R670" s="4" t="s">
        <v>7739</v>
      </c>
      <c r="U670" s="4" t="s">
        <v>62</v>
      </c>
      <c r="V670" s="4" t="s">
        <v>2976</v>
      </c>
      <c r="W670" s="4" t="s">
        <v>1376</v>
      </c>
      <c r="X670" s="4" t="s">
        <v>1317</v>
      </c>
    </row>
    <row r="671" spans="1:25" x14ac:dyDescent="0.3">
      <c r="A671" s="4" t="s">
        <v>7740</v>
      </c>
      <c r="B671" s="4" t="s">
        <v>7745</v>
      </c>
      <c r="C671" s="4" t="s">
        <v>7741</v>
      </c>
      <c r="D671" s="4" t="s">
        <v>1305</v>
      </c>
      <c r="E671" s="4" t="s">
        <v>7742</v>
      </c>
      <c r="F671" s="4" t="s">
        <v>7743</v>
      </c>
      <c r="G671" s="4">
        <v>15725843200</v>
      </c>
      <c r="H671" s="4">
        <v>2006</v>
      </c>
      <c r="I671" s="4" t="s">
        <v>819</v>
      </c>
      <c r="J671" s="4">
        <v>18</v>
      </c>
      <c r="K671" s="4">
        <v>6</v>
      </c>
      <c r="M671" s="4">
        <v>547</v>
      </c>
      <c r="N671" s="4">
        <v>552</v>
      </c>
      <c r="O671" s="4">
        <v>5</v>
      </c>
      <c r="P671" s="4" t="s">
        <v>7744</v>
      </c>
      <c r="R671" s="4" t="s">
        <v>7746</v>
      </c>
      <c r="U671" s="4" t="s">
        <v>62</v>
      </c>
      <c r="V671" s="4" t="s">
        <v>2976</v>
      </c>
      <c r="W671" s="4" t="s">
        <v>1376</v>
      </c>
      <c r="X671" s="4" t="s">
        <v>1317</v>
      </c>
    </row>
    <row r="672" spans="1:25" x14ac:dyDescent="0.3">
      <c r="A672" s="4" t="s">
        <v>7747</v>
      </c>
      <c r="B672" s="4" t="s">
        <v>7753</v>
      </c>
      <c r="D672" s="4" t="s">
        <v>1305</v>
      </c>
      <c r="E672" s="4" t="s">
        <v>7748</v>
      </c>
      <c r="F672" s="4" t="s">
        <v>7749</v>
      </c>
      <c r="G672" s="4" t="s">
        <v>7750</v>
      </c>
      <c r="H672" s="4">
        <v>2000</v>
      </c>
      <c r="I672" s="4" t="s">
        <v>7751</v>
      </c>
      <c r="J672" s="4">
        <v>29</v>
      </c>
      <c r="K672" s="4">
        <v>1</v>
      </c>
      <c r="M672" s="4">
        <v>86</v>
      </c>
      <c r="N672" s="4">
        <v>101</v>
      </c>
      <c r="O672" s="4">
        <v>15</v>
      </c>
      <c r="P672" s="4" t="s">
        <v>7752</v>
      </c>
      <c r="U672" s="4" t="s">
        <v>62</v>
      </c>
      <c r="V672" s="4" t="s">
        <v>7754</v>
      </c>
      <c r="W672" s="4" t="s">
        <v>1316</v>
      </c>
      <c r="X672" s="4" t="s">
        <v>1317</v>
      </c>
    </row>
    <row r="673" spans="1:25" x14ac:dyDescent="0.3">
      <c r="A673" s="4" t="s">
        <v>7755</v>
      </c>
      <c r="B673" s="4" t="s">
        <v>7760</v>
      </c>
      <c r="C673" s="4" t="s">
        <v>7756</v>
      </c>
      <c r="D673" s="4" t="s">
        <v>1305</v>
      </c>
      <c r="E673" s="4" t="s">
        <v>7757</v>
      </c>
      <c r="F673" s="4" t="s">
        <v>7758</v>
      </c>
      <c r="G673" s="4">
        <v>55545223900</v>
      </c>
      <c r="H673" s="4">
        <v>2006</v>
      </c>
      <c r="I673" s="4" t="s">
        <v>7175</v>
      </c>
      <c r="J673" s="4">
        <v>6</v>
      </c>
      <c r="K673" s="4">
        <v>4</v>
      </c>
      <c r="M673" s="4">
        <v>349</v>
      </c>
      <c r="N673" s="4">
        <v>365</v>
      </c>
      <c r="O673" s="4">
        <v>16</v>
      </c>
      <c r="P673" s="4" t="s">
        <v>7759</v>
      </c>
      <c r="Q673" s="4" t="s">
        <v>7761</v>
      </c>
      <c r="U673" s="4" t="s">
        <v>62</v>
      </c>
      <c r="V673" s="4" t="s">
        <v>7179</v>
      </c>
      <c r="W673" s="4" t="s">
        <v>1316</v>
      </c>
      <c r="X673" s="4" t="s">
        <v>1317</v>
      </c>
    </row>
    <row r="674" spans="1:25" x14ac:dyDescent="0.3">
      <c r="A674" s="4" t="s">
        <v>7762</v>
      </c>
      <c r="B674" s="4" t="s">
        <v>7769</v>
      </c>
      <c r="C674" s="4" t="s">
        <v>7763</v>
      </c>
      <c r="D674" s="4" t="s">
        <v>1305</v>
      </c>
      <c r="E674" s="4" t="s">
        <v>7764</v>
      </c>
      <c r="F674" s="4" t="s">
        <v>7765</v>
      </c>
      <c r="G674" s="4" t="s">
        <v>7766</v>
      </c>
      <c r="H674" s="4">
        <v>2007</v>
      </c>
      <c r="I674" s="4" t="s">
        <v>7767</v>
      </c>
      <c r="J674" s="4">
        <v>5</v>
      </c>
      <c r="K674" s="4">
        <v>4</v>
      </c>
      <c r="M674" s="4">
        <v>347</v>
      </c>
      <c r="N674" s="4">
        <v>352</v>
      </c>
      <c r="O674" s="4">
        <v>5</v>
      </c>
      <c r="P674" s="4" t="s">
        <v>7768</v>
      </c>
      <c r="R674" s="4" t="s">
        <v>7770</v>
      </c>
      <c r="U674" s="4" t="s">
        <v>62</v>
      </c>
      <c r="V674" s="4" t="s">
        <v>7771</v>
      </c>
      <c r="W674" s="4" t="s">
        <v>1316</v>
      </c>
      <c r="X674" s="4" t="s">
        <v>1317</v>
      </c>
    </row>
    <row r="675" spans="1:25" x14ac:dyDescent="0.3">
      <c r="A675" s="4" t="s">
        <v>7772</v>
      </c>
      <c r="B675" s="4" t="s">
        <v>7777</v>
      </c>
      <c r="D675" s="4" t="s">
        <v>1305</v>
      </c>
      <c r="E675" s="4" t="s">
        <v>7773</v>
      </c>
      <c r="F675" s="4" t="s">
        <v>7774</v>
      </c>
      <c r="G675" s="4" t="s">
        <v>7775</v>
      </c>
      <c r="H675" s="4">
        <v>2006</v>
      </c>
      <c r="I675" s="4" t="s">
        <v>971</v>
      </c>
      <c r="J675" s="4">
        <v>8</v>
      </c>
      <c r="K675" s="4">
        <v>2</v>
      </c>
      <c r="M675" s="4">
        <v>93</v>
      </c>
      <c r="N675" s="4">
        <v>100</v>
      </c>
      <c r="O675" s="4">
        <v>7</v>
      </c>
      <c r="P675" s="4" t="s">
        <v>7776</v>
      </c>
      <c r="Q675" s="4" t="s">
        <v>7778</v>
      </c>
      <c r="R675" s="4" t="s">
        <v>7779</v>
      </c>
      <c r="U675" s="4" t="s">
        <v>62</v>
      </c>
      <c r="V675" s="4" t="s">
        <v>5662</v>
      </c>
      <c r="W675" s="4" t="s">
        <v>1376</v>
      </c>
      <c r="X675" s="4" t="s">
        <v>1317</v>
      </c>
    </row>
    <row r="676" spans="1:25" x14ac:dyDescent="0.3">
      <c r="A676" s="4" t="s">
        <v>7780</v>
      </c>
      <c r="B676" s="4" t="s">
        <v>7786</v>
      </c>
      <c r="C676" s="4" t="s">
        <v>7781</v>
      </c>
      <c r="D676" s="4" t="s">
        <v>1305</v>
      </c>
      <c r="E676" s="4" t="s">
        <v>7782</v>
      </c>
      <c r="F676" s="4" t="s">
        <v>7783</v>
      </c>
      <c r="G676" s="4" t="s">
        <v>7784</v>
      </c>
      <c r="H676" s="4">
        <v>2003</v>
      </c>
      <c r="I676" s="4" t="s">
        <v>6558</v>
      </c>
      <c r="J676" s="4">
        <v>12</v>
      </c>
      <c r="K676" s="4">
        <v>2</v>
      </c>
      <c r="M676" s="4">
        <v>363</v>
      </c>
      <c r="N676" s="4">
        <v>381</v>
      </c>
      <c r="O676" s="4">
        <v>18</v>
      </c>
      <c r="P676" s="4" t="s">
        <v>7785</v>
      </c>
      <c r="R676" s="4" t="s">
        <v>7787</v>
      </c>
      <c r="T676" s="4" t="s">
        <v>3069</v>
      </c>
      <c r="U676" s="4" t="s">
        <v>62</v>
      </c>
      <c r="V676" s="4" t="s">
        <v>6563</v>
      </c>
      <c r="W676" s="4" t="s">
        <v>1376</v>
      </c>
      <c r="X676" s="4" t="s">
        <v>1317</v>
      </c>
    </row>
    <row r="677" spans="1:25" x14ac:dyDescent="0.3">
      <c r="A677" s="4" t="s">
        <v>7788</v>
      </c>
      <c r="B677" s="4" t="s">
        <v>7794</v>
      </c>
      <c r="C677" s="4" t="s">
        <v>7789</v>
      </c>
      <c r="D677" s="4" t="s">
        <v>1305</v>
      </c>
      <c r="E677" s="4" t="s">
        <v>7790</v>
      </c>
      <c r="F677" s="4" t="s">
        <v>7791</v>
      </c>
      <c r="G677" s="4" t="s">
        <v>7792</v>
      </c>
      <c r="H677" s="4">
        <v>2005</v>
      </c>
      <c r="I677" s="4" t="s">
        <v>7273</v>
      </c>
      <c r="J677" s="4">
        <v>46</v>
      </c>
      <c r="K677" s="4">
        <v>11</v>
      </c>
      <c r="M677" s="4">
        <v>1161</v>
      </c>
      <c r="N677" s="4">
        <v>1168</v>
      </c>
      <c r="O677" s="4">
        <v>7</v>
      </c>
      <c r="P677" s="4" t="s">
        <v>7793</v>
      </c>
      <c r="Q677" s="4" t="s">
        <v>7795</v>
      </c>
      <c r="R677" s="4" t="s">
        <v>7796</v>
      </c>
      <c r="T677" s="4" t="s">
        <v>3447</v>
      </c>
      <c r="U677" s="4" t="s">
        <v>62</v>
      </c>
      <c r="V677" s="4" t="s">
        <v>7278</v>
      </c>
      <c r="W677" s="4" t="s">
        <v>1316</v>
      </c>
      <c r="X677" s="4" t="s">
        <v>1317</v>
      </c>
    </row>
    <row r="678" spans="1:25" x14ac:dyDescent="0.3">
      <c r="A678" s="4" t="s">
        <v>7797</v>
      </c>
      <c r="B678" s="4" t="s">
        <v>7803</v>
      </c>
      <c r="C678" s="4" t="s">
        <v>7798</v>
      </c>
      <c r="D678" s="4" t="s">
        <v>1305</v>
      </c>
      <c r="E678" s="4" t="s">
        <v>7799</v>
      </c>
      <c r="F678" s="4" t="s">
        <v>7800</v>
      </c>
      <c r="G678" s="4" t="s">
        <v>7801</v>
      </c>
      <c r="H678" s="4">
        <v>2008</v>
      </c>
      <c r="I678" s="4" t="s">
        <v>3230</v>
      </c>
      <c r="J678" s="4">
        <v>39</v>
      </c>
      <c r="K678" s="4">
        <v>4</v>
      </c>
      <c r="M678" s="4">
        <v>389</v>
      </c>
      <c r="N678" s="4">
        <v>395</v>
      </c>
      <c r="O678" s="4">
        <v>6</v>
      </c>
      <c r="P678" s="4" t="s">
        <v>7802</v>
      </c>
      <c r="Q678" s="4" t="s">
        <v>7804</v>
      </c>
      <c r="U678" s="4" t="s">
        <v>62</v>
      </c>
      <c r="V678" s="4" t="s">
        <v>3234</v>
      </c>
      <c r="W678" s="4" t="s">
        <v>1316</v>
      </c>
      <c r="X678" s="4" t="s">
        <v>1317</v>
      </c>
    </row>
    <row r="679" spans="1:25" x14ac:dyDescent="0.3">
      <c r="A679" s="4" t="s">
        <v>7805</v>
      </c>
      <c r="B679" s="4" t="s">
        <v>7811</v>
      </c>
      <c r="C679" s="4" t="s">
        <v>7806</v>
      </c>
      <c r="D679" s="4" t="s">
        <v>1305</v>
      </c>
      <c r="E679" s="4" t="s">
        <v>7807</v>
      </c>
      <c r="F679" s="4" t="s">
        <v>7808</v>
      </c>
      <c r="G679" s="4">
        <v>7201705109</v>
      </c>
      <c r="H679" s="4">
        <v>1998</v>
      </c>
      <c r="I679" s="4" t="s">
        <v>7809</v>
      </c>
      <c r="J679" s="4">
        <v>25</v>
      </c>
      <c r="K679" s="4">
        <v>2</v>
      </c>
      <c r="M679" s="4">
        <v>175</v>
      </c>
      <c r="N679" s="4">
        <v>193</v>
      </c>
      <c r="O679" s="4">
        <v>18</v>
      </c>
      <c r="P679" s="4" t="s">
        <v>7810</v>
      </c>
      <c r="R679" s="4" t="s">
        <v>7812</v>
      </c>
      <c r="T679" s="4" t="s">
        <v>1638</v>
      </c>
      <c r="U679" s="4" t="s">
        <v>62</v>
      </c>
      <c r="V679" s="4" t="s">
        <v>7813</v>
      </c>
      <c r="W679" s="4" t="s">
        <v>1316</v>
      </c>
      <c r="X679" s="4" t="s">
        <v>1317</v>
      </c>
    </row>
    <row r="680" spans="1:25" x14ac:dyDescent="0.3">
      <c r="A680" s="4" t="s">
        <v>7814</v>
      </c>
      <c r="B680" s="4" t="s">
        <v>7821</v>
      </c>
      <c r="C680" s="4" t="s">
        <v>7815</v>
      </c>
      <c r="D680" s="4" t="s">
        <v>1305</v>
      </c>
      <c r="E680" s="4" t="s">
        <v>7816</v>
      </c>
      <c r="F680" s="4" t="s">
        <v>7817</v>
      </c>
      <c r="G680" s="4" t="s">
        <v>7818</v>
      </c>
      <c r="H680" s="4">
        <v>1998</v>
      </c>
      <c r="I680" s="4" t="s">
        <v>7819</v>
      </c>
      <c r="J680" s="4">
        <v>29</v>
      </c>
      <c r="K680" s="4">
        <v>1</v>
      </c>
      <c r="M680" s="4">
        <v>214</v>
      </c>
      <c r="N680" s="4">
        <v>229</v>
      </c>
      <c r="O680" s="4">
        <v>15</v>
      </c>
      <c r="P680" s="4" t="s">
        <v>7820</v>
      </c>
      <c r="R680" s="4" t="s">
        <v>7822</v>
      </c>
      <c r="T680" s="4" t="s">
        <v>7823</v>
      </c>
      <c r="U680" s="4" t="s">
        <v>62</v>
      </c>
      <c r="V680" s="4" t="s">
        <v>7824</v>
      </c>
      <c r="W680" s="4" t="s">
        <v>1316</v>
      </c>
      <c r="X680" s="4" t="s">
        <v>1317</v>
      </c>
    </row>
    <row r="681" spans="1:25" x14ac:dyDescent="0.3">
      <c r="A681" s="4" t="s">
        <v>7825</v>
      </c>
      <c r="B681" s="4" t="s">
        <v>7831</v>
      </c>
      <c r="C681" s="4" t="s">
        <v>7826</v>
      </c>
      <c r="D681" s="4" t="s">
        <v>1305</v>
      </c>
      <c r="E681" s="4" t="s">
        <v>7827</v>
      </c>
      <c r="F681" s="4" t="s">
        <v>7828</v>
      </c>
      <c r="G681" s="4" t="s">
        <v>7829</v>
      </c>
      <c r="H681" s="4">
        <v>2003</v>
      </c>
      <c r="I681" s="4" t="s">
        <v>6870</v>
      </c>
      <c r="J681" s="4">
        <v>84</v>
      </c>
      <c r="K681" s="4">
        <v>4</v>
      </c>
      <c r="M681" s="4">
        <v>523</v>
      </c>
      <c r="N681" s="4">
        <v>529</v>
      </c>
      <c r="O681" s="4">
        <v>6</v>
      </c>
      <c r="P681" s="4" t="s">
        <v>7830</v>
      </c>
      <c r="T681" s="4" t="s">
        <v>7832</v>
      </c>
      <c r="U681" s="4" t="s">
        <v>62</v>
      </c>
      <c r="V681" s="4" t="s">
        <v>6873</v>
      </c>
      <c r="W681" s="4" t="s">
        <v>1376</v>
      </c>
      <c r="X681" s="4" t="s">
        <v>1317</v>
      </c>
    </row>
    <row r="682" spans="1:25" x14ac:dyDescent="0.3">
      <c r="A682" s="4" t="s">
        <v>7833</v>
      </c>
      <c r="B682" s="4" t="s">
        <v>7839</v>
      </c>
      <c r="C682" s="4" t="s">
        <v>7834</v>
      </c>
      <c r="D682" s="4" t="s">
        <v>1305</v>
      </c>
      <c r="E682" s="4" t="s">
        <v>7835</v>
      </c>
      <c r="F682" s="4" t="s">
        <v>7836</v>
      </c>
      <c r="G682" s="4" t="s">
        <v>7837</v>
      </c>
      <c r="H682" s="4">
        <v>2008</v>
      </c>
      <c r="I682" s="4" t="s">
        <v>1604</v>
      </c>
      <c r="J682" s="4">
        <v>7</v>
      </c>
      <c r="K682" s="4">
        <v>2</v>
      </c>
      <c r="M682" s="4">
        <v>103</v>
      </c>
      <c r="N682" s="4">
        <v>109</v>
      </c>
      <c r="O682" s="4">
        <v>6</v>
      </c>
      <c r="P682" s="4" t="s">
        <v>7838</v>
      </c>
      <c r="Q682" s="4" t="s">
        <v>7840</v>
      </c>
      <c r="R682" s="4" t="s">
        <v>7841</v>
      </c>
      <c r="T682" s="4" t="s">
        <v>7842</v>
      </c>
      <c r="U682" s="4" t="s">
        <v>62</v>
      </c>
      <c r="V682" s="4" t="s">
        <v>1604</v>
      </c>
      <c r="W682" s="4" t="s">
        <v>1316</v>
      </c>
      <c r="X682" s="4" t="s">
        <v>1317</v>
      </c>
      <c r="Y682" s="4" t="s">
        <v>1377</v>
      </c>
    </row>
    <row r="683" spans="1:25" x14ac:dyDescent="0.3">
      <c r="A683" s="4" t="s">
        <v>7843</v>
      </c>
      <c r="B683" s="4" t="s">
        <v>7849</v>
      </c>
      <c r="C683" s="4" t="s">
        <v>7844</v>
      </c>
      <c r="D683" s="4" t="s">
        <v>1305</v>
      </c>
      <c r="E683" s="4" t="s">
        <v>7845</v>
      </c>
      <c r="F683" s="4" t="s">
        <v>7846</v>
      </c>
      <c r="G683" s="4" t="s">
        <v>7847</v>
      </c>
      <c r="H683" s="4">
        <v>2003</v>
      </c>
      <c r="I683" s="4" t="s">
        <v>6558</v>
      </c>
      <c r="J683" s="4">
        <v>12</v>
      </c>
      <c r="K683" s="4">
        <v>2</v>
      </c>
      <c r="M683" s="4">
        <v>343</v>
      </c>
      <c r="N683" s="4">
        <v>361</v>
      </c>
      <c r="O683" s="4">
        <v>18</v>
      </c>
      <c r="P683" s="4" t="s">
        <v>7848</v>
      </c>
      <c r="R683" s="4" t="s">
        <v>7850</v>
      </c>
      <c r="T683" s="4" t="s">
        <v>3069</v>
      </c>
      <c r="U683" s="4" t="s">
        <v>62</v>
      </c>
      <c r="V683" s="4" t="s">
        <v>6563</v>
      </c>
      <c r="W683" s="4" t="s">
        <v>1376</v>
      </c>
      <c r="X683" s="4" t="s">
        <v>1317</v>
      </c>
    </row>
  </sheetData>
  <autoFilter ref="X1:X683" xr:uid="{E3267D46-742D-C044-9AD2-E12871B58CD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C4BA-9191-8B40-AFA6-A38B82DAD2CA}">
  <dimension ref="A1:AZ33"/>
  <sheetViews>
    <sheetView workbookViewId="0">
      <selection activeCell="E37" sqref="E37"/>
    </sheetView>
  </sheetViews>
  <sheetFormatPr defaultColWidth="8.77734375" defaultRowHeight="13.2" x14ac:dyDescent="0.25"/>
  <cols>
    <col min="1" max="1" width="8.77734375" customWidth="1"/>
  </cols>
  <sheetData>
    <row r="1" spans="1:52" x14ac:dyDescent="0.25">
      <c r="A1" t="s">
        <v>7853</v>
      </c>
      <c r="B1" t="s">
        <v>1293</v>
      </c>
      <c r="C1" t="s">
        <v>1279</v>
      </c>
      <c r="D1" t="s">
        <v>7854</v>
      </c>
      <c r="E1" t="s">
        <v>7855</v>
      </c>
      <c r="F1" t="s">
        <v>7856</v>
      </c>
      <c r="G1" t="s">
        <v>1281</v>
      </c>
      <c r="H1" t="s">
        <v>7857</v>
      </c>
      <c r="I1" t="s">
        <v>7858</v>
      </c>
      <c r="J1" t="s">
        <v>7859</v>
      </c>
      <c r="K1" t="s">
        <v>1300</v>
      </c>
      <c r="L1" t="s">
        <v>1294</v>
      </c>
      <c r="M1" t="s">
        <v>7860</v>
      </c>
      <c r="N1" t="s">
        <v>7861</v>
      </c>
      <c r="O1" t="s">
        <v>7862</v>
      </c>
      <c r="P1" t="s">
        <v>7863</v>
      </c>
      <c r="Q1" t="s">
        <v>7864</v>
      </c>
      <c r="R1" t="s">
        <v>7865</v>
      </c>
      <c r="S1" t="s">
        <v>7866</v>
      </c>
      <c r="T1" t="s">
        <v>7867</v>
      </c>
      <c r="U1" t="s">
        <v>7868</v>
      </c>
      <c r="V1" t="s">
        <v>7869</v>
      </c>
      <c r="W1" t="s">
        <v>7870</v>
      </c>
      <c r="X1" t="s">
        <v>7871</v>
      </c>
      <c r="Y1" t="s">
        <v>7872</v>
      </c>
      <c r="Z1" t="s">
        <v>7873</v>
      </c>
      <c r="AA1" t="s">
        <v>7874</v>
      </c>
      <c r="AB1" t="s">
        <v>1297</v>
      </c>
      <c r="AC1" t="s">
        <v>7875</v>
      </c>
      <c r="AD1" t="s">
        <v>7876</v>
      </c>
      <c r="AE1" t="s">
        <v>7877</v>
      </c>
      <c r="AF1" t="s">
        <v>7878</v>
      </c>
      <c r="AG1" t="s">
        <v>7879</v>
      </c>
      <c r="AH1" t="s">
        <v>7880</v>
      </c>
      <c r="AI1" t="s">
        <v>7881</v>
      </c>
      <c r="AJ1" t="s">
        <v>7882</v>
      </c>
      <c r="AK1" t="s">
        <v>1286</v>
      </c>
      <c r="AL1" t="s">
        <v>1287</v>
      </c>
      <c r="AM1" t="s">
        <v>7883</v>
      </c>
      <c r="AN1" t="s">
        <v>7884</v>
      </c>
      <c r="AO1" t="s">
        <v>7885</v>
      </c>
      <c r="AP1" t="s">
        <v>7886</v>
      </c>
      <c r="AQ1" t="s">
        <v>7887</v>
      </c>
      <c r="AR1" t="s">
        <v>7888</v>
      </c>
      <c r="AS1" t="s">
        <v>7889</v>
      </c>
      <c r="AT1" t="s">
        <v>7890</v>
      </c>
      <c r="AU1" t="s">
        <v>7891</v>
      </c>
      <c r="AV1" t="s">
        <v>7892</v>
      </c>
      <c r="AW1" t="s">
        <v>7893</v>
      </c>
      <c r="AX1" t="s">
        <v>7894</v>
      </c>
      <c r="AY1" t="s">
        <v>7895</v>
      </c>
      <c r="AZ1" t="s">
        <v>7896</v>
      </c>
    </row>
    <row r="2" spans="1:52" x14ac:dyDescent="0.25">
      <c r="A2" t="s">
        <v>3122</v>
      </c>
      <c r="B2" t="s">
        <v>7903</v>
      </c>
      <c r="C2" t="s">
        <v>3123</v>
      </c>
      <c r="D2" t="str">
        <f>HYPERLINK("https%3A%2F%2Fwww.webofscience.com%2Fwos%2Fwoscc%2Ffull-record%2FWOS:000753648500001","View Full Record in Web of Science")</f>
        <v>View Full Record in Web of Science</v>
      </c>
      <c r="E2" t="str">
        <f>HYPERLINK("http://dx.doi.org/10.3389/fpsyt.2021.809679","http://dx.doi.org/10.3389/fpsyt.2021.809679")</f>
        <v>http://dx.doi.org/10.3389/fpsyt.2021.809679</v>
      </c>
      <c r="F2" t="s">
        <v>7897</v>
      </c>
      <c r="G2" t="s">
        <v>7898</v>
      </c>
      <c r="H2" t="s">
        <v>7899</v>
      </c>
      <c r="I2" t="s">
        <v>7900</v>
      </c>
      <c r="J2" t="s">
        <v>62</v>
      </c>
      <c r="K2" t="s">
        <v>1316</v>
      </c>
      <c r="L2" t="s">
        <v>7901</v>
      </c>
      <c r="M2" t="s">
        <v>7902</v>
      </c>
      <c r="N2" t="s">
        <v>7904</v>
      </c>
      <c r="O2" t="s">
        <v>7905</v>
      </c>
      <c r="P2" t="s">
        <v>7906</v>
      </c>
      <c r="Q2" t="s">
        <v>7907</v>
      </c>
      <c r="R2" t="s">
        <v>7908</v>
      </c>
      <c r="S2" t="s">
        <v>7909</v>
      </c>
      <c r="T2" t="s">
        <v>7910</v>
      </c>
      <c r="U2" t="s">
        <v>7911</v>
      </c>
      <c r="V2" t="s">
        <v>7912</v>
      </c>
      <c r="W2">
        <v>81</v>
      </c>
      <c r="X2">
        <v>0</v>
      </c>
      <c r="Y2">
        <v>0</v>
      </c>
      <c r="Z2">
        <v>8</v>
      </c>
      <c r="AA2">
        <v>16</v>
      </c>
      <c r="AB2" t="s">
        <v>7913</v>
      </c>
      <c r="AC2" t="s">
        <v>7914</v>
      </c>
      <c r="AD2" t="s">
        <v>7915</v>
      </c>
      <c r="AE2" t="s">
        <v>221</v>
      </c>
      <c r="AF2" t="s">
        <v>7908</v>
      </c>
      <c r="AG2" t="s">
        <v>7916</v>
      </c>
      <c r="AH2" t="s">
        <v>1328</v>
      </c>
      <c r="AI2" t="s">
        <v>7917</v>
      </c>
      <c r="AJ2">
        <v>2022</v>
      </c>
      <c r="AK2">
        <v>12</v>
      </c>
      <c r="AL2" t="s">
        <v>7908</v>
      </c>
      <c r="AM2" t="s">
        <v>7908</v>
      </c>
      <c r="AN2" t="s">
        <v>7908</v>
      </c>
      <c r="AO2" t="s">
        <v>7908</v>
      </c>
      <c r="AP2">
        <v>809679</v>
      </c>
      <c r="AQ2" t="s">
        <v>7908</v>
      </c>
      <c r="AR2">
        <v>16</v>
      </c>
      <c r="AS2" t="s">
        <v>3705</v>
      </c>
      <c r="AT2" t="s">
        <v>7918</v>
      </c>
      <c r="AU2" t="s">
        <v>3705</v>
      </c>
      <c r="AV2" t="s">
        <v>7919</v>
      </c>
      <c r="AW2">
        <v>35153867</v>
      </c>
      <c r="AX2" t="s">
        <v>7920</v>
      </c>
      <c r="AY2" t="s">
        <v>7921</v>
      </c>
      <c r="AZ2" t="s">
        <v>7922</v>
      </c>
    </row>
    <row r="3" spans="1:52" x14ac:dyDescent="0.25">
      <c r="A3" t="s">
        <v>2793</v>
      </c>
      <c r="B3" t="s">
        <v>7928</v>
      </c>
      <c r="C3" t="s">
        <v>2794</v>
      </c>
      <c r="D3" t="str">
        <f>HYPERLINK("https%3A%2F%2Fwww.webofscience.com%2Fwos%2Fwoscc%2Ffull-record%2FWOS:000672414000001","View Full Record in Web of Science")</f>
        <v>View Full Record in Web of Science</v>
      </c>
      <c r="E3" t="str">
        <f>HYPERLINK("http://dx.doi.org/10.1007/s11920-021-01270-8","http://dx.doi.org/10.1007/s11920-021-01270-8")</f>
        <v>http://dx.doi.org/10.1007/s11920-021-01270-8</v>
      </c>
      <c r="F3" t="s">
        <v>7897</v>
      </c>
      <c r="G3" t="s">
        <v>7923</v>
      </c>
      <c r="H3" t="s">
        <v>7924</v>
      </c>
      <c r="I3" t="s">
        <v>7925</v>
      </c>
      <c r="J3" t="s">
        <v>62</v>
      </c>
      <c r="K3" t="s">
        <v>1376</v>
      </c>
      <c r="L3" t="s">
        <v>7926</v>
      </c>
      <c r="M3" t="s">
        <v>7927</v>
      </c>
      <c r="N3" t="s">
        <v>7929</v>
      </c>
      <c r="O3" t="s">
        <v>7930</v>
      </c>
      <c r="P3" t="s">
        <v>7931</v>
      </c>
      <c r="Q3" t="s">
        <v>7908</v>
      </c>
      <c r="R3" t="s">
        <v>7908</v>
      </c>
      <c r="S3" t="s">
        <v>7932</v>
      </c>
      <c r="T3" t="s">
        <v>7908</v>
      </c>
      <c r="U3" t="s">
        <v>7908</v>
      </c>
      <c r="V3" t="s">
        <v>7908</v>
      </c>
      <c r="W3">
        <v>47</v>
      </c>
      <c r="X3">
        <v>3</v>
      </c>
      <c r="Y3">
        <v>3</v>
      </c>
      <c r="Z3">
        <v>3</v>
      </c>
      <c r="AA3">
        <v>8</v>
      </c>
      <c r="AB3" t="s">
        <v>7933</v>
      </c>
      <c r="AC3" t="s">
        <v>7934</v>
      </c>
      <c r="AD3" t="s">
        <v>7935</v>
      </c>
      <c r="AE3" t="s">
        <v>7936</v>
      </c>
      <c r="AF3" t="s">
        <v>7937</v>
      </c>
      <c r="AG3" t="s">
        <v>7938</v>
      </c>
      <c r="AH3" t="s">
        <v>2400</v>
      </c>
      <c r="AI3" t="s">
        <v>7939</v>
      </c>
      <c r="AJ3">
        <v>2021</v>
      </c>
      <c r="AK3">
        <v>23</v>
      </c>
      <c r="AL3">
        <v>9</v>
      </c>
      <c r="AM3" t="s">
        <v>7908</v>
      </c>
      <c r="AN3" t="s">
        <v>7908</v>
      </c>
      <c r="AO3" t="s">
        <v>7908</v>
      </c>
      <c r="AP3">
        <v>53</v>
      </c>
      <c r="AQ3" t="s">
        <v>7908</v>
      </c>
      <c r="AR3">
        <v>9</v>
      </c>
      <c r="AS3" t="s">
        <v>3705</v>
      </c>
      <c r="AT3" t="s">
        <v>7918</v>
      </c>
      <c r="AU3" t="s">
        <v>3705</v>
      </c>
      <c r="AV3" t="s">
        <v>7940</v>
      </c>
      <c r="AW3">
        <v>34232405</v>
      </c>
      <c r="AX3" t="s">
        <v>7908</v>
      </c>
      <c r="AY3" t="s">
        <v>7921</v>
      </c>
      <c r="AZ3" t="s">
        <v>7941</v>
      </c>
    </row>
    <row r="4" spans="1:52" x14ac:dyDescent="0.25">
      <c r="A4" t="s">
        <v>3688</v>
      </c>
      <c r="B4" t="s">
        <v>7945</v>
      </c>
      <c r="C4" t="s">
        <v>3689</v>
      </c>
      <c r="D4" t="str">
        <f>HYPERLINK("https%3A%2F%2Fwww.webofscience.com%2Fwos%2Fwoscc%2Ffull-record%2FWOS:000609391000001","View Full Record in Web of Science")</f>
        <v>View Full Record in Web of Science</v>
      </c>
      <c r="E4" t="str">
        <f>HYPERLINK("http://dx.doi.org/10.1111/jnu.12613","http://dx.doi.org/10.1111/jnu.12613")</f>
        <v>http://dx.doi.org/10.1111/jnu.12613</v>
      </c>
      <c r="F4" t="s">
        <v>7897</v>
      </c>
      <c r="G4" t="s">
        <v>7942</v>
      </c>
      <c r="H4" t="s">
        <v>7943</v>
      </c>
      <c r="I4" t="s">
        <v>7944</v>
      </c>
      <c r="J4" t="s">
        <v>62</v>
      </c>
      <c r="K4" t="s">
        <v>1376</v>
      </c>
      <c r="L4" t="s">
        <v>3695</v>
      </c>
      <c r="M4" t="s">
        <v>7908</v>
      </c>
      <c r="N4" t="s">
        <v>7946</v>
      </c>
      <c r="O4" t="s">
        <v>7947</v>
      </c>
      <c r="P4" t="s">
        <v>7948</v>
      </c>
      <c r="Q4" t="s">
        <v>7949</v>
      </c>
      <c r="R4" t="s">
        <v>7950</v>
      </c>
      <c r="S4" t="s">
        <v>7951</v>
      </c>
      <c r="T4" t="s">
        <v>7908</v>
      </c>
      <c r="U4" t="s">
        <v>7908</v>
      </c>
      <c r="V4" t="s">
        <v>7908</v>
      </c>
      <c r="W4">
        <v>38</v>
      </c>
      <c r="X4">
        <v>7</v>
      </c>
      <c r="Y4">
        <v>7</v>
      </c>
      <c r="Z4">
        <v>8</v>
      </c>
      <c r="AA4">
        <v>29</v>
      </c>
      <c r="AB4" t="s">
        <v>7952</v>
      </c>
      <c r="AC4" t="s">
        <v>7953</v>
      </c>
      <c r="AD4" t="s">
        <v>7954</v>
      </c>
      <c r="AE4" t="s">
        <v>370</v>
      </c>
      <c r="AF4" t="s">
        <v>371</v>
      </c>
      <c r="AG4" t="s">
        <v>7955</v>
      </c>
      <c r="AH4" t="s">
        <v>3697</v>
      </c>
      <c r="AI4" t="s">
        <v>7956</v>
      </c>
      <c r="AJ4">
        <v>2021</v>
      </c>
      <c r="AK4">
        <v>53</v>
      </c>
      <c r="AL4">
        <v>2</v>
      </c>
      <c r="AM4" t="s">
        <v>7908</v>
      </c>
      <c r="AN4">
        <v>189</v>
      </c>
      <c r="AO4">
        <v>197</v>
      </c>
      <c r="AP4" t="s">
        <v>7908</v>
      </c>
      <c r="AQ4" t="s">
        <v>7957</v>
      </c>
      <c r="AR4">
        <v>9</v>
      </c>
      <c r="AS4" t="s">
        <v>7958</v>
      </c>
      <c r="AT4" t="s">
        <v>7918</v>
      </c>
      <c r="AU4" t="s">
        <v>7958</v>
      </c>
      <c r="AV4" t="s">
        <v>7959</v>
      </c>
      <c r="AW4">
        <v>33476476</v>
      </c>
      <c r="AX4" t="s">
        <v>7960</v>
      </c>
      <c r="AY4" t="s">
        <v>7921</v>
      </c>
      <c r="AZ4" t="s">
        <v>7961</v>
      </c>
    </row>
    <row r="5" spans="1:52" x14ac:dyDescent="0.25">
      <c r="A5" t="s">
        <v>7962</v>
      </c>
      <c r="B5" t="s">
        <v>7969</v>
      </c>
      <c r="C5" t="s">
        <v>7963</v>
      </c>
      <c r="D5" t="str">
        <f>HYPERLINK("https%3A%2F%2Fwww.webofscience.com%2Fwos%2Fwoscc%2Ffull-record%2FWOS:000761585200001","View Full Record in Web of Science")</f>
        <v>View Full Record in Web of Science</v>
      </c>
      <c r="E5" t="str">
        <f>HYPERLINK("http://dx.doi.org/10.1093/annweh/wxac013","http://dx.doi.org/10.1093/annweh/wxac013")</f>
        <v>http://dx.doi.org/10.1093/annweh/wxac013</v>
      </c>
      <c r="F5" t="s">
        <v>7897</v>
      </c>
      <c r="G5" t="s">
        <v>7964</v>
      </c>
      <c r="H5" t="s">
        <v>7965</v>
      </c>
      <c r="I5" t="s">
        <v>7966</v>
      </c>
      <c r="J5" t="s">
        <v>62</v>
      </c>
      <c r="K5" t="s">
        <v>1316</v>
      </c>
      <c r="L5" t="s">
        <v>7967</v>
      </c>
      <c r="M5" t="s">
        <v>7968</v>
      </c>
      <c r="N5" t="s">
        <v>7970</v>
      </c>
      <c r="O5" t="s">
        <v>7971</v>
      </c>
      <c r="P5" t="s">
        <v>7972</v>
      </c>
      <c r="Q5" t="s">
        <v>7973</v>
      </c>
      <c r="R5" t="s">
        <v>7908</v>
      </c>
      <c r="S5" t="s">
        <v>7974</v>
      </c>
      <c r="T5" t="s">
        <v>7975</v>
      </c>
      <c r="U5" t="s">
        <v>7976</v>
      </c>
      <c r="V5" t="s">
        <v>7977</v>
      </c>
      <c r="W5">
        <v>54</v>
      </c>
      <c r="X5">
        <v>1</v>
      </c>
      <c r="Y5">
        <v>1</v>
      </c>
      <c r="Z5">
        <v>4</v>
      </c>
      <c r="AA5">
        <v>8</v>
      </c>
      <c r="AB5" t="s">
        <v>7978</v>
      </c>
      <c r="AC5" t="s">
        <v>7979</v>
      </c>
      <c r="AD5" t="s">
        <v>7980</v>
      </c>
      <c r="AE5" t="s">
        <v>7981</v>
      </c>
      <c r="AF5" t="s">
        <v>7982</v>
      </c>
      <c r="AG5" t="s">
        <v>7983</v>
      </c>
      <c r="AH5" t="s">
        <v>7984</v>
      </c>
      <c r="AI5" t="s">
        <v>7985</v>
      </c>
      <c r="AJ5">
        <v>2022</v>
      </c>
      <c r="AK5">
        <v>66</v>
      </c>
      <c r="AL5">
        <v>7</v>
      </c>
      <c r="AM5" t="s">
        <v>7908</v>
      </c>
      <c r="AN5">
        <v>946</v>
      </c>
      <c r="AO5">
        <v>959</v>
      </c>
      <c r="AP5" t="s">
        <v>7908</v>
      </c>
      <c r="AQ5" t="s">
        <v>7986</v>
      </c>
      <c r="AR5">
        <v>14</v>
      </c>
      <c r="AS5" t="s">
        <v>7987</v>
      </c>
      <c r="AT5" t="s">
        <v>7988</v>
      </c>
      <c r="AU5" t="s">
        <v>7987</v>
      </c>
      <c r="AV5" t="s">
        <v>7989</v>
      </c>
      <c r="AW5">
        <v>35224619</v>
      </c>
      <c r="AX5" t="s">
        <v>7908</v>
      </c>
      <c r="AY5" t="s">
        <v>7921</v>
      </c>
      <c r="AZ5" t="s">
        <v>7990</v>
      </c>
    </row>
    <row r="6" spans="1:52" x14ac:dyDescent="0.25">
      <c r="A6" t="s">
        <v>7991</v>
      </c>
      <c r="B6" t="s">
        <v>7995</v>
      </c>
      <c r="C6" t="s">
        <v>2990</v>
      </c>
      <c r="D6" t="str">
        <f>HYPERLINK("https%3A%2F%2Fwww.webofscience.com%2Fwos%2Fwoscc%2Ffull-record%2FWOS:000726940100001","View Full Record in Web of Science")</f>
        <v>View Full Record in Web of Science</v>
      </c>
      <c r="E6" t="str">
        <f>HYPERLINK("http://dx.doi.org/10.3390/ijerph182111026","http://dx.doi.org/10.3390/ijerph182111026")</f>
        <v>http://dx.doi.org/10.3390/ijerph182111026</v>
      </c>
      <c r="F6" t="s">
        <v>7897</v>
      </c>
      <c r="G6" t="s">
        <v>7964</v>
      </c>
      <c r="H6" t="s">
        <v>7965</v>
      </c>
      <c r="I6" t="s">
        <v>7992</v>
      </c>
      <c r="J6" t="s">
        <v>62</v>
      </c>
      <c r="K6" t="s">
        <v>1316</v>
      </c>
      <c r="L6" t="s">
        <v>7993</v>
      </c>
      <c r="M6" t="s">
        <v>7994</v>
      </c>
      <c r="N6" t="s">
        <v>7996</v>
      </c>
      <c r="O6" t="s">
        <v>7971</v>
      </c>
      <c r="P6" t="s">
        <v>7997</v>
      </c>
      <c r="Q6" t="s">
        <v>7998</v>
      </c>
      <c r="R6" t="s">
        <v>7908</v>
      </c>
      <c r="S6" t="s">
        <v>7999</v>
      </c>
      <c r="T6" t="s">
        <v>8000</v>
      </c>
      <c r="U6" t="s">
        <v>8001</v>
      </c>
      <c r="V6" t="s">
        <v>8002</v>
      </c>
      <c r="W6">
        <v>53</v>
      </c>
      <c r="X6">
        <v>2</v>
      </c>
      <c r="Y6">
        <v>2</v>
      </c>
      <c r="Z6">
        <v>4</v>
      </c>
      <c r="AA6">
        <v>7</v>
      </c>
      <c r="AB6" t="s">
        <v>1339</v>
      </c>
      <c r="AC6" t="s">
        <v>8003</v>
      </c>
      <c r="AD6" t="s">
        <v>8004</v>
      </c>
      <c r="AE6" t="s">
        <v>7908</v>
      </c>
      <c r="AF6" t="s">
        <v>8005</v>
      </c>
      <c r="AG6" t="s">
        <v>8006</v>
      </c>
      <c r="AH6" t="s">
        <v>1396</v>
      </c>
      <c r="AI6" t="s">
        <v>8007</v>
      </c>
      <c r="AJ6">
        <v>2021</v>
      </c>
      <c r="AK6">
        <v>18</v>
      </c>
      <c r="AL6">
        <v>21</v>
      </c>
      <c r="AM6" t="s">
        <v>7908</v>
      </c>
      <c r="AN6" t="s">
        <v>7908</v>
      </c>
      <c r="AO6" t="s">
        <v>7908</v>
      </c>
      <c r="AP6">
        <v>11026</v>
      </c>
      <c r="AQ6" t="s">
        <v>7908</v>
      </c>
      <c r="AR6">
        <v>16</v>
      </c>
      <c r="AS6" t="s">
        <v>8008</v>
      </c>
      <c r="AT6" t="s">
        <v>7918</v>
      </c>
      <c r="AU6" t="s">
        <v>8009</v>
      </c>
      <c r="AV6" t="s">
        <v>8010</v>
      </c>
      <c r="AW6">
        <v>34769546</v>
      </c>
      <c r="AX6" t="s">
        <v>7920</v>
      </c>
      <c r="AY6" t="s">
        <v>7921</v>
      </c>
      <c r="AZ6" t="s">
        <v>8011</v>
      </c>
    </row>
    <row r="7" spans="1:52" x14ac:dyDescent="0.25">
      <c r="A7" t="s">
        <v>8012</v>
      </c>
      <c r="B7" t="s">
        <v>8018</v>
      </c>
      <c r="C7" t="s">
        <v>2917</v>
      </c>
      <c r="D7" t="str">
        <f>HYPERLINK("https%3A%2F%2Fwww.webofscience.com%2Fwos%2Fwoscc%2Ffull-record%2FWOS:000793574200001","View Full Record in Web of Science")</f>
        <v>View Full Record in Web of Science</v>
      </c>
      <c r="E7" t="str">
        <f>HYPERLINK("http://dx.doi.org/10.1080/20008198.2022.2065430","http://dx.doi.org/10.1080/20008198.2022.2065430")</f>
        <v>http://dx.doi.org/10.1080/20008198.2022.2065430</v>
      </c>
      <c r="F7" t="s">
        <v>7897</v>
      </c>
      <c r="G7" t="s">
        <v>8013</v>
      </c>
      <c r="H7" t="s">
        <v>8014</v>
      </c>
      <c r="I7" t="s">
        <v>8015</v>
      </c>
      <c r="J7" t="s">
        <v>62</v>
      </c>
      <c r="K7" t="s">
        <v>1316</v>
      </c>
      <c r="L7" t="s">
        <v>8016</v>
      </c>
      <c r="M7" t="s">
        <v>8017</v>
      </c>
      <c r="N7" t="s">
        <v>8019</v>
      </c>
      <c r="O7" t="s">
        <v>7908</v>
      </c>
      <c r="P7" t="s">
        <v>8020</v>
      </c>
      <c r="Q7" t="s">
        <v>8021</v>
      </c>
      <c r="R7" t="s">
        <v>7908</v>
      </c>
      <c r="S7" t="s">
        <v>8022</v>
      </c>
      <c r="T7" t="s">
        <v>8023</v>
      </c>
      <c r="U7" t="s">
        <v>8024</v>
      </c>
      <c r="V7" t="s">
        <v>8025</v>
      </c>
      <c r="W7">
        <v>56</v>
      </c>
      <c r="X7">
        <v>1</v>
      </c>
      <c r="Y7">
        <v>1</v>
      </c>
      <c r="Z7">
        <v>9</v>
      </c>
      <c r="AA7">
        <v>15</v>
      </c>
      <c r="AB7" t="s">
        <v>8026</v>
      </c>
      <c r="AC7" t="s">
        <v>8027</v>
      </c>
      <c r="AD7" t="s">
        <v>8028</v>
      </c>
      <c r="AE7" t="s">
        <v>8029</v>
      </c>
      <c r="AF7" t="s">
        <v>243</v>
      </c>
      <c r="AG7" t="s">
        <v>8030</v>
      </c>
      <c r="AH7" t="s">
        <v>8031</v>
      </c>
      <c r="AI7" t="s">
        <v>8032</v>
      </c>
      <c r="AJ7">
        <v>2022</v>
      </c>
      <c r="AK7">
        <v>13</v>
      </c>
      <c r="AL7">
        <v>1</v>
      </c>
      <c r="AM7" t="s">
        <v>7908</v>
      </c>
      <c r="AN7" t="s">
        <v>7908</v>
      </c>
      <c r="AO7" t="s">
        <v>7908</v>
      </c>
      <c r="AP7">
        <v>2065430</v>
      </c>
      <c r="AQ7" t="s">
        <v>7908</v>
      </c>
      <c r="AR7">
        <v>8</v>
      </c>
      <c r="AS7" t="s">
        <v>8033</v>
      </c>
      <c r="AT7" t="s">
        <v>8034</v>
      </c>
      <c r="AU7" t="s">
        <v>8035</v>
      </c>
      <c r="AV7" t="s">
        <v>8036</v>
      </c>
      <c r="AW7">
        <v>35572389</v>
      </c>
      <c r="AX7" t="s">
        <v>8037</v>
      </c>
      <c r="AY7" t="s">
        <v>7921</v>
      </c>
      <c r="AZ7" t="s">
        <v>8038</v>
      </c>
    </row>
    <row r="8" spans="1:52" x14ac:dyDescent="0.25">
      <c r="A8" t="s">
        <v>3438</v>
      </c>
      <c r="B8" t="s">
        <v>8043</v>
      </c>
      <c r="C8" t="s">
        <v>3439</v>
      </c>
      <c r="D8" t="str">
        <f>HYPERLINK("https%3A%2F%2Fwww.webofscience.com%2Fwos%2Fwoscc%2Ffull-record%2FWOS:000526163400001","View Full Record in Web of Science")</f>
        <v>View Full Record in Web of Science</v>
      </c>
      <c r="E8" t="str">
        <f>HYPERLINK("http://dx.doi.org/10.1111/jpm.12633","http://dx.doi.org/10.1111/jpm.12633")</f>
        <v>http://dx.doi.org/10.1111/jpm.12633</v>
      </c>
      <c r="F8" t="s">
        <v>7897</v>
      </c>
      <c r="G8" t="s">
        <v>8039</v>
      </c>
      <c r="H8" t="s">
        <v>8040</v>
      </c>
      <c r="I8" t="s">
        <v>8041</v>
      </c>
      <c r="J8" t="s">
        <v>62</v>
      </c>
      <c r="K8" t="s">
        <v>1316</v>
      </c>
      <c r="L8" t="s">
        <v>3445</v>
      </c>
      <c r="M8" t="s">
        <v>8042</v>
      </c>
      <c r="N8" t="s">
        <v>8044</v>
      </c>
      <c r="O8" t="s">
        <v>8045</v>
      </c>
      <c r="P8" t="s">
        <v>8046</v>
      </c>
      <c r="Q8" t="s">
        <v>8047</v>
      </c>
      <c r="R8" t="s">
        <v>7908</v>
      </c>
      <c r="S8" t="s">
        <v>8048</v>
      </c>
      <c r="T8" t="s">
        <v>8049</v>
      </c>
      <c r="U8" t="s">
        <v>8049</v>
      </c>
      <c r="V8" t="s">
        <v>8050</v>
      </c>
      <c r="W8">
        <v>24</v>
      </c>
      <c r="X8">
        <v>4</v>
      </c>
      <c r="Y8">
        <v>4</v>
      </c>
      <c r="Z8">
        <v>4</v>
      </c>
      <c r="AA8">
        <v>8</v>
      </c>
      <c r="AB8" t="s">
        <v>7952</v>
      </c>
      <c r="AC8" t="s">
        <v>7953</v>
      </c>
      <c r="AD8" t="s">
        <v>7954</v>
      </c>
      <c r="AE8" t="s">
        <v>525</v>
      </c>
      <c r="AF8" t="s">
        <v>526</v>
      </c>
      <c r="AG8" t="s">
        <v>8051</v>
      </c>
      <c r="AH8" t="s">
        <v>8052</v>
      </c>
      <c r="AI8" t="s">
        <v>8053</v>
      </c>
      <c r="AJ8">
        <v>2020</v>
      </c>
      <c r="AK8">
        <v>27</v>
      </c>
      <c r="AL8">
        <v>6</v>
      </c>
      <c r="AM8" t="s">
        <v>7908</v>
      </c>
      <c r="AN8">
        <v>742</v>
      </c>
      <c r="AO8">
        <v>751</v>
      </c>
      <c r="AP8" t="s">
        <v>7908</v>
      </c>
      <c r="AQ8" t="s">
        <v>8054</v>
      </c>
      <c r="AR8">
        <v>10</v>
      </c>
      <c r="AS8" t="s">
        <v>8055</v>
      </c>
      <c r="AT8" t="s">
        <v>7918</v>
      </c>
      <c r="AU8" t="s">
        <v>8055</v>
      </c>
      <c r="AV8" t="s">
        <v>8056</v>
      </c>
      <c r="AW8">
        <v>32246735</v>
      </c>
      <c r="AX8" t="s">
        <v>8057</v>
      </c>
      <c r="AY8" t="s">
        <v>7921</v>
      </c>
      <c r="AZ8" t="s">
        <v>8058</v>
      </c>
    </row>
    <row r="9" spans="1:52" x14ac:dyDescent="0.25">
      <c r="A9" t="s">
        <v>6114</v>
      </c>
      <c r="B9" t="s">
        <v>8064</v>
      </c>
      <c r="C9" t="s">
        <v>6115</v>
      </c>
      <c r="D9" t="str">
        <f>HYPERLINK("https%3A%2F%2Fwww.webofscience.com%2Fwos%2Fwoscc%2Ffull-record%2FWOS:000369644700006","View Full Record in Web of Science")</f>
        <v>View Full Record in Web of Science</v>
      </c>
      <c r="E9" t="str">
        <f>HYPERLINK("http://dx.doi.org/10.1108/DPM-01-2015-0015","http://dx.doi.org/10.1108/DPM-01-2015-0015")</f>
        <v>http://dx.doi.org/10.1108/DPM-01-2015-0015</v>
      </c>
      <c r="F9" t="s">
        <v>7897</v>
      </c>
      <c r="G9" t="s">
        <v>8059</v>
      </c>
      <c r="H9" t="s">
        <v>8060</v>
      </c>
      <c r="I9" t="s">
        <v>8061</v>
      </c>
      <c r="J9" t="s">
        <v>62</v>
      </c>
      <c r="K9" t="s">
        <v>1316</v>
      </c>
      <c r="L9" t="s">
        <v>8062</v>
      </c>
      <c r="M9" t="s">
        <v>8063</v>
      </c>
      <c r="N9" t="s">
        <v>8065</v>
      </c>
      <c r="O9" t="s">
        <v>8066</v>
      </c>
      <c r="P9" t="s">
        <v>8067</v>
      </c>
      <c r="Q9" t="s">
        <v>8068</v>
      </c>
      <c r="R9" t="s">
        <v>8069</v>
      </c>
      <c r="S9" t="s">
        <v>8070</v>
      </c>
      <c r="T9" t="s">
        <v>8071</v>
      </c>
      <c r="U9" t="s">
        <v>8071</v>
      </c>
      <c r="V9" t="s">
        <v>8072</v>
      </c>
      <c r="W9">
        <v>33</v>
      </c>
      <c r="X9">
        <v>24</v>
      </c>
      <c r="Y9">
        <v>25</v>
      </c>
      <c r="Z9">
        <v>3</v>
      </c>
      <c r="AA9">
        <v>22</v>
      </c>
      <c r="AB9" t="s">
        <v>8073</v>
      </c>
      <c r="AC9" t="s">
        <v>8074</v>
      </c>
      <c r="AD9" t="s">
        <v>8075</v>
      </c>
      <c r="AE9" t="s">
        <v>8076</v>
      </c>
      <c r="AF9" t="s">
        <v>8077</v>
      </c>
      <c r="AG9" t="s">
        <v>8078</v>
      </c>
      <c r="AH9" t="s">
        <v>8079</v>
      </c>
      <c r="AI9" t="s">
        <v>7908</v>
      </c>
      <c r="AJ9">
        <v>2015</v>
      </c>
      <c r="AK9">
        <v>24</v>
      </c>
      <c r="AL9">
        <v>5</v>
      </c>
      <c r="AM9" t="s">
        <v>7908</v>
      </c>
      <c r="AN9">
        <v>610</v>
      </c>
      <c r="AO9">
        <v>618</v>
      </c>
      <c r="AP9" t="s">
        <v>7908</v>
      </c>
      <c r="AQ9" t="s">
        <v>7908</v>
      </c>
      <c r="AR9">
        <v>9</v>
      </c>
      <c r="AS9" t="s">
        <v>8080</v>
      </c>
      <c r="AT9" t="s">
        <v>8034</v>
      </c>
      <c r="AU9" t="s">
        <v>8081</v>
      </c>
      <c r="AV9" t="s">
        <v>8082</v>
      </c>
      <c r="AW9" t="s">
        <v>7908</v>
      </c>
      <c r="AX9" t="s">
        <v>7908</v>
      </c>
      <c r="AY9" t="s">
        <v>7921</v>
      </c>
      <c r="AZ9" t="s">
        <v>8083</v>
      </c>
    </row>
    <row r="10" spans="1:52" x14ac:dyDescent="0.25">
      <c r="A10" t="s">
        <v>8084</v>
      </c>
      <c r="B10" t="s">
        <v>8090</v>
      </c>
      <c r="C10" t="s">
        <v>8085</v>
      </c>
      <c r="D10" t="str">
        <f>HYPERLINK("https%3A%2F%2Fwww.webofscience.com%2Fwos%2Fwoscc%2Ffull-record%2FWOS:000437606200004","View Full Record in Web of Science")</f>
        <v>View Full Record in Web of Science</v>
      </c>
      <c r="E10" t="str">
        <f>HYPERLINK("http://dx.doi.org/10.1057/pcs.2012.47","http://dx.doi.org/10.1057/pcs.2012.47")</f>
        <v>http://dx.doi.org/10.1057/pcs.2012.47</v>
      </c>
      <c r="F10" t="s">
        <v>7897</v>
      </c>
      <c r="G10" t="s">
        <v>8086</v>
      </c>
      <c r="H10" t="s">
        <v>8087</v>
      </c>
      <c r="I10" t="s">
        <v>8088</v>
      </c>
      <c r="J10" t="s">
        <v>62</v>
      </c>
      <c r="K10" t="s">
        <v>1316</v>
      </c>
      <c r="L10" t="s">
        <v>8089</v>
      </c>
      <c r="M10" t="s">
        <v>7908</v>
      </c>
      <c r="N10" t="s">
        <v>8091</v>
      </c>
      <c r="O10" t="s">
        <v>8092</v>
      </c>
      <c r="P10" t="s">
        <v>8093</v>
      </c>
      <c r="Q10" t="s">
        <v>8094</v>
      </c>
      <c r="R10" t="s">
        <v>7908</v>
      </c>
      <c r="S10" t="s">
        <v>7908</v>
      </c>
      <c r="T10" t="s">
        <v>7908</v>
      </c>
      <c r="U10" t="s">
        <v>7908</v>
      </c>
      <c r="V10" t="s">
        <v>7908</v>
      </c>
      <c r="W10">
        <v>33</v>
      </c>
      <c r="X10">
        <v>0</v>
      </c>
      <c r="Y10">
        <v>0</v>
      </c>
      <c r="Z10">
        <v>0</v>
      </c>
      <c r="AA10">
        <v>0</v>
      </c>
      <c r="AB10" t="s">
        <v>8095</v>
      </c>
      <c r="AC10" t="s">
        <v>8096</v>
      </c>
      <c r="AD10" t="s">
        <v>8097</v>
      </c>
      <c r="AE10" t="s">
        <v>8098</v>
      </c>
      <c r="AF10" t="s">
        <v>8099</v>
      </c>
      <c r="AG10" t="s">
        <v>8100</v>
      </c>
      <c r="AH10" t="s">
        <v>8101</v>
      </c>
      <c r="AI10" t="s">
        <v>5137</v>
      </c>
      <c r="AJ10">
        <v>2013</v>
      </c>
      <c r="AK10">
        <v>18</v>
      </c>
      <c r="AL10">
        <v>2</v>
      </c>
      <c r="AM10" t="s">
        <v>56</v>
      </c>
      <c r="AN10">
        <v>153</v>
      </c>
      <c r="AO10">
        <v>166</v>
      </c>
      <c r="AP10" t="s">
        <v>7908</v>
      </c>
      <c r="AQ10" t="s">
        <v>7908</v>
      </c>
      <c r="AR10">
        <v>14</v>
      </c>
      <c r="AS10" t="s">
        <v>8102</v>
      </c>
      <c r="AT10" t="s">
        <v>8103</v>
      </c>
      <c r="AU10" t="s">
        <v>8104</v>
      </c>
      <c r="AV10" t="s">
        <v>8105</v>
      </c>
      <c r="AW10" t="s">
        <v>7908</v>
      </c>
      <c r="AX10" t="s">
        <v>7908</v>
      </c>
      <c r="AY10" t="s">
        <v>7921</v>
      </c>
      <c r="AZ10" t="s">
        <v>8106</v>
      </c>
    </row>
    <row r="11" spans="1:52" x14ac:dyDescent="0.25">
      <c r="A11" t="s">
        <v>7369</v>
      </c>
      <c r="B11" t="s">
        <v>7908</v>
      </c>
      <c r="C11" t="s">
        <v>7370</v>
      </c>
      <c r="D11" t="str">
        <f>HYPERLINK("https%3A%2F%2Fwww.webofscience.com%2Fwos%2Fwoscc%2Ffull-record%2FWOS:000219964000002","View Full Record in Web of Science")</f>
        <v>View Full Record in Web of Science</v>
      </c>
      <c r="E11" t="str">
        <f>HYPERLINK("http://dx.doi.org/10.1111/j.1542-734X.2005.00150.x","http://dx.doi.org/10.1111/j.1542-734X.2005.00150.x")</f>
        <v>http://dx.doi.org/10.1111/j.1542-734X.2005.00150.x</v>
      </c>
      <c r="F11" t="s">
        <v>7897</v>
      </c>
      <c r="G11" t="s">
        <v>8107</v>
      </c>
      <c r="H11" t="s">
        <v>8108</v>
      </c>
      <c r="I11" t="s">
        <v>8109</v>
      </c>
      <c r="J11" t="s">
        <v>62</v>
      </c>
      <c r="K11" t="s">
        <v>1316</v>
      </c>
      <c r="L11" t="s">
        <v>7908</v>
      </c>
      <c r="M11" t="s">
        <v>7908</v>
      </c>
      <c r="N11" t="s">
        <v>8110</v>
      </c>
      <c r="O11" t="s">
        <v>7908</v>
      </c>
      <c r="P11" t="s">
        <v>8111</v>
      </c>
      <c r="Q11" t="s">
        <v>7908</v>
      </c>
      <c r="R11" t="s">
        <v>7908</v>
      </c>
      <c r="S11" t="s">
        <v>7908</v>
      </c>
      <c r="T11" t="s">
        <v>7908</v>
      </c>
      <c r="U11" t="s">
        <v>7908</v>
      </c>
      <c r="V11" t="s">
        <v>7908</v>
      </c>
      <c r="W11">
        <v>33</v>
      </c>
      <c r="X11">
        <v>3</v>
      </c>
      <c r="Y11">
        <v>3</v>
      </c>
      <c r="Z11">
        <v>0</v>
      </c>
      <c r="AA11">
        <v>0</v>
      </c>
      <c r="AB11" t="s">
        <v>7952</v>
      </c>
      <c r="AC11" t="s">
        <v>7953</v>
      </c>
      <c r="AD11" t="s">
        <v>7954</v>
      </c>
      <c r="AE11" t="s">
        <v>8112</v>
      </c>
      <c r="AF11" t="s">
        <v>8113</v>
      </c>
      <c r="AG11" t="s">
        <v>8114</v>
      </c>
      <c r="AH11" t="s">
        <v>7375</v>
      </c>
      <c r="AI11" t="s">
        <v>7956</v>
      </c>
      <c r="AJ11">
        <v>2005</v>
      </c>
      <c r="AK11">
        <v>28</v>
      </c>
      <c r="AL11">
        <v>1</v>
      </c>
      <c r="AM11" t="s">
        <v>7908</v>
      </c>
      <c r="AN11">
        <v>11</v>
      </c>
      <c r="AO11">
        <v>28</v>
      </c>
      <c r="AP11" t="s">
        <v>7908</v>
      </c>
      <c r="AQ11" t="s">
        <v>7908</v>
      </c>
      <c r="AR11">
        <v>18</v>
      </c>
      <c r="AS11" t="s">
        <v>8115</v>
      </c>
      <c r="AT11" t="s">
        <v>8103</v>
      </c>
      <c r="AU11" t="s">
        <v>8116</v>
      </c>
      <c r="AV11" t="s">
        <v>8117</v>
      </c>
      <c r="AW11" t="s">
        <v>7908</v>
      </c>
      <c r="AX11" t="s">
        <v>7908</v>
      </c>
      <c r="AY11" t="s">
        <v>7921</v>
      </c>
      <c r="AZ11" t="s">
        <v>8118</v>
      </c>
    </row>
    <row r="12" spans="1:52" x14ac:dyDescent="0.25">
      <c r="A12" t="s">
        <v>8119</v>
      </c>
      <c r="B12" t="s">
        <v>8125</v>
      </c>
      <c r="C12" t="s">
        <v>5151</v>
      </c>
      <c r="D12" t="str">
        <f>HYPERLINK("https%3A%2F%2Fwww.webofscience.com%2Fwos%2Fwoscc%2Ffull-record%2FWOS:000538043900010","View Full Record in Web of Science")</f>
        <v>View Full Record in Web of Science</v>
      </c>
      <c r="E12" t="str">
        <f>HYPERLINK("http://dx.doi.org/10.4103/INTV.INTV_51_18","http://dx.doi.org/10.4103/INTV.INTV_51_18")</f>
        <v>http://dx.doi.org/10.4103/INTV.INTV_51_18</v>
      </c>
      <c r="F12" t="s">
        <v>7897</v>
      </c>
      <c r="G12" t="s">
        <v>8120</v>
      </c>
      <c r="H12" t="s">
        <v>8121</v>
      </c>
      <c r="I12" t="s">
        <v>8122</v>
      </c>
      <c r="J12" t="s">
        <v>62</v>
      </c>
      <c r="K12" t="s">
        <v>1316</v>
      </c>
      <c r="L12" t="s">
        <v>8123</v>
      </c>
      <c r="M12" t="s">
        <v>8124</v>
      </c>
      <c r="N12" t="s">
        <v>8126</v>
      </c>
      <c r="O12" t="s">
        <v>8127</v>
      </c>
      <c r="P12" t="s">
        <v>8128</v>
      </c>
      <c r="Q12" t="s">
        <v>8129</v>
      </c>
      <c r="R12" t="s">
        <v>7908</v>
      </c>
      <c r="S12" t="s">
        <v>7908</v>
      </c>
      <c r="T12" t="s">
        <v>7908</v>
      </c>
      <c r="U12" t="s">
        <v>7908</v>
      </c>
      <c r="V12" t="s">
        <v>7908</v>
      </c>
      <c r="W12">
        <v>51</v>
      </c>
      <c r="X12">
        <v>3</v>
      </c>
      <c r="Y12">
        <v>3</v>
      </c>
      <c r="Z12">
        <v>2</v>
      </c>
      <c r="AA12">
        <v>2</v>
      </c>
      <c r="AB12" t="s">
        <v>8130</v>
      </c>
      <c r="AC12" t="s">
        <v>8131</v>
      </c>
      <c r="AD12" t="s">
        <v>8132</v>
      </c>
      <c r="AE12" t="s">
        <v>795</v>
      </c>
      <c r="AF12" t="s">
        <v>796</v>
      </c>
      <c r="AG12" t="s">
        <v>8133</v>
      </c>
      <c r="AH12" t="s">
        <v>1543</v>
      </c>
      <c r="AI12" t="s">
        <v>8134</v>
      </c>
      <c r="AJ12">
        <v>2020</v>
      </c>
      <c r="AK12">
        <v>18</v>
      </c>
      <c r="AL12">
        <v>1</v>
      </c>
      <c r="AM12" t="s">
        <v>7908</v>
      </c>
      <c r="AN12">
        <v>71</v>
      </c>
      <c r="AO12">
        <v>77</v>
      </c>
      <c r="AP12" t="s">
        <v>7908</v>
      </c>
      <c r="AQ12" t="s">
        <v>7908</v>
      </c>
      <c r="AR12">
        <v>7</v>
      </c>
      <c r="AS12" t="s">
        <v>3705</v>
      </c>
      <c r="AT12" t="s">
        <v>8103</v>
      </c>
      <c r="AU12" t="s">
        <v>3705</v>
      </c>
      <c r="AV12" t="s">
        <v>8135</v>
      </c>
      <c r="AW12" t="s">
        <v>7908</v>
      </c>
      <c r="AX12" t="s">
        <v>8136</v>
      </c>
      <c r="AY12" t="s">
        <v>7921</v>
      </c>
      <c r="AZ12" t="s">
        <v>8137</v>
      </c>
    </row>
    <row r="13" spans="1:52" x14ac:dyDescent="0.25">
      <c r="A13" t="s">
        <v>4291</v>
      </c>
      <c r="B13" t="s">
        <v>8143</v>
      </c>
      <c r="C13" t="s">
        <v>4292</v>
      </c>
      <c r="D13" t="str">
        <f>HYPERLINK("https%3A%2F%2Fwww.webofscience.com%2Fwos%2Fwoscc%2Ffull-record%2FWOS:000710554000006","View Full Record in Web of Science")</f>
        <v>View Full Record in Web of Science</v>
      </c>
      <c r="E13" t="str">
        <f>HYPERLINK("http://dx.doi.org/10.1177/2319714520954559","http://dx.doi.org/10.1177/2319714520954559")</f>
        <v>http://dx.doi.org/10.1177/2319714520954559</v>
      </c>
      <c r="F13" t="s">
        <v>7897</v>
      </c>
      <c r="G13" t="s">
        <v>8138</v>
      </c>
      <c r="H13" t="s">
        <v>8139</v>
      </c>
      <c r="I13" t="s">
        <v>8140</v>
      </c>
      <c r="J13" t="s">
        <v>62</v>
      </c>
      <c r="K13" t="s">
        <v>1316</v>
      </c>
      <c r="L13" t="s">
        <v>8141</v>
      </c>
      <c r="M13" t="s">
        <v>8142</v>
      </c>
      <c r="N13" t="s">
        <v>8144</v>
      </c>
      <c r="O13" t="s">
        <v>8145</v>
      </c>
      <c r="P13" t="s">
        <v>8146</v>
      </c>
      <c r="Q13" t="s">
        <v>8147</v>
      </c>
      <c r="R13" t="s">
        <v>7908</v>
      </c>
      <c r="S13" t="s">
        <v>8148</v>
      </c>
      <c r="T13" t="s">
        <v>7908</v>
      </c>
      <c r="U13" t="s">
        <v>7908</v>
      </c>
      <c r="V13" t="s">
        <v>7908</v>
      </c>
      <c r="W13">
        <v>92</v>
      </c>
      <c r="X13">
        <v>4</v>
      </c>
      <c r="Y13">
        <v>4</v>
      </c>
      <c r="Z13">
        <v>4</v>
      </c>
      <c r="AA13">
        <v>14</v>
      </c>
      <c r="AB13" t="s">
        <v>8149</v>
      </c>
      <c r="AC13" t="s">
        <v>8150</v>
      </c>
      <c r="AD13" t="s">
        <v>8151</v>
      </c>
      <c r="AE13" t="s">
        <v>8152</v>
      </c>
      <c r="AF13" t="s">
        <v>8153</v>
      </c>
      <c r="AG13" t="s">
        <v>8154</v>
      </c>
      <c r="AH13" t="s">
        <v>8155</v>
      </c>
      <c r="AI13" t="s">
        <v>7956</v>
      </c>
      <c r="AJ13">
        <v>2021</v>
      </c>
      <c r="AK13">
        <v>10</v>
      </c>
      <c r="AL13">
        <v>1</v>
      </c>
      <c r="AM13" t="s">
        <v>7908</v>
      </c>
      <c r="AN13">
        <v>39</v>
      </c>
      <c r="AO13">
        <v>51</v>
      </c>
      <c r="AP13" t="s">
        <v>7908</v>
      </c>
      <c r="AQ13" t="s">
        <v>7908</v>
      </c>
      <c r="AR13">
        <v>13</v>
      </c>
      <c r="AS13" t="s">
        <v>8156</v>
      </c>
      <c r="AT13" t="s">
        <v>8103</v>
      </c>
      <c r="AU13" t="s">
        <v>8157</v>
      </c>
      <c r="AV13" t="s">
        <v>8158</v>
      </c>
      <c r="AW13" t="s">
        <v>7908</v>
      </c>
      <c r="AX13" t="s">
        <v>7960</v>
      </c>
      <c r="AY13" t="s">
        <v>7921</v>
      </c>
      <c r="AZ13" t="s">
        <v>8159</v>
      </c>
    </row>
    <row r="14" spans="1:52" x14ac:dyDescent="0.25">
      <c r="A14" t="s">
        <v>2073</v>
      </c>
      <c r="B14" t="s">
        <v>8165</v>
      </c>
      <c r="C14" t="s">
        <v>2074</v>
      </c>
      <c r="D14" t="str">
        <f>HYPERLINK("https%3A%2F%2Fwww.webofscience.com%2Fwos%2Fwoscc%2Ffull-record%2FWOS:000811515300001","View Full Record in Web of Science")</f>
        <v>View Full Record in Web of Science</v>
      </c>
      <c r="E14" t="str">
        <f>HYPERLINK("http://dx.doi.org/10.1177/0310057X221079342","http://dx.doi.org/10.1177/0310057X221079342")</f>
        <v>http://dx.doi.org/10.1177/0310057X221079342</v>
      </c>
      <c r="F14" t="s">
        <v>7897</v>
      </c>
      <c r="G14" t="s">
        <v>8160</v>
      </c>
      <c r="H14" t="s">
        <v>8161</v>
      </c>
      <c r="I14" t="s">
        <v>8162</v>
      </c>
      <c r="J14" t="s">
        <v>62</v>
      </c>
      <c r="K14" t="s">
        <v>1316</v>
      </c>
      <c r="L14" t="s">
        <v>8163</v>
      </c>
      <c r="M14" t="s">
        <v>8164</v>
      </c>
      <c r="N14" t="s">
        <v>8166</v>
      </c>
      <c r="O14" t="s">
        <v>8167</v>
      </c>
      <c r="P14" t="s">
        <v>8168</v>
      </c>
      <c r="Q14" t="s">
        <v>8169</v>
      </c>
      <c r="R14" t="s">
        <v>7908</v>
      </c>
      <c r="S14" t="s">
        <v>7908</v>
      </c>
      <c r="T14" t="s">
        <v>7908</v>
      </c>
      <c r="U14" t="s">
        <v>7908</v>
      </c>
      <c r="V14" t="s">
        <v>7908</v>
      </c>
      <c r="W14">
        <v>35</v>
      </c>
      <c r="X14">
        <v>0</v>
      </c>
      <c r="Y14">
        <v>0</v>
      </c>
      <c r="Z14">
        <v>3</v>
      </c>
      <c r="AA14">
        <v>5</v>
      </c>
      <c r="AB14" t="s">
        <v>8170</v>
      </c>
      <c r="AC14" t="s">
        <v>8171</v>
      </c>
      <c r="AD14" t="s">
        <v>8172</v>
      </c>
      <c r="AE14" t="s">
        <v>8173</v>
      </c>
      <c r="AF14" t="s">
        <v>8174</v>
      </c>
      <c r="AG14" t="s">
        <v>8175</v>
      </c>
      <c r="AH14" t="s">
        <v>2083</v>
      </c>
      <c r="AI14" t="s">
        <v>8007</v>
      </c>
      <c r="AJ14">
        <v>2022</v>
      </c>
      <c r="AK14">
        <v>50</v>
      </c>
      <c r="AL14">
        <v>6</v>
      </c>
      <c r="AM14" t="s">
        <v>7908</v>
      </c>
      <c r="AN14">
        <v>421</v>
      </c>
      <c r="AO14">
        <v>429</v>
      </c>
      <c r="AP14" t="s">
        <v>8176</v>
      </c>
      <c r="AQ14" t="s">
        <v>8177</v>
      </c>
      <c r="AR14">
        <v>9</v>
      </c>
      <c r="AS14" t="s">
        <v>8178</v>
      </c>
      <c r="AT14" t="s">
        <v>7988</v>
      </c>
      <c r="AU14" t="s">
        <v>8179</v>
      </c>
      <c r="AV14" t="s">
        <v>8180</v>
      </c>
      <c r="AW14">
        <v>35676829</v>
      </c>
      <c r="AX14" t="s">
        <v>7908</v>
      </c>
      <c r="AY14" t="s">
        <v>7921</v>
      </c>
      <c r="AZ14" t="s">
        <v>8181</v>
      </c>
    </row>
    <row r="15" spans="1:52" x14ac:dyDescent="0.25">
      <c r="A15" t="s">
        <v>7734</v>
      </c>
      <c r="B15" t="s">
        <v>8187</v>
      </c>
      <c r="C15" t="s">
        <v>7735</v>
      </c>
      <c r="D15" t="str">
        <f>HYPERLINK("https%3A%2F%2Fwww.webofscience.com%2Fwos%2Fwoscc%2Ffull-record%2FWOS:000247975600010","View Full Record in Web of Science")</f>
        <v>View Full Record in Web of Science</v>
      </c>
      <c r="E15" t="str">
        <f>HYPERLINK("http://dx.doi.org/10.1080/09540260701349480","http://dx.doi.org/10.1080/09540260701349480")</f>
        <v>http://dx.doi.org/10.1080/09540260701349480</v>
      </c>
      <c r="F15" t="s">
        <v>7897</v>
      </c>
      <c r="G15" t="s">
        <v>8182</v>
      </c>
      <c r="H15" t="s">
        <v>8183</v>
      </c>
      <c r="I15" t="s">
        <v>8184</v>
      </c>
      <c r="J15" t="s">
        <v>62</v>
      </c>
      <c r="K15" t="s">
        <v>1316</v>
      </c>
      <c r="L15" t="s">
        <v>8185</v>
      </c>
      <c r="M15" t="s">
        <v>8186</v>
      </c>
      <c r="N15" t="s">
        <v>8188</v>
      </c>
      <c r="O15" t="s">
        <v>8189</v>
      </c>
      <c r="P15" t="s">
        <v>8190</v>
      </c>
      <c r="Q15" t="s">
        <v>8191</v>
      </c>
      <c r="R15" t="s">
        <v>7908</v>
      </c>
      <c r="S15" t="s">
        <v>7908</v>
      </c>
      <c r="T15" t="s">
        <v>7908</v>
      </c>
      <c r="U15" t="s">
        <v>7908</v>
      </c>
      <c r="V15" t="s">
        <v>7908</v>
      </c>
      <c r="W15">
        <v>91</v>
      </c>
      <c r="X15">
        <v>52</v>
      </c>
      <c r="Y15">
        <v>53</v>
      </c>
      <c r="Z15">
        <v>0</v>
      </c>
      <c r="AA15">
        <v>41</v>
      </c>
      <c r="AB15" t="s">
        <v>8026</v>
      </c>
      <c r="AC15" t="s">
        <v>8027</v>
      </c>
      <c r="AD15" t="s">
        <v>8028</v>
      </c>
      <c r="AE15" t="s">
        <v>816</v>
      </c>
      <c r="AF15" t="s">
        <v>817</v>
      </c>
      <c r="AG15" t="s">
        <v>8192</v>
      </c>
      <c r="AH15" t="s">
        <v>8193</v>
      </c>
      <c r="AI15" t="s">
        <v>5137</v>
      </c>
      <c r="AJ15">
        <v>2007</v>
      </c>
      <c r="AK15">
        <v>19</v>
      </c>
      <c r="AL15">
        <v>3</v>
      </c>
      <c r="AM15" t="s">
        <v>7908</v>
      </c>
      <c r="AN15">
        <v>263</v>
      </c>
      <c r="AO15">
        <v>277</v>
      </c>
      <c r="AP15" t="s">
        <v>7908</v>
      </c>
      <c r="AQ15" t="s">
        <v>7908</v>
      </c>
      <c r="AR15">
        <v>15</v>
      </c>
      <c r="AS15" t="s">
        <v>3705</v>
      </c>
      <c r="AT15" t="s">
        <v>8034</v>
      </c>
      <c r="AU15" t="s">
        <v>3705</v>
      </c>
      <c r="AV15" t="s">
        <v>8194</v>
      </c>
      <c r="AW15">
        <v>17566904</v>
      </c>
      <c r="AX15" t="s">
        <v>7908</v>
      </c>
      <c r="AY15" t="s">
        <v>7921</v>
      </c>
      <c r="AZ15" t="s">
        <v>8195</v>
      </c>
    </row>
    <row r="16" spans="1:52" x14ac:dyDescent="0.25">
      <c r="A16" t="s">
        <v>8196</v>
      </c>
      <c r="B16" t="s">
        <v>8201</v>
      </c>
      <c r="C16" t="s">
        <v>8197</v>
      </c>
      <c r="D16" t="str">
        <f>HYPERLINK("https%3A%2F%2Fwww.webofscience.com%2Fwos%2Fwoscc%2Ffull-record%2FWOS:000218384600008","View Full Record in Web of Science")</f>
        <v>View Full Record in Web of Science</v>
      </c>
      <c r="E16" t="str">
        <f>HYPERLINK("http://dx.doi.org/10.1097/WTF.0b013e328351bc4b","http://dx.doi.org/10.1097/WTF.0b013e328351bc4b")</f>
        <v>http://dx.doi.org/10.1097/WTF.0b013e328351bc4b</v>
      </c>
      <c r="F16" t="s">
        <v>7897</v>
      </c>
      <c r="G16" t="s">
        <v>8198</v>
      </c>
      <c r="H16" t="s">
        <v>8199</v>
      </c>
      <c r="I16" t="s">
        <v>8122</v>
      </c>
      <c r="J16" t="s">
        <v>62</v>
      </c>
      <c r="K16" t="s">
        <v>1316</v>
      </c>
      <c r="L16" t="s">
        <v>8200</v>
      </c>
      <c r="M16" t="s">
        <v>7908</v>
      </c>
      <c r="N16" t="s">
        <v>7908</v>
      </c>
      <c r="O16" t="s">
        <v>7908</v>
      </c>
      <c r="P16" t="s">
        <v>7908</v>
      </c>
      <c r="Q16" t="s">
        <v>8202</v>
      </c>
      <c r="R16" t="s">
        <v>7908</v>
      </c>
      <c r="S16" t="s">
        <v>7908</v>
      </c>
      <c r="T16" t="s">
        <v>7908</v>
      </c>
      <c r="U16" t="s">
        <v>7908</v>
      </c>
      <c r="V16" t="s">
        <v>7908</v>
      </c>
      <c r="W16">
        <v>3</v>
      </c>
      <c r="X16">
        <v>1</v>
      </c>
      <c r="Y16">
        <v>1</v>
      </c>
      <c r="Z16">
        <v>0</v>
      </c>
      <c r="AA16">
        <v>0</v>
      </c>
      <c r="AB16" t="s">
        <v>8203</v>
      </c>
      <c r="AC16" t="s">
        <v>8204</v>
      </c>
      <c r="AD16" t="s">
        <v>8205</v>
      </c>
      <c r="AE16" t="s">
        <v>795</v>
      </c>
      <c r="AF16" t="s">
        <v>796</v>
      </c>
      <c r="AG16" t="s">
        <v>8133</v>
      </c>
      <c r="AH16" t="s">
        <v>1543</v>
      </c>
      <c r="AI16" t="s">
        <v>7956</v>
      </c>
      <c r="AJ16">
        <v>2012</v>
      </c>
      <c r="AK16">
        <v>10</v>
      </c>
      <c r="AL16">
        <v>1</v>
      </c>
      <c r="AM16" t="s">
        <v>7908</v>
      </c>
      <c r="AN16">
        <v>74</v>
      </c>
      <c r="AO16">
        <v>78</v>
      </c>
      <c r="AP16" t="s">
        <v>7908</v>
      </c>
      <c r="AQ16" t="s">
        <v>7908</v>
      </c>
      <c r="AR16">
        <v>5</v>
      </c>
      <c r="AS16" t="s">
        <v>3705</v>
      </c>
      <c r="AT16" t="s">
        <v>8103</v>
      </c>
      <c r="AU16" t="s">
        <v>3705</v>
      </c>
      <c r="AV16" t="s">
        <v>8206</v>
      </c>
      <c r="AW16" t="s">
        <v>7908</v>
      </c>
      <c r="AX16" t="s">
        <v>7908</v>
      </c>
      <c r="AY16" t="s">
        <v>7921</v>
      </c>
      <c r="AZ16" t="s">
        <v>8207</v>
      </c>
    </row>
    <row r="17" spans="1:52" x14ac:dyDescent="0.25">
      <c r="A17" t="s">
        <v>4204</v>
      </c>
      <c r="B17" t="s">
        <v>8213</v>
      </c>
      <c r="C17" t="s">
        <v>4205</v>
      </c>
      <c r="D17" t="str">
        <f>HYPERLINK("https%3A%2F%2Fwww.webofscience.com%2Fwos%2Fwoscc%2Ffull-record%2FWOS:000553838200001","View Full Record in Web of Science")</f>
        <v>View Full Record in Web of Science</v>
      </c>
      <c r="E17" t="str">
        <f>HYPERLINK("http://dx.doi.org/10.1177/0020764020944200","http://dx.doi.org/10.1177/0020764020944200")</f>
        <v>http://dx.doi.org/10.1177/0020764020944200</v>
      </c>
      <c r="F17" t="s">
        <v>7897</v>
      </c>
      <c r="G17" t="s">
        <v>8208</v>
      </c>
      <c r="H17" t="s">
        <v>8209</v>
      </c>
      <c r="I17" t="s">
        <v>8210</v>
      </c>
      <c r="J17" t="s">
        <v>62</v>
      </c>
      <c r="K17" t="s">
        <v>1376</v>
      </c>
      <c r="L17" t="s">
        <v>8211</v>
      </c>
      <c r="M17" t="s">
        <v>8212</v>
      </c>
      <c r="N17" t="s">
        <v>8214</v>
      </c>
      <c r="O17" t="s">
        <v>8215</v>
      </c>
      <c r="P17" t="s">
        <v>8216</v>
      </c>
      <c r="Q17" t="s">
        <v>8217</v>
      </c>
      <c r="R17" t="s">
        <v>8218</v>
      </c>
      <c r="S17" t="s">
        <v>8219</v>
      </c>
      <c r="T17" t="s">
        <v>7908</v>
      </c>
      <c r="U17" t="s">
        <v>7908</v>
      </c>
      <c r="V17" t="s">
        <v>7908</v>
      </c>
      <c r="W17">
        <v>75</v>
      </c>
      <c r="X17">
        <v>19</v>
      </c>
      <c r="Y17">
        <v>21</v>
      </c>
      <c r="Z17">
        <v>2</v>
      </c>
      <c r="AA17">
        <v>41</v>
      </c>
      <c r="AB17" t="s">
        <v>8170</v>
      </c>
      <c r="AC17" t="s">
        <v>8171</v>
      </c>
      <c r="AD17" t="s">
        <v>8172</v>
      </c>
      <c r="AE17" t="s">
        <v>349</v>
      </c>
      <c r="AF17" t="s">
        <v>350</v>
      </c>
      <c r="AG17" t="s">
        <v>8220</v>
      </c>
      <c r="AH17" t="s">
        <v>8221</v>
      </c>
      <c r="AI17" t="s">
        <v>8222</v>
      </c>
      <c r="AJ17">
        <v>2021</v>
      </c>
      <c r="AK17">
        <v>67</v>
      </c>
      <c r="AL17">
        <v>5</v>
      </c>
      <c r="AM17" t="s">
        <v>7908</v>
      </c>
      <c r="AN17">
        <v>576</v>
      </c>
      <c r="AO17">
        <v>586</v>
      </c>
      <c r="AP17">
        <v>20764020944200</v>
      </c>
      <c r="AQ17" t="s">
        <v>8223</v>
      </c>
      <c r="AR17">
        <v>11</v>
      </c>
      <c r="AS17" t="s">
        <v>3705</v>
      </c>
      <c r="AT17" t="s">
        <v>8034</v>
      </c>
      <c r="AU17" t="s">
        <v>3705</v>
      </c>
      <c r="AV17" t="s">
        <v>8224</v>
      </c>
      <c r="AW17">
        <v>32722974</v>
      </c>
      <c r="AX17" t="s">
        <v>7908</v>
      </c>
      <c r="AY17" t="s">
        <v>7921</v>
      </c>
      <c r="AZ17" t="s">
        <v>8225</v>
      </c>
    </row>
    <row r="18" spans="1:52" x14ac:dyDescent="0.25">
      <c r="A18" t="s">
        <v>8226</v>
      </c>
      <c r="B18" t="s">
        <v>8231</v>
      </c>
      <c r="C18" t="s">
        <v>6594</v>
      </c>
      <c r="D18" t="str">
        <f>HYPERLINK("https%3A%2F%2Fwww.webofscience.com%2Fwos%2Fwoscc%2Ffull-record%2FWOS:000360708200052","View Full Record in Web of Science")</f>
        <v>View Full Record in Web of Science</v>
      </c>
      <c r="E18" t="str">
        <f>HYPERLINK("http://dx.doi.org/10.1371/journal.pntd.0003989","http://dx.doi.org/10.1371/journal.pntd.0003989")</f>
        <v>http://dx.doi.org/10.1371/journal.pntd.0003989</v>
      </c>
      <c r="F18" t="s">
        <v>7897</v>
      </c>
      <c r="G18" t="s">
        <v>8227</v>
      </c>
      <c r="H18" t="s">
        <v>8228</v>
      </c>
      <c r="I18" t="s">
        <v>8229</v>
      </c>
      <c r="J18" t="s">
        <v>62</v>
      </c>
      <c r="K18" t="s">
        <v>1316</v>
      </c>
      <c r="L18" t="s">
        <v>7908</v>
      </c>
      <c r="M18" t="s">
        <v>8230</v>
      </c>
      <c r="N18" t="s">
        <v>8232</v>
      </c>
      <c r="O18" t="s">
        <v>8233</v>
      </c>
      <c r="P18" t="s">
        <v>8234</v>
      </c>
      <c r="Q18" t="s">
        <v>8235</v>
      </c>
      <c r="R18" t="s">
        <v>8236</v>
      </c>
      <c r="S18" t="s">
        <v>8237</v>
      </c>
      <c r="T18" t="s">
        <v>8238</v>
      </c>
      <c r="U18" t="s">
        <v>8239</v>
      </c>
      <c r="V18" t="s">
        <v>8240</v>
      </c>
      <c r="W18">
        <v>27</v>
      </c>
      <c r="X18">
        <v>22</v>
      </c>
      <c r="Y18">
        <v>22</v>
      </c>
      <c r="Z18">
        <v>3</v>
      </c>
      <c r="AA18">
        <v>10</v>
      </c>
      <c r="AB18" t="s">
        <v>8241</v>
      </c>
      <c r="AC18" t="s">
        <v>8242</v>
      </c>
      <c r="AD18" t="s">
        <v>8243</v>
      </c>
      <c r="AE18" t="s">
        <v>8244</v>
      </c>
      <c r="AF18" t="s">
        <v>7908</v>
      </c>
      <c r="AG18" t="s">
        <v>8245</v>
      </c>
      <c r="AH18" t="s">
        <v>8246</v>
      </c>
      <c r="AI18" t="s">
        <v>8222</v>
      </c>
      <c r="AJ18">
        <v>2015</v>
      </c>
      <c r="AK18">
        <v>9</v>
      </c>
      <c r="AL18">
        <v>8</v>
      </c>
      <c r="AM18" t="s">
        <v>7908</v>
      </c>
      <c r="AN18" t="s">
        <v>7908</v>
      </c>
      <c r="AO18" t="s">
        <v>7908</v>
      </c>
      <c r="AP18" t="s">
        <v>8247</v>
      </c>
      <c r="AQ18" t="s">
        <v>7908</v>
      </c>
      <c r="AR18">
        <v>12</v>
      </c>
      <c r="AS18" t="s">
        <v>8248</v>
      </c>
      <c r="AT18" t="s">
        <v>7988</v>
      </c>
      <c r="AU18" t="s">
        <v>8248</v>
      </c>
      <c r="AV18" t="s">
        <v>8249</v>
      </c>
      <c r="AW18">
        <v>26261987</v>
      </c>
      <c r="AX18" t="s">
        <v>8250</v>
      </c>
      <c r="AY18" t="s">
        <v>7921</v>
      </c>
      <c r="AZ18" t="s">
        <v>8251</v>
      </c>
    </row>
    <row r="19" spans="1:52" x14ac:dyDescent="0.25">
      <c r="A19" t="s">
        <v>8252</v>
      </c>
      <c r="B19" t="s">
        <v>8258</v>
      </c>
      <c r="C19" t="s">
        <v>6233</v>
      </c>
      <c r="D19" t="str">
        <f>HYPERLINK("https%3A%2F%2Fwww.webofscience.com%2Fwos%2Fwoscc%2Ffull-record%2FWOS:000262271800002","View Full Record in Web of Science")</f>
        <v>View Full Record in Web of Science</v>
      </c>
      <c r="E19" t="str">
        <f>HYPERLINK("http://dx.doi.org/10.1002/jts.20373","http://dx.doi.org/10.1002/jts.20373")</f>
        <v>http://dx.doi.org/10.1002/jts.20373</v>
      </c>
      <c r="F19" t="s">
        <v>7897</v>
      </c>
      <c r="G19" t="s">
        <v>8253</v>
      </c>
      <c r="H19" t="s">
        <v>8254</v>
      </c>
      <c r="I19" t="s">
        <v>8255</v>
      </c>
      <c r="J19" t="s">
        <v>62</v>
      </c>
      <c r="K19" t="s">
        <v>8256</v>
      </c>
      <c r="L19" t="s">
        <v>7908</v>
      </c>
      <c r="M19" t="s">
        <v>8257</v>
      </c>
      <c r="N19" t="s">
        <v>8259</v>
      </c>
      <c r="O19" t="s">
        <v>8260</v>
      </c>
      <c r="P19" t="s">
        <v>8261</v>
      </c>
      <c r="Q19" t="s">
        <v>8262</v>
      </c>
      <c r="R19" t="s">
        <v>7908</v>
      </c>
      <c r="S19" t="s">
        <v>8263</v>
      </c>
      <c r="T19" t="s">
        <v>7908</v>
      </c>
      <c r="U19" t="s">
        <v>7908</v>
      </c>
      <c r="V19" t="s">
        <v>7908</v>
      </c>
      <c r="W19">
        <v>9</v>
      </c>
      <c r="X19">
        <v>34</v>
      </c>
      <c r="Y19">
        <v>34</v>
      </c>
      <c r="Z19">
        <v>0</v>
      </c>
      <c r="AA19">
        <v>6</v>
      </c>
      <c r="AB19" t="s">
        <v>7952</v>
      </c>
      <c r="AC19" t="s">
        <v>7953</v>
      </c>
      <c r="AD19" t="s">
        <v>7954</v>
      </c>
      <c r="AE19" t="s">
        <v>1205</v>
      </c>
      <c r="AF19" t="s">
        <v>1206</v>
      </c>
      <c r="AG19" t="s">
        <v>8264</v>
      </c>
      <c r="AH19" t="s">
        <v>8265</v>
      </c>
      <c r="AI19" t="s">
        <v>8053</v>
      </c>
      <c r="AJ19">
        <v>2008</v>
      </c>
      <c r="AK19">
        <v>21</v>
      </c>
      <c r="AL19">
        <v>6</v>
      </c>
      <c r="AM19" t="s">
        <v>7908</v>
      </c>
      <c r="AN19">
        <v>503</v>
      </c>
      <c r="AO19">
        <v>506</v>
      </c>
      <c r="AP19" t="s">
        <v>7908</v>
      </c>
      <c r="AQ19" t="s">
        <v>7908</v>
      </c>
      <c r="AR19">
        <v>4</v>
      </c>
      <c r="AS19" t="s">
        <v>8033</v>
      </c>
      <c r="AT19" t="s">
        <v>8266</v>
      </c>
      <c r="AU19" t="s">
        <v>8035</v>
      </c>
      <c r="AV19" t="s">
        <v>8267</v>
      </c>
      <c r="AW19">
        <v>19107726</v>
      </c>
      <c r="AX19" t="s">
        <v>7908</v>
      </c>
      <c r="AY19" t="s">
        <v>7921</v>
      </c>
      <c r="AZ19" t="s">
        <v>8268</v>
      </c>
    </row>
    <row r="20" spans="1:52" x14ac:dyDescent="0.25">
      <c r="A20" t="s">
        <v>8269</v>
      </c>
      <c r="B20" t="s">
        <v>8274</v>
      </c>
      <c r="C20" t="s">
        <v>6925</v>
      </c>
      <c r="D20" t="str">
        <f>HYPERLINK("https%3A%2F%2Fwww.webofscience.com%2Fwos%2Fwoscc%2Ffull-record%2FWOS:000263633200008","View Full Record in Web of Science")</f>
        <v>View Full Record in Web of Science</v>
      </c>
      <c r="E20" t="str">
        <f>HYPERLINK("http://dx.doi.org/10.1002/pits.20370","http://dx.doi.org/10.1002/pits.20370")</f>
        <v>http://dx.doi.org/10.1002/pits.20370</v>
      </c>
      <c r="F20" t="s">
        <v>7897</v>
      </c>
      <c r="G20" t="s">
        <v>8270</v>
      </c>
      <c r="H20" t="s">
        <v>8271</v>
      </c>
      <c r="I20" t="s">
        <v>8272</v>
      </c>
      <c r="J20" t="s">
        <v>62</v>
      </c>
      <c r="K20" t="s">
        <v>1316</v>
      </c>
      <c r="L20" t="s">
        <v>7908</v>
      </c>
      <c r="M20" t="s">
        <v>8273</v>
      </c>
      <c r="N20" t="s">
        <v>8275</v>
      </c>
      <c r="O20" t="s">
        <v>8276</v>
      </c>
      <c r="P20" t="s">
        <v>8277</v>
      </c>
      <c r="Q20" t="s">
        <v>8278</v>
      </c>
      <c r="R20" t="s">
        <v>7908</v>
      </c>
      <c r="S20" t="s">
        <v>7908</v>
      </c>
      <c r="T20" t="s">
        <v>7908</v>
      </c>
      <c r="U20" t="s">
        <v>7908</v>
      </c>
      <c r="V20" t="s">
        <v>7908</v>
      </c>
      <c r="W20">
        <v>51</v>
      </c>
      <c r="X20">
        <v>7</v>
      </c>
      <c r="Y20">
        <v>7</v>
      </c>
      <c r="Z20">
        <v>2</v>
      </c>
      <c r="AA20">
        <v>13</v>
      </c>
      <c r="AB20" t="s">
        <v>7952</v>
      </c>
      <c r="AC20" t="s">
        <v>7953</v>
      </c>
      <c r="AD20" t="s">
        <v>7954</v>
      </c>
      <c r="AE20" t="s">
        <v>1168</v>
      </c>
      <c r="AF20" t="s">
        <v>1169</v>
      </c>
      <c r="AG20" t="s">
        <v>8279</v>
      </c>
      <c r="AH20" t="s">
        <v>8280</v>
      </c>
      <c r="AI20" t="s">
        <v>7956</v>
      </c>
      <c r="AJ20">
        <v>2009</v>
      </c>
      <c r="AK20">
        <v>46</v>
      </c>
      <c r="AL20">
        <v>3</v>
      </c>
      <c r="AM20" t="s">
        <v>7908</v>
      </c>
      <c r="AN20">
        <v>246</v>
      </c>
      <c r="AO20">
        <v>256</v>
      </c>
      <c r="AP20" t="s">
        <v>7908</v>
      </c>
      <c r="AQ20" t="s">
        <v>7908</v>
      </c>
      <c r="AR20">
        <v>11</v>
      </c>
      <c r="AS20" t="s">
        <v>8281</v>
      </c>
      <c r="AT20" t="s">
        <v>8034</v>
      </c>
      <c r="AU20" t="s">
        <v>8282</v>
      </c>
      <c r="AV20" t="s">
        <v>8283</v>
      </c>
      <c r="AW20" t="s">
        <v>7908</v>
      </c>
      <c r="AX20" t="s">
        <v>7908</v>
      </c>
      <c r="AY20" t="s">
        <v>7921</v>
      </c>
      <c r="AZ20" t="s">
        <v>8284</v>
      </c>
    </row>
    <row r="21" spans="1:52" x14ac:dyDescent="0.25">
      <c r="A21" t="s">
        <v>8285</v>
      </c>
      <c r="B21" t="s">
        <v>8291</v>
      </c>
      <c r="C21" t="s">
        <v>8286</v>
      </c>
      <c r="D21" t="str">
        <f>HYPERLINK("https%3A%2F%2Fwww.webofscience.com%2Fwos%2Fwoscc%2Ffull-record%2FWOS:000214190200003","View Full Record in Web of Science")</f>
        <v>View Full Record in Web of Science</v>
      </c>
      <c r="E21" t="str">
        <f>HYPERLINK("http://dx.doi.org/10.1375/jtp.1.1.6","http://dx.doi.org/10.1375/jtp.1.1.6")</f>
        <v>http://dx.doi.org/10.1375/jtp.1.1.6</v>
      </c>
      <c r="F21" t="s">
        <v>7897</v>
      </c>
      <c r="G21" t="s">
        <v>8287</v>
      </c>
      <c r="H21" t="s">
        <v>8288</v>
      </c>
      <c r="I21" t="s">
        <v>8289</v>
      </c>
      <c r="J21" t="s">
        <v>62</v>
      </c>
      <c r="K21" t="s">
        <v>1316</v>
      </c>
      <c r="L21" t="s">
        <v>8290</v>
      </c>
      <c r="M21" t="s">
        <v>7908</v>
      </c>
      <c r="N21" t="s">
        <v>8292</v>
      </c>
      <c r="O21" t="s">
        <v>8293</v>
      </c>
      <c r="P21" t="s">
        <v>8294</v>
      </c>
      <c r="Q21" t="s">
        <v>8295</v>
      </c>
      <c r="R21" t="s">
        <v>7908</v>
      </c>
      <c r="S21" t="s">
        <v>7908</v>
      </c>
      <c r="T21" t="s">
        <v>7908</v>
      </c>
      <c r="U21" t="s">
        <v>7908</v>
      </c>
      <c r="V21" t="s">
        <v>7908</v>
      </c>
      <c r="W21">
        <v>2</v>
      </c>
      <c r="X21">
        <v>0</v>
      </c>
      <c r="Y21">
        <v>0</v>
      </c>
      <c r="Z21">
        <v>0</v>
      </c>
      <c r="AA21">
        <v>0</v>
      </c>
      <c r="AB21" t="s">
        <v>8296</v>
      </c>
      <c r="AC21" t="s">
        <v>8297</v>
      </c>
      <c r="AD21" t="s">
        <v>8298</v>
      </c>
      <c r="AE21" t="s">
        <v>8299</v>
      </c>
      <c r="AF21" t="s">
        <v>7908</v>
      </c>
      <c r="AG21" t="s">
        <v>8300</v>
      </c>
      <c r="AH21" t="s">
        <v>8301</v>
      </c>
      <c r="AI21" t="s">
        <v>7956</v>
      </c>
      <c r="AJ21">
        <v>2011</v>
      </c>
      <c r="AK21">
        <v>1</v>
      </c>
      <c r="AL21">
        <v>1</v>
      </c>
      <c r="AM21" t="s">
        <v>7908</v>
      </c>
      <c r="AN21">
        <v>6</v>
      </c>
      <c r="AO21">
        <v>8</v>
      </c>
      <c r="AP21" t="s">
        <v>7908</v>
      </c>
      <c r="AQ21" t="s">
        <v>7908</v>
      </c>
      <c r="AR21">
        <v>3</v>
      </c>
      <c r="AS21" t="s">
        <v>8302</v>
      </c>
      <c r="AT21" t="s">
        <v>8103</v>
      </c>
      <c r="AU21" t="s">
        <v>8302</v>
      </c>
      <c r="AV21" t="s">
        <v>8303</v>
      </c>
      <c r="AW21" t="s">
        <v>7908</v>
      </c>
      <c r="AX21" t="s">
        <v>7908</v>
      </c>
      <c r="AY21" t="s">
        <v>7921</v>
      </c>
      <c r="AZ21" t="s">
        <v>8304</v>
      </c>
    </row>
    <row r="22" spans="1:52" x14ac:dyDescent="0.25">
      <c r="A22" t="s">
        <v>8305</v>
      </c>
      <c r="B22" t="s">
        <v>8313</v>
      </c>
      <c r="C22" t="s">
        <v>8306</v>
      </c>
      <c r="D22" t="str">
        <f>HYPERLINK("https%3A%2F%2Fwww.webofscience.com%2Fwos%2Fwoscc%2Ffull-record%2FWOS:000262007700012","View Full Record in Web of Science")</f>
        <v>View Full Record in Web of Science</v>
      </c>
      <c r="E22" t="str">
        <f>HYPERLINK("http://dx.doi.org/10.1007/BF03403782","http://dx.doi.org/10.1007/BF03403782")</f>
        <v>http://dx.doi.org/10.1007/BF03403782</v>
      </c>
      <c r="F22" t="s">
        <v>7897</v>
      </c>
      <c r="G22" t="s">
        <v>8307</v>
      </c>
      <c r="H22" t="s">
        <v>8308</v>
      </c>
      <c r="I22" t="s">
        <v>8309</v>
      </c>
      <c r="J22" t="s">
        <v>62</v>
      </c>
      <c r="K22" t="s">
        <v>8310</v>
      </c>
      <c r="L22" t="s">
        <v>8311</v>
      </c>
      <c r="M22" t="s">
        <v>8312</v>
      </c>
      <c r="N22" t="s">
        <v>8314</v>
      </c>
      <c r="O22" t="s">
        <v>8315</v>
      </c>
      <c r="P22" t="s">
        <v>8316</v>
      </c>
      <c r="Q22" t="s">
        <v>8317</v>
      </c>
      <c r="R22" t="s">
        <v>8318</v>
      </c>
      <c r="S22" t="s">
        <v>8319</v>
      </c>
      <c r="T22" t="s">
        <v>8320</v>
      </c>
      <c r="U22" t="s">
        <v>8321</v>
      </c>
      <c r="V22" t="s">
        <v>7908</v>
      </c>
      <c r="W22">
        <v>30</v>
      </c>
      <c r="X22">
        <v>190</v>
      </c>
      <c r="Y22">
        <v>193</v>
      </c>
      <c r="Z22">
        <v>1</v>
      </c>
      <c r="AA22">
        <v>43</v>
      </c>
      <c r="AB22" t="s">
        <v>8322</v>
      </c>
      <c r="AC22" t="s">
        <v>8323</v>
      </c>
      <c r="AD22" t="s">
        <v>8324</v>
      </c>
      <c r="AE22" t="s">
        <v>8325</v>
      </c>
      <c r="AF22" t="s">
        <v>7908</v>
      </c>
      <c r="AG22" t="s">
        <v>8326</v>
      </c>
      <c r="AH22" t="s">
        <v>8327</v>
      </c>
      <c r="AI22" t="s">
        <v>8328</v>
      </c>
      <c r="AJ22">
        <v>2008</v>
      </c>
      <c r="AK22">
        <v>99</v>
      </c>
      <c r="AL22">
        <v>6</v>
      </c>
      <c r="AM22" t="s">
        <v>7908</v>
      </c>
      <c r="AN22">
        <v>486</v>
      </c>
      <c r="AO22">
        <v>488</v>
      </c>
      <c r="AP22" t="s">
        <v>7908</v>
      </c>
      <c r="AQ22" t="s">
        <v>7908</v>
      </c>
      <c r="AR22">
        <v>3</v>
      </c>
      <c r="AS22" t="s">
        <v>7987</v>
      </c>
      <c r="AT22" t="s">
        <v>8034</v>
      </c>
      <c r="AU22" t="s">
        <v>7987</v>
      </c>
      <c r="AV22" t="s">
        <v>8329</v>
      </c>
      <c r="AW22">
        <v>19149392</v>
      </c>
      <c r="AX22" t="s">
        <v>8330</v>
      </c>
      <c r="AY22" t="s">
        <v>7921</v>
      </c>
      <c r="AZ22" t="s">
        <v>8331</v>
      </c>
    </row>
    <row r="23" spans="1:52" x14ac:dyDescent="0.25">
      <c r="A23" t="s">
        <v>4530</v>
      </c>
      <c r="B23" t="s">
        <v>8336</v>
      </c>
      <c r="C23" t="s">
        <v>4531</v>
      </c>
      <c r="D23" t="str">
        <f>HYPERLINK("https%3A%2F%2Fwww.webofscience.com%2Fwos%2Fwoscc%2Ffull-record%2FWOS:000558423200033","View Full Record in Web of Science")</f>
        <v>View Full Record in Web of Science</v>
      </c>
      <c r="E23" t="str">
        <f>HYPERLINK("http://dx.doi.org/10.1016/j.psychres.2020.113094","http://dx.doi.org/10.1016/j.psychres.2020.113094")</f>
        <v>http://dx.doi.org/10.1016/j.psychres.2020.113094</v>
      </c>
      <c r="F23" t="s">
        <v>7897</v>
      </c>
      <c r="G23" t="s">
        <v>8332</v>
      </c>
      <c r="H23" t="s">
        <v>8333</v>
      </c>
      <c r="I23" t="s">
        <v>8334</v>
      </c>
      <c r="J23" t="s">
        <v>62</v>
      </c>
      <c r="K23" t="s">
        <v>612</v>
      </c>
      <c r="L23" t="s">
        <v>8335</v>
      </c>
      <c r="M23" t="s">
        <v>7908</v>
      </c>
      <c r="N23" t="s">
        <v>8337</v>
      </c>
      <c r="O23" t="s">
        <v>8338</v>
      </c>
      <c r="P23" t="s">
        <v>8339</v>
      </c>
      <c r="Q23" t="s">
        <v>8340</v>
      </c>
      <c r="R23" t="s">
        <v>8341</v>
      </c>
      <c r="S23" t="s">
        <v>8342</v>
      </c>
      <c r="T23" t="s">
        <v>7908</v>
      </c>
      <c r="U23" t="s">
        <v>7908</v>
      </c>
      <c r="V23" t="s">
        <v>7908</v>
      </c>
      <c r="W23">
        <v>12</v>
      </c>
      <c r="X23">
        <v>19</v>
      </c>
      <c r="Y23">
        <v>20</v>
      </c>
      <c r="Z23">
        <v>1</v>
      </c>
      <c r="AA23">
        <v>23</v>
      </c>
      <c r="AB23" t="s">
        <v>8343</v>
      </c>
      <c r="AC23" t="s">
        <v>8344</v>
      </c>
      <c r="AD23" t="s">
        <v>8345</v>
      </c>
      <c r="AE23" t="s">
        <v>623</v>
      </c>
      <c r="AF23" t="s">
        <v>624</v>
      </c>
      <c r="AG23" t="s">
        <v>8346</v>
      </c>
      <c r="AH23" t="s">
        <v>3776</v>
      </c>
      <c r="AI23" t="s">
        <v>8347</v>
      </c>
      <c r="AJ23">
        <v>2020</v>
      </c>
      <c r="AK23">
        <v>289</v>
      </c>
      <c r="AL23" t="s">
        <v>7908</v>
      </c>
      <c r="AM23" t="s">
        <v>7908</v>
      </c>
      <c r="AN23" t="s">
        <v>7908</v>
      </c>
      <c r="AO23" t="s">
        <v>7908</v>
      </c>
      <c r="AP23">
        <v>113094</v>
      </c>
      <c r="AQ23" t="s">
        <v>7908</v>
      </c>
      <c r="AR23">
        <v>2</v>
      </c>
      <c r="AS23" t="s">
        <v>3705</v>
      </c>
      <c r="AT23" t="s">
        <v>7918</v>
      </c>
      <c r="AU23" t="s">
        <v>3705</v>
      </c>
      <c r="AV23" t="s">
        <v>8348</v>
      </c>
      <c r="AW23" t="s">
        <v>7908</v>
      </c>
      <c r="AX23" t="s">
        <v>8349</v>
      </c>
      <c r="AY23" t="s">
        <v>7921</v>
      </c>
      <c r="AZ23" t="s">
        <v>8350</v>
      </c>
    </row>
    <row r="24" spans="1:52" x14ac:dyDescent="0.25">
      <c r="A24" t="s">
        <v>5663</v>
      </c>
      <c r="B24" t="s">
        <v>8353</v>
      </c>
      <c r="C24" t="s">
        <v>5664</v>
      </c>
      <c r="D24" t="str">
        <f>HYPERLINK("https%3A%2F%2Fwww.webofscience.com%2Fwos%2Fwoscc%2Ffull-record%2FWOS:000382512900003","View Full Record in Web of Science")</f>
        <v>View Full Record in Web of Science</v>
      </c>
      <c r="E24" t="str">
        <f>HYPERLINK("http://dx.doi.org/10.1080/09540261.2016.1211095","http://dx.doi.org/10.1080/09540261.2016.1211095")</f>
        <v>http://dx.doi.org/10.1080/09540261.2016.1211095</v>
      </c>
      <c r="F24" t="s">
        <v>7897</v>
      </c>
      <c r="G24" t="s">
        <v>8351</v>
      </c>
      <c r="H24" t="s">
        <v>803</v>
      </c>
      <c r="I24" t="s">
        <v>8184</v>
      </c>
      <c r="J24" t="s">
        <v>62</v>
      </c>
      <c r="K24" t="s">
        <v>1376</v>
      </c>
      <c r="L24" t="s">
        <v>5669</v>
      </c>
      <c r="M24" t="s">
        <v>8352</v>
      </c>
      <c r="N24" t="s">
        <v>8354</v>
      </c>
      <c r="O24" t="s">
        <v>7908</v>
      </c>
      <c r="P24" t="s">
        <v>8355</v>
      </c>
      <c r="Q24" t="s">
        <v>8356</v>
      </c>
      <c r="R24" t="s">
        <v>7908</v>
      </c>
      <c r="S24" t="s">
        <v>7908</v>
      </c>
      <c r="T24" t="s">
        <v>8357</v>
      </c>
      <c r="U24" t="s">
        <v>8357</v>
      </c>
      <c r="V24" t="s">
        <v>8358</v>
      </c>
      <c r="W24">
        <v>52</v>
      </c>
      <c r="X24">
        <v>4</v>
      </c>
      <c r="Y24">
        <v>4</v>
      </c>
      <c r="Z24">
        <v>0</v>
      </c>
      <c r="AA24">
        <v>7</v>
      </c>
      <c r="AB24" t="s">
        <v>8026</v>
      </c>
      <c r="AC24" t="s">
        <v>8027</v>
      </c>
      <c r="AD24" t="s">
        <v>8028</v>
      </c>
      <c r="AE24" t="s">
        <v>816</v>
      </c>
      <c r="AF24" t="s">
        <v>817</v>
      </c>
      <c r="AG24" t="s">
        <v>8192</v>
      </c>
      <c r="AH24" t="s">
        <v>8193</v>
      </c>
      <c r="AI24" t="s">
        <v>8222</v>
      </c>
      <c r="AJ24">
        <v>2016</v>
      </c>
      <c r="AK24">
        <v>28</v>
      </c>
      <c r="AL24">
        <v>4</v>
      </c>
      <c r="AM24" t="s">
        <v>7908</v>
      </c>
      <c r="AN24">
        <v>342</v>
      </c>
      <c r="AO24">
        <v>374</v>
      </c>
      <c r="AP24" t="s">
        <v>7908</v>
      </c>
      <c r="AQ24" t="s">
        <v>7908</v>
      </c>
      <c r="AR24">
        <v>33</v>
      </c>
      <c r="AS24" t="s">
        <v>3705</v>
      </c>
      <c r="AT24" t="s">
        <v>8034</v>
      </c>
      <c r="AU24" t="s">
        <v>3705</v>
      </c>
      <c r="AV24" t="s">
        <v>8359</v>
      </c>
      <c r="AW24">
        <v>27686156</v>
      </c>
      <c r="AX24" t="s">
        <v>7908</v>
      </c>
      <c r="AY24" t="s">
        <v>7921</v>
      </c>
      <c r="AZ24" t="s">
        <v>8360</v>
      </c>
    </row>
    <row r="25" spans="1:52" x14ac:dyDescent="0.25">
      <c r="A25" t="s">
        <v>8361</v>
      </c>
      <c r="B25" t="s">
        <v>8366</v>
      </c>
      <c r="C25" t="s">
        <v>5089</v>
      </c>
      <c r="D25" t="str">
        <f>HYPERLINK("https%3A%2F%2Fwww.webofscience.com%2Fwos%2Fwoscc%2Ffull-record%2FWOS:000502532000003","View Full Record in Web of Science")</f>
        <v>View Full Record in Web of Science</v>
      </c>
      <c r="E25" t="str">
        <f>HYPERLINK("http://dx.doi.org/10.1177/0310057X19878450","http://dx.doi.org/10.1177/0310057X19878450")</f>
        <v>http://dx.doi.org/10.1177/0310057X19878450</v>
      </c>
      <c r="F25" t="s">
        <v>7897</v>
      </c>
      <c r="G25" t="s">
        <v>8362</v>
      </c>
      <c r="H25" t="s">
        <v>8363</v>
      </c>
      <c r="I25" t="s">
        <v>8162</v>
      </c>
      <c r="J25" t="s">
        <v>62</v>
      </c>
      <c r="K25" t="s">
        <v>1316</v>
      </c>
      <c r="L25" t="s">
        <v>8364</v>
      </c>
      <c r="M25" t="s">
        <v>8365</v>
      </c>
      <c r="N25" t="s">
        <v>8367</v>
      </c>
      <c r="O25" t="s">
        <v>8368</v>
      </c>
      <c r="P25" t="s">
        <v>8369</v>
      </c>
      <c r="Q25" t="s">
        <v>8370</v>
      </c>
      <c r="R25" t="s">
        <v>8371</v>
      </c>
      <c r="S25" t="s">
        <v>8372</v>
      </c>
      <c r="T25" t="s">
        <v>7908</v>
      </c>
      <c r="U25" t="s">
        <v>7908</v>
      </c>
      <c r="V25" t="s">
        <v>7908</v>
      </c>
      <c r="W25">
        <v>24</v>
      </c>
      <c r="X25">
        <v>6</v>
      </c>
      <c r="Y25">
        <v>6</v>
      </c>
      <c r="Z25">
        <v>0</v>
      </c>
      <c r="AA25">
        <v>7</v>
      </c>
      <c r="AB25" t="s">
        <v>8170</v>
      </c>
      <c r="AC25" t="s">
        <v>8171</v>
      </c>
      <c r="AD25" t="s">
        <v>8172</v>
      </c>
      <c r="AE25" t="s">
        <v>8173</v>
      </c>
      <c r="AF25" t="s">
        <v>8174</v>
      </c>
      <c r="AG25" t="s">
        <v>8175</v>
      </c>
      <c r="AH25" t="s">
        <v>2083</v>
      </c>
      <c r="AI25" t="s">
        <v>8007</v>
      </c>
      <c r="AJ25">
        <v>2019</v>
      </c>
      <c r="AK25">
        <v>47</v>
      </c>
      <c r="AL25">
        <v>6</v>
      </c>
      <c r="AM25" t="s">
        <v>7908</v>
      </c>
      <c r="AN25">
        <v>497</v>
      </c>
      <c r="AO25">
        <v>502</v>
      </c>
      <c r="AP25" t="s">
        <v>7908</v>
      </c>
      <c r="AQ25" t="s">
        <v>7908</v>
      </c>
      <c r="AR25">
        <v>6</v>
      </c>
      <c r="AS25" t="s">
        <v>8178</v>
      </c>
      <c r="AT25" t="s">
        <v>7988</v>
      </c>
      <c r="AU25" t="s">
        <v>8179</v>
      </c>
      <c r="AV25" t="s">
        <v>8373</v>
      </c>
      <c r="AW25">
        <v>31660759</v>
      </c>
      <c r="AX25" t="s">
        <v>7960</v>
      </c>
      <c r="AY25" t="s">
        <v>7921</v>
      </c>
      <c r="AZ25" t="s">
        <v>8374</v>
      </c>
    </row>
    <row r="26" spans="1:52" x14ac:dyDescent="0.25">
      <c r="A26" t="s">
        <v>4413</v>
      </c>
      <c r="B26" t="s">
        <v>8380</v>
      </c>
      <c r="C26" t="s">
        <v>4414</v>
      </c>
      <c r="D26" t="str">
        <f>HYPERLINK("https%3A%2F%2Fwww.webofscience.com%2Fwos%2Fwoscc%2Ffull-record%2FWOS:000519149900002","View Full Record in Web of Science")</f>
        <v>View Full Record in Web of Science</v>
      </c>
      <c r="E26" t="str">
        <f>HYPERLINK("http://dx.doi.org/10.1016/j.jpsychores.2020.109966","http://dx.doi.org/10.1016/j.jpsychores.2020.109966")</f>
        <v>http://dx.doi.org/10.1016/j.jpsychores.2020.109966</v>
      </c>
      <c r="F26" t="s">
        <v>7897</v>
      </c>
      <c r="G26" t="s">
        <v>8375</v>
      </c>
      <c r="H26" t="s">
        <v>8376</v>
      </c>
      <c r="I26" t="s">
        <v>8377</v>
      </c>
      <c r="J26" t="s">
        <v>62</v>
      </c>
      <c r="K26" t="s">
        <v>1376</v>
      </c>
      <c r="L26" t="s">
        <v>8378</v>
      </c>
      <c r="M26" t="s">
        <v>8379</v>
      </c>
      <c r="N26" t="s">
        <v>8381</v>
      </c>
      <c r="O26" t="s">
        <v>8382</v>
      </c>
      <c r="P26" t="s">
        <v>8383</v>
      </c>
      <c r="Q26" t="s">
        <v>8384</v>
      </c>
      <c r="R26" t="s">
        <v>7908</v>
      </c>
      <c r="S26" t="s">
        <v>7908</v>
      </c>
      <c r="T26" t="s">
        <v>8385</v>
      </c>
      <c r="U26" t="s">
        <v>8386</v>
      </c>
      <c r="V26" t="s">
        <v>8387</v>
      </c>
      <c r="W26">
        <v>38</v>
      </c>
      <c r="X26">
        <v>58</v>
      </c>
      <c r="Y26">
        <v>59</v>
      </c>
      <c r="Z26">
        <v>0</v>
      </c>
      <c r="AA26">
        <v>31</v>
      </c>
      <c r="AB26" t="s">
        <v>8388</v>
      </c>
      <c r="AC26" t="s">
        <v>7979</v>
      </c>
      <c r="AD26" t="s">
        <v>8389</v>
      </c>
      <c r="AE26" t="s">
        <v>438</v>
      </c>
      <c r="AF26" t="s">
        <v>439</v>
      </c>
      <c r="AG26" t="s">
        <v>8390</v>
      </c>
      <c r="AH26" t="s">
        <v>8391</v>
      </c>
      <c r="AI26" t="s">
        <v>8392</v>
      </c>
      <c r="AJ26">
        <v>2020</v>
      </c>
      <c r="AK26">
        <v>131</v>
      </c>
      <c r="AL26" t="s">
        <v>7908</v>
      </c>
      <c r="AM26" t="s">
        <v>7908</v>
      </c>
      <c r="AN26" t="s">
        <v>7908</v>
      </c>
      <c r="AO26" t="s">
        <v>7908</v>
      </c>
      <c r="AP26">
        <v>109966</v>
      </c>
      <c r="AQ26" t="s">
        <v>7908</v>
      </c>
      <c r="AR26">
        <v>11</v>
      </c>
      <c r="AS26" t="s">
        <v>3705</v>
      </c>
      <c r="AT26" t="s">
        <v>7918</v>
      </c>
      <c r="AU26" t="s">
        <v>3705</v>
      </c>
      <c r="AV26" t="s">
        <v>8393</v>
      </c>
      <c r="AW26">
        <v>32087433</v>
      </c>
      <c r="AX26" t="s">
        <v>7908</v>
      </c>
      <c r="AY26" t="s">
        <v>7921</v>
      </c>
      <c r="AZ26" t="s">
        <v>8394</v>
      </c>
    </row>
    <row r="27" spans="1:52" x14ac:dyDescent="0.25">
      <c r="A27" t="s">
        <v>8395</v>
      </c>
      <c r="B27" t="s">
        <v>8400</v>
      </c>
      <c r="C27" t="s">
        <v>3479</v>
      </c>
      <c r="D27" t="str">
        <f>HYPERLINK("https%3A%2F%2Fwww.webofscience.com%2Fwos%2Fwoscc%2Ffull-record%2FWOS:000598412500003","View Full Record in Web of Science")</f>
        <v>View Full Record in Web of Science</v>
      </c>
      <c r="E27" t="str">
        <f>HYPERLINK("http://dx.doi.org/10.1017/S0033291720003888","http://dx.doi.org/10.1017/S0033291720003888")</f>
        <v>http://dx.doi.org/10.1017/S0033291720003888</v>
      </c>
      <c r="F27" t="s">
        <v>7897</v>
      </c>
      <c r="G27" t="s">
        <v>8396</v>
      </c>
      <c r="H27" t="s">
        <v>8397</v>
      </c>
      <c r="I27" t="s">
        <v>8398</v>
      </c>
      <c r="J27" t="s">
        <v>62</v>
      </c>
      <c r="K27" t="s">
        <v>1376</v>
      </c>
      <c r="L27" t="s">
        <v>3485</v>
      </c>
      <c r="M27" t="s">
        <v>8399</v>
      </c>
      <c r="N27" t="s">
        <v>8401</v>
      </c>
      <c r="O27" t="s">
        <v>8402</v>
      </c>
      <c r="P27" t="s">
        <v>8403</v>
      </c>
      <c r="Q27" t="s">
        <v>8404</v>
      </c>
      <c r="R27" t="s">
        <v>8405</v>
      </c>
      <c r="S27" t="s">
        <v>8406</v>
      </c>
      <c r="T27" t="s">
        <v>8407</v>
      </c>
      <c r="U27" t="s">
        <v>8408</v>
      </c>
      <c r="V27" t="s">
        <v>8409</v>
      </c>
      <c r="W27">
        <v>96</v>
      </c>
      <c r="X27">
        <v>26</v>
      </c>
      <c r="Y27">
        <v>28</v>
      </c>
      <c r="Z27">
        <v>10</v>
      </c>
      <c r="AA27">
        <v>55</v>
      </c>
      <c r="AB27" t="s">
        <v>8296</v>
      </c>
      <c r="AC27" t="s">
        <v>7934</v>
      </c>
      <c r="AD27" t="s">
        <v>8410</v>
      </c>
      <c r="AE27" t="s">
        <v>461</v>
      </c>
      <c r="AF27" t="s">
        <v>462</v>
      </c>
      <c r="AG27" t="s">
        <v>8411</v>
      </c>
      <c r="AH27" t="s">
        <v>3487</v>
      </c>
      <c r="AI27" t="s">
        <v>8007</v>
      </c>
      <c r="AJ27">
        <v>2020</v>
      </c>
      <c r="AK27">
        <v>50</v>
      </c>
      <c r="AL27">
        <v>15</v>
      </c>
      <c r="AM27" t="s">
        <v>7908</v>
      </c>
      <c r="AN27">
        <v>2498</v>
      </c>
      <c r="AO27">
        <v>2513</v>
      </c>
      <c r="AP27" t="s">
        <v>8412</v>
      </c>
      <c r="AQ27" t="s">
        <v>7908</v>
      </c>
      <c r="AR27">
        <v>16</v>
      </c>
      <c r="AS27" t="s">
        <v>8413</v>
      </c>
      <c r="AT27" t="s">
        <v>7918</v>
      </c>
      <c r="AU27" t="s">
        <v>8035</v>
      </c>
      <c r="AV27" t="s">
        <v>8414</v>
      </c>
      <c r="AW27">
        <v>33148347</v>
      </c>
      <c r="AX27" t="s">
        <v>8415</v>
      </c>
      <c r="AY27" t="s">
        <v>7921</v>
      </c>
      <c r="AZ27" t="s">
        <v>8416</v>
      </c>
    </row>
    <row r="28" spans="1:52" x14ac:dyDescent="0.25">
      <c r="A28" t="s">
        <v>7740</v>
      </c>
      <c r="B28" t="s">
        <v>8419</v>
      </c>
      <c r="C28" t="s">
        <v>7741</v>
      </c>
      <c r="D28" t="str">
        <f>HYPERLINK("https%3A%2F%2Fwww.webofscience.com%2Fwos%2Fwoscc%2Ffull-record%2FWOS:000242763900009","View Full Record in Web of Science")</f>
        <v>View Full Record in Web of Science</v>
      </c>
      <c r="E28" t="str">
        <f>HYPERLINK("http://dx.doi.org/10.1080/09540260601037961","http://dx.doi.org/10.1080/09540260601037961")</f>
        <v>http://dx.doi.org/10.1080/09540260601037961</v>
      </c>
      <c r="F28" t="s">
        <v>7897</v>
      </c>
      <c r="G28" t="s">
        <v>8417</v>
      </c>
      <c r="H28" t="s">
        <v>1245</v>
      </c>
      <c r="I28" t="s">
        <v>8184</v>
      </c>
      <c r="J28" t="s">
        <v>62</v>
      </c>
      <c r="K28" t="s">
        <v>1316</v>
      </c>
      <c r="L28" t="s">
        <v>7908</v>
      </c>
      <c r="M28" t="s">
        <v>8418</v>
      </c>
      <c r="N28" t="s">
        <v>8420</v>
      </c>
      <c r="O28" t="s">
        <v>8421</v>
      </c>
      <c r="P28" t="s">
        <v>8422</v>
      </c>
      <c r="Q28" t="s">
        <v>8423</v>
      </c>
      <c r="R28" t="s">
        <v>7908</v>
      </c>
      <c r="S28" t="s">
        <v>7908</v>
      </c>
      <c r="T28" t="s">
        <v>7908</v>
      </c>
      <c r="U28" t="s">
        <v>7908</v>
      </c>
      <c r="V28" t="s">
        <v>7908</v>
      </c>
      <c r="W28">
        <v>42</v>
      </c>
      <c r="X28">
        <v>6</v>
      </c>
      <c r="Y28">
        <v>6</v>
      </c>
      <c r="Z28">
        <v>0</v>
      </c>
      <c r="AA28">
        <v>9</v>
      </c>
      <c r="AB28" t="s">
        <v>8026</v>
      </c>
      <c r="AC28" t="s">
        <v>8027</v>
      </c>
      <c r="AD28" t="s">
        <v>8028</v>
      </c>
      <c r="AE28" t="s">
        <v>816</v>
      </c>
      <c r="AF28" t="s">
        <v>817</v>
      </c>
      <c r="AG28" t="s">
        <v>8192</v>
      </c>
      <c r="AH28" t="s">
        <v>8193</v>
      </c>
      <c r="AI28" t="s">
        <v>8053</v>
      </c>
      <c r="AJ28">
        <v>2006</v>
      </c>
      <c r="AK28">
        <v>18</v>
      </c>
      <c r="AL28">
        <v>6</v>
      </c>
      <c r="AM28" t="s">
        <v>7908</v>
      </c>
      <c r="AN28">
        <v>547</v>
      </c>
      <c r="AO28">
        <v>552</v>
      </c>
      <c r="AP28" t="s">
        <v>7908</v>
      </c>
      <c r="AQ28" t="s">
        <v>7908</v>
      </c>
      <c r="AR28">
        <v>6</v>
      </c>
      <c r="AS28" t="s">
        <v>3705</v>
      </c>
      <c r="AT28" t="s">
        <v>8034</v>
      </c>
      <c r="AU28" t="s">
        <v>3705</v>
      </c>
      <c r="AV28" t="s">
        <v>8424</v>
      </c>
      <c r="AW28">
        <v>17162695</v>
      </c>
      <c r="AX28" t="s">
        <v>7908</v>
      </c>
      <c r="AY28" t="s">
        <v>7921</v>
      </c>
      <c r="AZ28" t="s">
        <v>8425</v>
      </c>
    </row>
    <row r="29" spans="1:52" x14ac:dyDescent="0.25">
      <c r="A29" t="s">
        <v>8426</v>
      </c>
      <c r="B29" t="s">
        <v>8431</v>
      </c>
      <c r="C29" t="s">
        <v>5510</v>
      </c>
      <c r="D29" t="str">
        <f>HYPERLINK("https%3A%2F%2Fwww.webofscience.com%2Fwos%2Fwoscc%2Ffull-record%2FWOS:000435717300004","View Full Record in Web of Science")</f>
        <v>View Full Record in Web of Science</v>
      </c>
      <c r="E29" t="str">
        <f>HYPERLINK("http://dx.doi.org/10.1007/s13753-018-0175-8","http://dx.doi.org/10.1007/s13753-018-0175-8")</f>
        <v>http://dx.doi.org/10.1007/s13753-018-0175-8</v>
      </c>
      <c r="F29" t="s">
        <v>7897</v>
      </c>
      <c r="G29" t="s">
        <v>8427</v>
      </c>
      <c r="H29" t="s">
        <v>8428</v>
      </c>
      <c r="I29" t="s">
        <v>8429</v>
      </c>
      <c r="J29" t="s">
        <v>62</v>
      </c>
      <c r="K29" t="s">
        <v>1316</v>
      </c>
      <c r="L29" t="s">
        <v>5516</v>
      </c>
      <c r="M29" t="s">
        <v>8430</v>
      </c>
      <c r="N29" t="s">
        <v>8432</v>
      </c>
      <c r="O29" t="s">
        <v>8433</v>
      </c>
      <c r="P29" t="s">
        <v>8434</v>
      </c>
      <c r="Q29" t="s">
        <v>8435</v>
      </c>
      <c r="R29" t="s">
        <v>8436</v>
      </c>
      <c r="S29" t="s">
        <v>8437</v>
      </c>
      <c r="T29" t="s">
        <v>8438</v>
      </c>
      <c r="U29" t="s">
        <v>8439</v>
      </c>
      <c r="V29" t="s">
        <v>8440</v>
      </c>
      <c r="W29">
        <v>65</v>
      </c>
      <c r="X29">
        <v>28</v>
      </c>
      <c r="Y29">
        <v>28</v>
      </c>
      <c r="Z29">
        <v>2</v>
      </c>
      <c r="AA29">
        <v>30</v>
      </c>
      <c r="AB29" t="s">
        <v>7933</v>
      </c>
      <c r="AC29" t="s">
        <v>7934</v>
      </c>
      <c r="AD29" t="s">
        <v>7935</v>
      </c>
      <c r="AE29" t="s">
        <v>8441</v>
      </c>
      <c r="AF29" t="s">
        <v>8442</v>
      </c>
      <c r="AG29" t="s">
        <v>8443</v>
      </c>
      <c r="AH29" t="s">
        <v>4048</v>
      </c>
      <c r="AI29" t="s">
        <v>5137</v>
      </c>
      <c r="AJ29">
        <v>2018</v>
      </c>
      <c r="AK29">
        <v>9</v>
      </c>
      <c r="AL29">
        <v>2</v>
      </c>
      <c r="AM29" t="s">
        <v>7908</v>
      </c>
      <c r="AN29">
        <v>181</v>
      </c>
      <c r="AO29">
        <v>194</v>
      </c>
      <c r="AP29" t="s">
        <v>7908</v>
      </c>
      <c r="AQ29" t="s">
        <v>7908</v>
      </c>
      <c r="AR29">
        <v>14</v>
      </c>
      <c r="AS29" t="s">
        <v>8444</v>
      </c>
      <c r="AT29" t="s">
        <v>7918</v>
      </c>
      <c r="AU29" t="s">
        <v>8445</v>
      </c>
      <c r="AV29" t="s">
        <v>8446</v>
      </c>
      <c r="AW29" t="s">
        <v>7908</v>
      </c>
      <c r="AX29" t="s">
        <v>8136</v>
      </c>
      <c r="AY29" t="s">
        <v>7921</v>
      </c>
      <c r="AZ29" t="s">
        <v>8447</v>
      </c>
    </row>
    <row r="30" spans="1:52" x14ac:dyDescent="0.25">
      <c r="A30" t="s">
        <v>8448</v>
      </c>
      <c r="B30" t="s">
        <v>8454</v>
      </c>
      <c r="C30" t="s">
        <v>1468</v>
      </c>
      <c r="D30" t="str">
        <f>HYPERLINK("https%3A%2F%2Fwww.webofscience.com%2Fwos%2Fwoscc%2Ffull-record%2FWOS:000785129200001","View Full Record in Web of Science")</f>
        <v>View Full Record in Web of Science</v>
      </c>
      <c r="E30" t="str">
        <f>HYPERLINK("http://dx.doi.org/10.3390/bs12040088","http://dx.doi.org/10.3390/bs12040088")</f>
        <v>http://dx.doi.org/10.3390/bs12040088</v>
      </c>
      <c r="F30" t="s">
        <v>7897</v>
      </c>
      <c r="G30" t="s">
        <v>8449</v>
      </c>
      <c r="H30" t="s">
        <v>8450</v>
      </c>
      <c r="I30" t="s">
        <v>8451</v>
      </c>
      <c r="J30" t="s">
        <v>62</v>
      </c>
      <c r="K30" t="s">
        <v>1316</v>
      </c>
      <c r="L30" t="s">
        <v>8452</v>
      </c>
      <c r="M30" t="s">
        <v>8453</v>
      </c>
      <c r="N30" t="s">
        <v>8455</v>
      </c>
      <c r="O30" t="s">
        <v>8456</v>
      </c>
      <c r="P30" t="s">
        <v>8457</v>
      </c>
      <c r="Q30" t="s">
        <v>8458</v>
      </c>
      <c r="R30" t="s">
        <v>7908</v>
      </c>
      <c r="S30" t="s">
        <v>8459</v>
      </c>
      <c r="T30" t="s">
        <v>7908</v>
      </c>
      <c r="U30" t="s">
        <v>7908</v>
      </c>
      <c r="V30" t="s">
        <v>7908</v>
      </c>
      <c r="W30">
        <v>62</v>
      </c>
      <c r="X30">
        <v>2</v>
      </c>
      <c r="Y30">
        <v>2</v>
      </c>
      <c r="Z30">
        <v>0</v>
      </c>
      <c r="AA30">
        <v>2</v>
      </c>
      <c r="AB30" t="s">
        <v>1339</v>
      </c>
      <c r="AC30" t="s">
        <v>8003</v>
      </c>
      <c r="AD30" t="s">
        <v>8004</v>
      </c>
      <c r="AE30" t="s">
        <v>7908</v>
      </c>
      <c r="AF30" t="s">
        <v>8460</v>
      </c>
      <c r="AG30" t="s">
        <v>8461</v>
      </c>
      <c r="AH30" t="s">
        <v>8462</v>
      </c>
      <c r="AI30" t="s">
        <v>8392</v>
      </c>
      <c r="AJ30">
        <v>2022</v>
      </c>
      <c r="AK30">
        <v>12</v>
      </c>
      <c r="AL30">
        <v>4</v>
      </c>
      <c r="AM30" t="s">
        <v>7908</v>
      </c>
      <c r="AN30" t="s">
        <v>7908</v>
      </c>
      <c r="AO30" t="s">
        <v>7908</v>
      </c>
      <c r="AP30">
        <v>88</v>
      </c>
      <c r="AQ30" t="s">
        <v>7908</v>
      </c>
      <c r="AR30">
        <v>22</v>
      </c>
      <c r="AS30" t="s">
        <v>8463</v>
      </c>
      <c r="AT30" t="s">
        <v>8034</v>
      </c>
      <c r="AU30" t="s">
        <v>8282</v>
      </c>
      <c r="AV30" t="s">
        <v>8464</v>
      </c>
      <c r="AW30">
        <v>35447660</v>
      </c>
      <c r="AX30" t="s">
        <v>7920</v>
      </c>
      <c r="AY30" t="s">
        <v>7921</v>
      </c>
      <c r="AZ30" t="s">
        <v>8465</v>
      </c>
    </row>
    <row r="31" spans="1:52" x14ac:dyDescent="0.25">
      <c r="A31" t="s">
        <v>2113</v>
      </c>
      <c r="B31" t="s">
        <v>8470</v>
      </c>
      <c r="C31" t="s">
        <v>2114</v>
      </c>
      <c r="D31" t="str">
        <f>HYPERLINK("https%3A%2F%2Fwww.webofscience.com%2Fwos%2Fwoscc%2Ffull-record%2FWOS:000793539900001","View Full Record in Web of Science")</f>
        <v>View Full Record in Web of Science</v>
      </c>
      <c r="E31" t="str">
        <f>HYPERLINK("http://dx.doi.org/10.3389/fpsyg.2022.856209","http://dx.doi.org/10.3389/fpsyg.2022.856209")</f>
        <v>http://dx.doi.org/10.3389/fpsyg.2022.856209</v>
      </c>
      <c r="F31" t="s">
        <v>7897</v>
      </c>
      <c r="G31" t="s">
        <v>8466</v>
      </c>
      <c r="H31" t="s">
        <v>8467</v>
      </c>
      <c r="I31" t="s">
        <v>8468</v>
      </c>
      <c r="J31" t="s">
        <v>62</v>
      </c>
      <c r="K31" t="s">
        <v>1376</v>
      </c>
      <c r="L31" t="s">
        <v>2119</v>
      </c>
      <c r="M31" t="s">
        <v>8469</v>
      </c>
      <c r="N31" t="s">
        <v>7908</v>
      </c>
      <c r="O31" t="s">
        <v>7908</v>
      </c>
      <c r="P31" t="s">
        <v>7908</v>
      </c>
      <c r="Q31" t="s">
        <v>8471</v>
      </c>
      <c r="R31" t="s">
        <v>7908</v>
      </c>
      <c r="S31" t="s">
        <v>7908</v>
      </c>
      <c r="T31" t="s">
        <v>7908</v>
      </c>
      <c r="U31" t="s">
        <v>7908</v>
      </c>
      <c r="V31" t="s">
        <v>7908</v>
      </c>
      <c r="W31">
        <v>108</v>
      </c>
      <c r="X31">
        <v>2</v>
      </c>
      <c r="Y31">
        <v>2</v>
      </c>
      <c r="Z31">
        <v>12</v>
      </c>
      <c r="AA31">
        <v>16</v>
      </c>
      <c r="AB31" t="s">
        <v>7913</v>
      </c>
      <c r="AC31" t="s">
        <v>7914</v>
      </c>
      <c r="AD31" t="s">
        <v>7915</v>
      </c>
      <c r="AE31" t="s">
        <v>8472</v>
      </c>
      <c r="AF31" t="s">
        <v>7908</v>
      </c>
      <c r="AG31" t="s">
        <v>8473</v>
      </c>
      <c r="AH31" t="s">
        <v>1721</v>
      </c>
      <c r="AI31" t="s">
        <v>8474</v>
      </c>
      <c r="AJ31">
        <v>2022</v>
      </c>
      <c r="AK31">
        <v>13</v>
      </c>
      <c r="AL31" t="s">
        <v>7908</v>
      </c>
      <c r="AM31" t="s">
        <v>7908</v>
      </c>
      <c r="AN31" t="s">
        <v>7908</v>
      </c>
      <c r="AO31" t="s">
        <v>7908</v>
      </c>
      <c r="AP31">
        <v>856209</v>
      </c>
      <c r="AQ31" t="s">
        <v>7908</v>
      </c>
      <c r="AR31">
        <v>22</v>
      </c>
      <c r="AS31" t="s">
        <v>8463</v>
      </c>
      <c r="AT31" t="s">
        <v>8034</v>
      </c>
      <c r="AU31" t="s">
        <v>8282</v>
      </c>
      <c r="AV31" t="s">
        <v>8475</v>
      </c>
      <c r="AW31">
        <v>35548526</v>
      </c>
      <c r="AX31" t="s">
        <v>7920</v>
      </c>
      <c r="AY31" t="s">
        <v>7921</v>
      </c>
      <c r="AZ31" t="s">
        <v>8476</v>
      </c>
    </row>
    <row r="32" spans="1:52" x14ac:dyDescent="0.25">
      <c r="A32" t="s">
        <v>8477</v>
      </c>
      <c r="B32" t="s">
        <v>8483</v>
      </c>
      <c r="C32" t="s">
        <v>5055</v>
      </c>
      <c r="D32" t="str">
        <f>HYPERLINK("https%3A%2F%2Fwww.webofscience.com%2Fwos%2Fwoscc%2Ffull-record%2FWOS:000502710800002","View Full Record in Web of Science")</f>
        <v>View Full Record in Web of Science</v>
      </c>
      <c r="E32" t="str">
        <f>HYPERLINK("http://dx.doi.org/10.1186/s13031-019-0243-8","http://dx.doi.org/10.1186/s13031-019-0243-8")</f>
        <v>http://dx.doi.org/10.1186/s13031-019-0243-8</v>
      </c>
      <c r="F32" t="s">
        <v>7897</v>
      </c>
      <c r="G32" t="s">
        <v>8478</v>
      </c>
      <c r="H32" t="s">
        <v>8479</v>
      </c>
      <c r="I32" t="s">
        <v>8480</v>
      </c>
      <c r="J32" t="s">
        <v>62</v>
      </c>
      <c r="K32" t="s">
        <v>1316</v>
      </c>
      <c r="L32" t="s">
        <v>8481</v>
      </c>
      <c r="M32" t="s">
        <v>8482</v>
      </c>
      <c r="N32" t="s">
        <v>8484</v>
      </c>
      <c r="O32" t="s">
        <v>8485</v>
      </c>
      <c r="P32" t="s">
        <v>8486</v>
      </c>
      <c r="Q32" t="s">
        <v>8487</v>
      </c>
      <c r="R32" t="s">
        <v>8488</v>
      </c>
      <c r="S32" t="s">
        <v>8489</v>
      </c>
      <c r="T32" t="s">
        <v>8490</v>
      </c>
      <c r="U32" t="s">
        <v>8490</v>
      </c>
      <c r="V32" t="s">
        <v>8491</v>
      </c>
      <c r="W32">
        <v>62</v>
      </c>
      <c r="X32">
        <v>6</v>
      </c>
      <c r="Y32">
        <v>6</v>
      </c>
      <c r="Z32">
        <v>2</v>
      </c>
      <c r="AA32">
        <v>9</v>
      </c>
      <c r="AB32" t="s">
        <v>8492</v>
      </c>
      <c r="AC32" t="s">
        <v>8171</v>
      </c>
      <c r="AD32" t="s">
        <v>8493</v>
      </c>
      <c r="AE32" t="s">
        <v>8494</v>
      </c>
      <c r="AF32" t="s">
        <v>7908</v>
      </c>
      <c r="AG32" t="s">
        <v>8495</v>
      </c>
      <c r="AH32" t="s">
        <v>3467</v>
      </c>
      <c r="AI32" t="s">
        <v>8496</v>
      </c>
      <c r="AJ32">
        <v>2019</v>
      </c>
      <c r="AK32">
        <v>13</v>
      </c>
      <c r="AL32">
        <v>1</v>
      </c>
      <c r="AM32" t="s">
        <v>7908</v>
      </c>
      <c r="AN32" t="s">
        <v>7908</v>
      </c>
      <c r="AO32" t="s">
        <v>7908</v>
      </c>
      <c r="AP32">
        <v>59</v>
      </c>
      <c r="AQ32" t="s">
        <v>7908</v>
      </c>
      <c r="AR32">
        <v>11</v>
      </c>
      <c r="AS32" t="s">
        <v>7987</v>
      </c>
      <c r="AT32" t="s">
        <v>7918</v>
      </c>
      <c r="AU32" t="s">
        <v>7987</v>
      </c>
      <c r="AV32" t="s">
        <v>8497</v>
      </c>
      <c r="AW32">
        <v>31889998</v>
      </c>
      <c r="AX32" t="s">
        <v>8037</v>
      </c>
      <c r="AY32" t="s">
        <v>7921</v>
      </c>
      <c r="AZ32" t="s">
        <v>8498</v>
      </c>
    </row>
    <row r="33" spans="1:52" x14ac:dyDescent="0.25">
      <c r="A33" t="s">
        <v>8499</v>
      </c>
      <c r="B33" t="s">
        <v>8505</v>
      </c>
      <c r="C33" t="s">
        <v>8500</v>
      </c>
      <c r="D33" t="str">
        <f>HYPERLINK("https%3A%2F%2Fwww.webofscience.com%2Fwos%2Fwoscc%2Ffull-record%2FWOS:000967670200006","View Full Record in Web of Science")</f>
        <v>View Full Record in Web of Science</v>
      </c>
      <c r="E33" t="str">
        <f>HYPERLINK("http://dx.doi.org/10.18662/brain/14.1/408","http://dx.doi.org/10.18662/brain/14.1/408")</f>
        <v>http://dx.doi.org/10.18662/brain/14.1/408</v>
      </c>
      <c r="F33" t="s">
        <v>7897</v>
      </c>
      <c r="G33" t="s">
        <v>8501</v>
      </c>
      <c r="H33" t="s">
        <v>8502</v>
      </c>
      <c r="I33" t="s">
        <v>8503</v>
      </c>
      <c r="J33" t="s">
        <v>62</v>
      </c>
      <c r="K33" t="s">
        <v>1316</v>
      </c>
      <c r="L33" t="s">
        <v>8504</v>
      </c>
      <c r="M33" t="s">
        <v>7908</v>
      </c>
      <c r="N33" t="s">
        <v>8506</v>
      </c>
      <c r="O33" t="s">
        <v>8507</v>
      </c>
      <c r="P33" t="s">
        <v>8508</v>
      </c>
      <c r="Q33" t="s">
        <v>8509</v>
      </c>
      <c r="R33" t="s">
        <v>7908</v>
      </c>
      <c r="S33" t="s">
        <v>7908</v>
      </c>
      <c r="T33" t="s">
        <v>7908</v>
      </c>
      <c r="U33" t="s">
        <v>7908</v>
      </c>
      <c r="V33" t="s">
        <v>7908</v>
      </c>
      <c r="W33">
        <v>18</v>
      </c>
      <c r="X33">
        <v>0</v>
      </c>
      <c r="Y33">
        <v>0</v>
      </c>
      <c r="Z33">
        <v>3</v>
      </c>
      <c r="AA33">
        <v>3</v>
      </c>
      <c r="AB33" t="s">
        <v>8510</v>
      </c>
      <c r="AC33" t="s">
        <v>8511</v>
      </c>
      <c r="AD33" t="s">
        <v>8512</v>
      </c>
      <c r="AE33" t="s">
        <v>8513</v>
      </c>
      <c r="AF33" t="s">
        <v>7908</v>
      </c>
      <c r="AG33" t="s">
        <v>8514</v>
      </c>
      <c r="AH33" t="s">
        <v>8515</v>
      </c>
      <c r="AI33" t="s">
        <v>7908</v>
      </c>
      <c r="AJ33">
        <v>2023</v>
      </c>
      <c r="AK33">
        <v>14</v>
      </c>
      <c r="AL33">
        <v>1</v>
      </c>
      <c r="AM33" t="s">
        <v>7908</v>
      </c>
      <c r="AN33">
        <v>88</v>
      </c>
      <c r="AO33">
        <v>104</v>
      </c>
      <c r="AP33" t="s">
        <v>7908</v>
      </c>
      <c r="AQ33" t="s">
        <v>7908</v>
      </c>
      <c r="AR33">
        <v>17</v>
      </c>
      <c r="AS33" t="s">
        <v>8516</v>
      </c>
      <c r="AT33" t="s">
        <v>8103</v>
      </c>
      <c r="AU33" t="s">
        <v>8517</v>
      </c>
      <c r="AV33" t="s">
        <v>8518</v>
      </c>
      <c r="AW33" t="s">
        <v>7908</v>
      </c>
      <c r="AX33" t="s">
        <v>8136</v>
      </c>
      <c r="AY33" t="s">
        <v>7921</v>
      </c>
      <c r="AZ33" t="s">
        <v>8519</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 duplicates</vt:lpstr>
      <vt:lpstr>psycINFO</vt:lpstr>
      <vt:lpstr>scopus</vt:lpstr>
      <vt:lpstr>webofscience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Mervyn Ho</cp:lastModifiedBy>
  <dcterms:created xsi:type="dcterms:W3CDTF">2023-06-05T02:39:34Z</dcterms:created>
  <dcterms:modified xsi:type="dcterms:W3CDTF">2023-09-06T02:09:39Z</dcterms:modified>
</cp:coreProperties>
</file>