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A73BB20-A2DB-4144-9DB6-FFC0789D8DFE}" xr6:coauthVersionLast="45" xr6:coauthVersionMax="45" xr10:uidLastSave="{00000000-0000-0000-0000-000000000000}"/>
  <bookViews>
    <workbookView xWindow="7200" yWindow="3840" windowWidth="21600" windowHeight="11385" activeTab="2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History!$A$1:$C$334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4" i="8"/>
  <c r="B14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2" i="8"/>
  <c r="B12" i="8"/>
  <c r="C17" i="8"/>
  <c r="B17" i="8"/>
  <c r="C21" i="8"/>
  <c r="B21" i="8"/>
  <c r="C24" i="8"/>
  <c r="B24" i="8"/>
  <c r="C82" i="8"/>
  <c r="B82" i="8"/>
  <c r="C60" i="8"/>
  <c r="B60" i="8"/>
  <c r="C37" i="8"/>
  <c r="B37" i="8"/>
  <c r="C52" i="8"/>
  <c r="B52" i="8"/>
  <c r="C49" i="8"/>
  <c r="B49" i="8"/>
  <c r="C40" i="8"/>
  <c r="B40" i="8"/>
  <c r="C38" i="8"/>
  <c r="B38" i="8"/>
  <c r="C81" i="8"/>
  <c r="B81" i="8"/>
  <c r="C32" i="8"/>
  <c r="B32" i="8"/>
  <c r="C22" i="8"/>
  <c r="B22" i="8"/>
  <c r="C80" i="8"/>
  <c r="B80" i="8"/>
  <c r="C18" i="8"/>
  <c r="B18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9" i="8"/>
  <c r="B9" i="8"/>
  <c r="C50" i="8"/>
  <c r="B50" i="8"/>
  <c r="C4" i="8"/>
  <c r="B4" i="8"/>
  <c r="C73" i="8"/>
  <c r="B73" i="8"/>
  <c r="C72" i="8"/>
  <c r="B72" i="8"/>
  <c r="C44" i="8"/>
  <c r="B44" i="8"/>
  <c r="C6" i="8"/>
  <c r="B6" i="8"/>
  <c r="C71" i="8"/>
  <c r="B71" i="8"/>
  <c r="C30" i="8"/>
  <c r="B30" i="8"/>
  <c r="C70" i="8"/>
  <c r="B70" i="8"/>
  <c r="C8" i="8"/>
  <c r="B8" i="8"/>
  <c r="C69" i="8"/>
  <c r="B69" i="8"/>
  <c r="C55" i="8"/>
  <c r="B55" i="8"/>
  <c r="C68" i="8"/>
  <c r="B68" i="8"/>
  <c r="C61" i="8"/>
  <c r="B61" i="8"/>
  <c r="C34" i="8"/>
  <c r="B34" i="8"/>
  <c r="C67" i="8"/>
  <c r="B67" i="8"/>
  <c r="C16" i="8"/>
  <c r="B16" i="8"/>
  <c r="C35" i="8"/>
  <c r="B35" i="8"/>
  <c r="C43" i="8"/>
  <c r="B43" i="8"/>
  <c r="C15" i="8"/>
  <c r="B15" i="8"/>
  <c r="C66" i="8"/>
  <c r="B66" i="8"/>
  <c r="C19" i="8"/>
  <c r="B19" i="8"/>
  <c r="C7" i="8"/>
  <c r="B7" i="8"/>
  <c r="C54" i="8"/>
  <c r="B54" i="8"/>
  <c r="C65" i="8"/>
  <c r="B65" i="8"/>
  <c r="C2" i="8"/>
  <c r="B2" i="8"/>
  <c r="C5" i="8"/>
  <c r="B5" i="8"/>
  <c r="C64" i="8"/>
  <c r="B64" i="8"/>
  <c r="C13" i="8"/>
  <c r="B13" i="8"/>
  <c r="C11" i="8"/>
  <c r="B11" i="8"/>
  <c r="C10" i="8"/>
  <c r="B10" i="8"/>
  <c r="C36" i="8"/>
  <c r="B36" i="8"/>
  <c r="C3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<sst xmlns="http://schemas.openxmlformats.org/spreadsheetml/2006/main" count="1389" uniqueCount="293">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</sst>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383"/>
  <sheetViews>
    <sheetView topLeftCell="A352" zoomScale="115" zoomScaleNormal="115" workbookViewId="0">
      <selection activeCell="A384" sqref="A384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</sheetData>
  <autoFilter ref="A1:C33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A275:C1048576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4" sqref="C4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169</v>
      </c>
      <c r="C2" s="8">
        <f>COUNTIF(History!A:A,A2)</f>
        <v>72</v>
      </c>
    </row>
    <row r="3" spans="1:3" x14ac:dyDescent="0.25">
      <c r="A3" s="9" t="s">
        <v>87</v>
      </c>
      <c r="B3" s="8">
        <f>COUNTIF(History!A:C,A3)</f>
        <v>234</v>
      </c>
      <c r="C3" s="8">
        <f>COUNTIF(History!A:A,A3)</f>
        <v>69</v>
      </c>
    </row>
    <row r="4" spans="1:3" x14ac:dyDescent="0.25">
      <c r="A4" s="9" t="s">
        <v>47</v>
      </c>
      <c r="B4" s="8">
        <f>COUNTIF(History!A:C,A4)</f>
        <v>140</v>
      </c>
      <c r="C4" s="8">
        <f>COUNTIF(History!A:A,A4)</f>
        <v>64</v>
      </c>
    </row>
    <row r="5" spans="1:3" x14ac:dyDescent="0.25">
      <c r="A5" s="9" t="s">
        <v>112</v>
      </c>
      <c r="B5" s="8">
        <f>COUNTIF(History!A:C,A5)</f>
        <v>113</v>
      </c>
      <c r="C5" s="8">
        <f>COUNTIF(History!A:A,A5)</f>
        <v>41</v>
      </c>
    </row>
    <row r="6" spans="1:3" x14ac:dyDescent="0.25">
      <c r="A6" s="9" t="s">
        <v>33</v>
      </c>
      <c r="B6" s="8">
        <f>COUNTIF(History!A:C,A6)</f>
        <v>87</v>
      </c>
      <c r="C6" s="8">
        <f>COUNTIF(History!A:A,A6)</f>
        <v>37</v>
      </c>
    </row>
    <row r="7" spans="1:3" x14ac:dyDescent="0.25">
      <c r="A7" s="9" t="s">
        <v>12</v>
      </c>
      <c r="B7" s="8">
        <f>COUNTIF(History!A:C,A7)</f>
        <v>44</v>
      </c>
      <c r="C7" s="8">
        <f>COUNTIF(History!A:A,A7)</f>
        <v>17</v>
      </c>
    </row>
    <row r="8" spans="1:3" x14ac:dyDescent="0.25">
      <c r="A8" s="9" t="s">
        <v>122</v>
      </c>
      <c r="B8" s="8">
        <f>COUNTIF(History!A:C,A8)</f>
        <v>34</v>
      </c>
      <c r="C8" s="8">
        <f>COUNTIF(History!A:A,A8)</f>
        <v>15</v>
      </c>
    </row>
    <row r="9" spans="1:3" x14ac:dyDescent="0.25">
      <c r="A9" s="9" t="s">
        <v>97</v>
      </c>
      <c r="B9" s="8">
        <f>COUNTIF(History!A:C,A9)</f>
        <v>61</v>
      </c>
      <c r="C9" s="8">
        <f>COUNTIF(History!A:A,A9)</f>
        <v>15</v>
      </c>
    </row>
    <row r="10" spans="1:3" x14ac:dyDescent="0.25">
      <c r="A10" s="9" t="s">
        <v>35</v>
      </c>
      <c r="B10" s="8">
        <f>COUNTIF(History!A:C,A10)</f>
        <v>74</v>
      </c>
      <c r="C10" s="8">
        <f>COUNTIF(History!A:A,A10)</f>
        <v>10</v>
      </c>
    </row>
    <row r="11" spans="1:3" x14ac:dyDescent="0.25">
      <c r="A11" s="9" t="s">
        <v>46</v>
      </c>
      <c r="B11" s="8">
        <f>COUNTIF(History!A:C,A11)</f>
        <v>27</v>
      </c>
      <c r="C11" s="8">
        <f>COUNTIF(History!A:A,A11)</f>
        <v>6</v>
      </c>
    </row>
    <row r="12" spans="1:3" x14ac:dyDescent="0.25">
      <c r="A12" s="9" t="s">
        <v>98</v>
      </c>
      <c r="B12" s="8">
        <f>COUNTIF(History!A:C,A12)</f>
        <v>30</v>
      </c>
      <c r="C12" s="8">
        <f>COUNTIF(History!A:A,A12)</f>
        <v>8</v>
      </c>
    </row>
    <row r="13" spans="1:3" x14ac:dyDescent="0.25">
      <c r="A13" s="9" t="s">
        <v>90</v>
      </c>
      <c r="B13" s="8">
        <f>COUNTIF(History!A:C,A13)</f>
        <v>22</v>
      </c>
      <c r="C13" s="8">
        <f>COUNTIF(History!A:A,A13)</f>
        <v>6</v>
      </c>
    </row>
    <row r="14" spans="1:3" x14ac:dyDescent="0.25">
      <c r="A14" s="9" t="s">
        <v>52</v>
      </c>
      <c r="B14" s="8">
        <f>COUNTIF(History!A:C,A14)</f>
        <v>25</v>
      </c>
      <c r="C14" s="8">
        <f>COUNTIF(History!A:A,A14)</f>
        <v>4</v>
      </c>
    </row>
    <row r="15" spans="1:3" x14ac:dyDescent="0.25">
      <c r="A15" s="9" t="s">
        <v>101</v>
      </c>
      <c r="B15" s="8">
        <f>COUNTIF(History!A:C,A15)</f>
        <v>10</v>
      </c>
      <c r="C15" s="8">
        <f>COUNTIF(History!A:A,A15)</f>
        <v>3</v>
      </c>
    </row>
    <row r="16" spans="1:3" x14ac:dyDescent="0.25">
      <c r="A16" s="9" t="s">
        <v>76</v>
      </c>
      <c r="B16" s="8">
        <f>COUNTIF(History!A:C,A16)</f>
        <v>5</v>
      </c>
      <c r="C16" s="8">
        <f>COUNTIF(History!A:A,A16)</f>
        <v>3</v>
      </c>
    </row>
    <row r="17" spans="1:3" x14ac:dyDescent="0.25">
      <c r="A17" s="9" t="s">
        <v>7</v>
      </c>
      <c r="B17" s="8">
        <f>COUNTIF(History!A:C,A17)</f>
        <v>16</v>
      </c>
      <c r="C17" s="8">
        <f>COUNTIF(History!A:A,A17)</f>
        <v>2</v>
      </c>
    </row>
    <row r="18" spans="1:3" x14ac:dyDescent="0.25">
      <c r="A18" s="9" t="s">
        <v>113</v>
      </c>
      <c r="B18" s="8">
        <f>COUNTIF(History!A:C,A18)</f>
        <v>5</v>
      </c>
      <c r="C18" s="8">
        <f>COUNTIF(History!A:A,A18)</f>
        <v>2</v>
      </c>
    </row>
    <row r="19" spans="1:3" x14ac:dyDescent="0.25">
      <c r="A19" s="9" t="s">
        <v>85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3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19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43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114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74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melmetal:72</v>
      </c>
      <c r="B2" t="str">
        <f>CONCATENATE(Totals!A2, ":", Totals!B2)</f>
        <v>melmetal:169</v>
      </c>
    </row>
    <row r="3" spans="1:5" x14ac:dyDescent="0.25">
      <c r="A3" t="str">
        <f>CONCATENATE(Totals!A2, ":", Totals!C2, ",",Totals!A3, ":", Totals!C3,)</f>
        <v>melmetal:72,dialga:69</v>
      </c>
      <c r="B3" t="str">
        <f>CONCATENATE(Totals!A2, ":", Totals!B2, ",",Totals!A3, ":", Totals!B3,)</f>
        <v>melmetal:169,dialga:234</v>
      </c>
    </row>
    <row r="4" spans="1:5" x14ac:dyDescent="0.25">
      <c r="A4" t="str">
        <f>CONCATENATE(Totals!A2, ":", Totals!C2, ",",Totals!A3, ":", Totals!C3, ",",Totals!A4, ":", Totals!C4,)</f>
        <v>melmetal:72,dialga:69,giratina_origin:64</v>
      </c>
      <c r="B4" t="str">
        <f>CONCATENATE(Totals!A2, ":", Totals!B2, ",",Totals!A3, ":", Totals!B3, ",",Totals!A4, ":", Totals!B4)</f>
        <v>melmetal:169,dialga:234,giratina_origin:140</v>
      </c>
    </row>
    <row r="5" spans="1:5" x14ac:dyDescent="0.25">
      <c r="A5" t="str">
        <f>CONCATENATE(Totals!A2, ":", Totals!C2, ",",Totals!A3, ":", Totals!C3, ",",Totals!A4, ":", Totals!C4, ",",Totals!A5, ":", Totals!C5)</f>
        <v>melmetal:72,dialga:69,giratina_origin:64,kyogre:41</v>
      </c>
      <c r="B5" t="str">
        <f>CONCATENATE(Totals!A2, ":", Totals!B2, ",",Totals!A3, ":", Totals!B3, ",",Totals!A4, ":", Totals!B4, ",",Totals!A5, ":", Totals!B5)</f>
        <v>melmetal:169,dialga:234,giratina_origin:140,kyogre:113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melmetal:72,dialga:69,giratina_origin:64,kyogre:41,togekiss:37</v>
      </c>
      <c r="B6" t="str">
        <f>CONCATENATE(Totals!A2, ":", Totals!B2, ",",Totals!A3, ":", Totals!B3, ",",Totals!A4, ":", Totals!B4, ",",Totals!A5, ":", Totals!B5, ",",Totals!A6, ":", Totals!B6)</f>
        <v>melmetal:169,dialga:234,giratina_origin:140,kyogre:113,togekiss:87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melmetal:72,dialga:69,giratina_origin:64,kyogre:41,togekiss:37,machamp:17</v>
      </c>
      <c r="B7" t="str">
        <f>CONCATENATE(Totals!A2, ":", Totals!B2, ",",Totals!A3, ":", Totals!B3, ",",Totals!A4, ":", Totals!B4, ",",Totals!A5, ":", Totals!B5, ",",Totals!A6, ":", Totals!B6, ",",Totals!A7, ":", Totals!B7,)</f>
        <v>melmetal:169,dialga:234,giratina_origin:140,kyogre:113,togekiss:87,machamp:44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melmetal:72,dialga:69,giratina_origin:64,kyogre:41,togekiss:37,machamp:17,rhyperior:15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melmetal:169,dialga:234,giratina_origin:140,kyogre:113,togekiss:87,machamp:44,rhyperior:34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melmetal:72,dialga:69,giratina_origin:64,kyogre:41,togekiss:37,machamp:17,rhyperior:15,metagross:15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melmetal:169,dialga:234,giratina_origin:140,kyogre:113,togekiss:87,machamp:44,rhyperior:34,metagross:61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melmetal:72,dialga:69,giratina_origin:64,kyogre:41,togekiss:37,machamp:17,rhyperior:15,metagross:15,snorlax:10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melmetal:169,dialga:234,giratina_origin:140,kyogre:113,togekiss:87,machamp:44,rhyperior:34,metagross:61,snorlax:74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melmetal:72,dialga:69,giratina_origin:64,kyogre:41,togekiss:37,machamp:17,rhyperior:15,metagross:15,snorlax:10,giratina_altered:6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melmetal:169,dialga:234,giratina_origin:140,kyogre:113,togekiss:87,machamp:44,rhyperior:34,metagross:61,snorlax:74,giratina_altered:27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melmetal:72,dialga:69,giratina_origin:64,kyogre:41,togekiss:37,machamp:17,rhyperior:15,metagross:15,snorlax:10,giratina_altered:6,mewtwo:8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melmetal:169,dialga:234,giratina_origin:140,kyogre:113,togekiss:87,machamp:44,rhyperior:34,metagross:61,snorlax:74,giratina_altered:27,mewtwo:30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melmetal:72,dialga:69,giratina_origin:64,kyogre:41,togekiss:37,machamp:17,rhyperior:15,metagross:15,snorlax:10,giratina_altered:6,mewtwo:8,garchomp:6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2020-04-23T06:49:36Z</dcterms:modified>
</cp:coreProperties>
</file>