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Jonathan\Desktop\MMADSF - Entregables 2da validación\"/>
    </mc:Choice>
  </mc:AlternateContent>
  <xr:revisionPtr revIDLastSave="0" documentId="13_ncr:1_{A3923E0F-9394-4281-8ABE-84981DEAF02B}" xr6:coauthVersionLast="43" xr6:coauthVersionMax="43" xr10:uidLastSave="{00000000-0000-0000-0000-000000000000}"/>
  <bookViews>
    <workbookView xWindow="-120" yWindow="-120" windowWidth="20730" windowHeight="11160" tabRatio="836" xr2:uid="{00000000-000D-0000-FFFF-FFFF00000000}"/>
  </bookViews>
  <sheets>
    <sheet name="Analytical Governance" sheetId="1" r:id="rId1"/>
    <sheet name="Information Technologies" sheetId="2" r:id="rId2"/>
    <sheet name="Culture" sheetId="3" r:id="rId3"/>
    <sheet name="Data Analytics" sheetId="4" r:id="rId4"/>
    <sheet name="Data Management" sheetId="5" r:id="rId5"/>
    <sheet name="Summary"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6" i="5" l="1"/>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26" i="4"/>
  <c r="D25" i="4"/>
  <c r="D24" i="4"/>
  <c r="D23" i="4"/>
  <c r="D22" i="4"/>
  <c r="D21" i="4"/>
  <c r="D20" i="4"/>
  <c r="D19" i="4"/>
  <c r="D18" i="4"/>
  <c r="D17" i="4"/>
  <c r="D16" i="4"/>
  <c r="D15" i="4"/>
  <c r="D14" i="4"/>
  <c r="D13" i="4"/>
  <c r="D12" i="4"/>
  <c r="D11" i="4"/>
  <c r="D10" i="4"/>
  <c r="D9" i="4"/>
  <c r="D8" i="4"/>
  <c r="D7" i="4"/>
  <c r="D8" i="3"/>
  <c r="D9" i="3"/>
  <c r="D10" i="3"/>
  <c r="D11" i="3"/>
  <c r="D12" i="3"/>
  <c r="D13" i="3"/>
  <c r="D14" i="3"/>
  <c r="D15" i="3"/>
  <c r="D16" i="3"/>
  <c r="D17" i="3"/>
  <c r="D18" i="3"/>
  <c r="D19" i="3"/>
  <c r="D20" i="3"/>
  <c r="D7" i="3"/>
  <c r="D8" i="2"/>
  <c r="D9" i="2"/>
  <c r="D10" i="2"/>
  <c r="D11" i="2"/>
  <c r="D12" i="2"/>
  <c r="D13" i="2"/>
  <c r="D14" i="2"/>
  <c r="D15" i="2"/>
  <c r="D16" i="2"/>
  <c r="D17" i="2"/>
  <c r="D18" i="2"/>
  <c r="D19" i="2"/>
  <c r="D20" i="2"/>
  <c r="D7" i="2"/>
  <c r="D30" i="1"/>
  <c r="D29" i="1"/>
  <c r="D28" i="1"/>
  <c r="D27" i="1"/>
  <c r="D26" i="1"/>
  <c r="D25" i="1"/>
  <c r="D24" i="1"/>
  <c r="D23" i="1"/>
  <c r="D22" i="1"/>
  <c r="D21" i="1"/>
  <c r="D20" i="1"/>
  <c r="D19" i="1"/>
  <c r="D18" i="1"/>
  <c r="D17" i="1"/>
  <c r="D16" i="1"/>
  <c r="D15" i="1"/>
  <c r="D14" i="1"/>
  <c r="D13" i="1"/>
  <c r="D12" i="1"/>
  <c r="D11" i="1"/>
  <c r="D10" i="1"/>
  <c r="D9" i="1"/>
  <c r="D8" i="1"/>
  <c r="D7" i="1"/>
  <c r="B4" i="5" l="1"/>
  <c r="B4" i="4"/>
  <c r="B4" i="1"/>
  <c r="B4" i="2" l="1"/>
  <c r="B4" i="3"/>
  <c r="B3" i="3" l="1"/>
  <c r="B3" i="2"/>
  <c r="B3" i="1"/>
  <c r="C7" i="6" s="1"/>
  <c r="B3" i="4"/>
  <c r="C10" i="6" s="1"/>
  <c r="E10" i="6" s="1"/>
  <c r="B3" i="5"/>
  <c r="C11" i="6" l="1"/>
  <c r="E11" i="6" s="1"/>
  <c r="C9" i="6"/>
  <c r="E9" i="6" s="1"/>
  <c r="C8" i="6"/>
  <c r="E8" i="6" s="1"/>
  <c r="E7" i="6"/>
  <c r="C4" i="6" l="1"/>
  <c r="D4" i="6" s="1"/>
  <c r="E4" i="6" l="1"/>
  <c r="F7" i="6" s="1"/>
  <c r="F8" i="6" l="1"/>
  <c r="F9" i="6"/>
  <c r="F10" i="6"/>
  <c r="F11" i="6"/>
</calcChain>
</file>

<file path=xl/sharedStrings.xml><?xml version="1.0" encoding="utf-8"?>
<sst xmlns="http://schemas.openxmlformats.org/spreadsheetml/2006/main" count="242" uniqueCount="120">
  <si>
    <t>No</t>
  </si>
  <si>
    <t>Brecha a Cubrir</t>
  </si>
  <si>
    <t>Maturity level</t>
  </si>
  <si>
    <t>INFORMATION TECHNOLOGIES</t>
  </si>
  <si>
    <t>Level</t>
  </si>
  <si>
    <t>CULTURE</t>
  </si>
  <si>
    <t>Condition</t>
  </si>
  <si>
    <t>Accomplishment</t>
  </si>
  <si>
    <t>Maturity Level</t>
  </si>
  <si>
    <t>DATA ANALYTICS</t>
  </si>
  <si>
    <t>DATA MANAGEMENT</t>
  </si>
  <si>
    <t>The aspects of IT are more priority than the improvement of analytical activities.</t>
  </si>
  <si>
    <t>The members of the analytical teams have developed technical skills, but their analytical and value generation skills are weak.</t>
  </si>
  <si>
    <t>The roles and functions assigned to each member of the analytics teams change very frequently.</t>
  </si>
  <si>
    <t>The budget assigned to analytical projects is partially aligned to the strategy and planning of the organization, without taking into account critical factors such as viability, impact, losses, contingency, among others.</t>
  </si>
  <si>
    <t>The existence of problems in the analytical processes is recognized, however, non-standardized practices are used to solve them.</t>
  </si>
  <si>
    <t>Compliance with financial regulatory entities is beyond the scope of the policies and procedures defined by the analytical government.</t>
  </si>
  <si>
    <t>A committee in charge of supervising analytical projects is established, but they are not fully involved.</t>
  </si>
  <si>
    <t>The budget assigned to analytical projects is totally aligned to the organizational strategy, taking into account all the risk factors and the responsibility of it is concentrated in the top management.</t>
  </si>
  <si>
    <t>Inadequate processes are followed for the implementation of new analytical processes, and this practice hinders the achievement of business objectives.</t>
  </si>
  <si>
    <t>There are procedures for regulatory compliance. However, they present gaps that reduce the agility of such compliance and cause delays.</t>
  </si>
  <si>
    <t>A committee in charge of supervising analytical projects is defined, fully committed to the project initiatives that are presented.</t>
  </si>
  <si>
    <t>The execution and control of the budget assigned to analytical projects are delegated to the key decision makers of the analytical processes.</t>
  </si>
  <si>
    <t>All key members of the analytical teams are involved in the feedback meetings, in order to propose necessary improvements in both IT processes and analytical processes.</t>
  </si>
  <si>
    <t>The regulatory entities are kept informed about compliance following a legal framework and meeting the established deadlines.</t>
  </si>
  <si>
    <t>The analytical government is made up of representatives of IT teams, finance and business management, in order to maintain the alignment of analytical activities with business objectives through the creation of policies and strategies.</t>
  </si>
  <si>
    <t>The analytics committee is focused on monitoring and influencing long-term plans.</t>
  </si>
  <si>
    <t>The budget is used as a method of controlling analytical projects.</t>
  </si>
  <si>
    <t>There is a defined analytical sponsor and informed monthly by the committee.</t>
  </si>
  <si>
    <t>The procedures for regulatory compliance are strongly supported by information technologies, which ensures their speeding up.</t>
  </si>
  <si>
    <t>The analytical government works with the purpose of determining the viability of the technological transformation projects that may be presented with respect to data analytics.</t>
  </si>
  <si>
    <t>The budget allocated to analytical projects is used as a method of continuous improvement.</t>
  </si>
  <si>
    <t>The government is also responsible for controlling and monitoring the progress of data analytics improvement projects, as well as the impact of these projects on the results obtained in the organization such as revenue, process optimization, etc.</t>
  </si>
  <si>
    <t>Innovation processes are implemented focused on the streamlining of processes and the extraction of value from analytical activities.</t>
  </si>
  <si>
    <t>Compliance procedures are designed to keep regulatory entities informed in real time.</t>
  </si>
  <si>
    <t>The analytical architecture components are chosen through an inappropriate analysis, without considering the impact and its alignment with the business objectives.</t>
  </si>
  <si>
    <t>Little technological integration, which causes the appearance of business silos.</t>
  </si>
  <si>
    <t>It has basic customer service channels. The transactional information of these channels are not exploited for the analysis</t>
  </si>
  <si>
    <t>There is a certain level of integration, through the existence of common sources shared by different work teams.</t>
  </si>
  <si>
    <t>The components of the architecture are limited to meet the needs of each team.</t>
  </si>
  <si>
    <t>It has basic customer service channels. The transactional information starts to be taken into account for the analysis and get benefits.</t>
  </si>
  <si>
    <t>The architecture includes a data structure shared by different work teams, which promotes the creation of common business rules to generate data consistency between all areas.</t>
  </si>
  <si>
    <t>The components defined in the architecture are common for all work teams.</t>
  </si>
  <si>
    <t>The processes are implemented and executed in a managed manner, that is, in a planned and supervised manner. The results are duly controlled.</t>
  </si>
  <si>
    <t>It has physical and digital attention channels. Digital channels are an important part of the data analytics architecture, since they send information periodically for analysis.</t>
  </si>
  <si>
    <t>The architecture includes components that automate the processing of data for the preparation of reports at a basic level.</t>
  </si>
  <si>
    <t>It has physical and digital channels. Digital channels have great acceptance by customers and become a source of great value for the generation of insights for the organization.</t>
  </si>
  <si>
    <t>The architecture is scalable and sustainable depending on the new requirements of the organization and the constant changes in the market.</t>
  </si>
  <si>
    <t>The digital channels have periodic maintenance and innovation is sought through the implementation of new analytical trends (IoT, Machine Learning, etc.)</t>
  </si>
  <si>
    <t>Yes</t>
  </si>
  <si>
    <t>Culture is rooted in a negative way towards innovation driven by IT.</t>
  </si>
  <si>
    <t>There are conflicting messages about the importance of analytics for the business.</t>
  </si>
  <si>
    <t>Employees do not understand the risk of manipulating data in an erroneous way.</t>
  </si>
  <si>
    <t>Small initiatives are presented to extract business value from analytical technologies.</t>
  </si>
  <si>
    <t>The members of the analytical teams show little proactivity regarding innovation.</t>
  </si>
  <si>
    <t>Employees handle the data carefully to obey the established policies.</t>
  </si>
  <si>
    <t>The attitude toward analytics is positive and proactive throughout the organization.</t>
  </si>
  <si>
    <t>The importance of applied technological innovation in analytical activities is recognized.</t>
  </si>
  <si>
    <t>Employees understand the level of sensitivity of the data and the practices necessary to treat them with care.</t>
  </si>
  <si>
    <t>Analytics is sponsored by senior management.</t>
  </si>
  <si>
    <t>The importance of data analytics is an organizational value that everyone knows and accepts.</t>
  </si>
  <si>
    <t>The results of data analytics projects are accepted at all levels of the organization.</t>
  </si>
  <si>
    <t>There is at least one proactive analytics sponsor and the organization preaches the importance of evidence-based operations and decision-making at all levels.</t>
  </si>
  <si>
    <t>Data analytics are supported in evidence-based operations and are at the heart of organizational culture.</t>
  </si>
  <si>
    <t>Analytical activities are limited to identifying and describing specific facts.</t>
  </si>
  <si>
    <t>Extraction, processing, reporting and analysis of data required for a specific need.</t>
  </si>
  <si>
    <t>There are no solid methodologies or procedures for analyzing the characteristics, needs and behavior of clients.</t>
  </si>
  <si>
    <t>There are no procedures to ensure the maintenance of bank secrecy of clients during the strategic analysis of data.</t>
  </si>
  <si>
    <t>The analytical activities identify and describe the causes of the events.</t>
  </si>
  <si>
    <t>Data analysis and creation of analytical models that can be implemented in a product, service or process.</t>
  </si>
  <si>
    <t>The analysis of the characteristics, needs and behavior of the clients is made taking as source the information provided in the face-to-face services.</t>
  </si>
  <si>
    <t>The personal data of the clients are omitted to maintain the bank secrecy of the same.</t>
  </si>
  <si>
    <t>The analytical activities allow to predict the probability of an event occurring and its commercial impact.</t>
  </si>
  <si>
    <t>The transformation of data into knowledge is under the control of a well-defined government.</t>
  </si>
  <si>
    <t>The clients are analyzed taking as a source information collected periodically from their transactions carried out in the different channels.</t>
  </si>
  <si>
    <t>Encryption techniques of clients' personal data are applied for strategic analysis.</t>
  </si>
  <si>
    <t>The analytical activities seek to predict the probability of an impact from the identification of the causes of events in the financial sector in order to generate greater commercial value.</t>
  </si>
  <si>
    <t>The predictive analysis is maximized for the maximum value extraction of the available information</t>
  </si>
  <si>
    <t>Analytical models are created based on business rules aligned with the general objectives of the entire organization.</t>
  </si>
  <si>
    <t>Customers are analyzed using information from online channels and ATMs as a source, which is compiled and processed in real time for a quick and timely analysis.</t>
  </si>
  <si>
    <t>The processes of protecting bank secrecy of customers is automated.</t>
  </si>
  <si>
    <t>The analytical information leads to the improvement of the processes of the organization.</t>
  </si>
  <si>
    <t>The necessary analytical opportunities are detected and selected, which leads to the creation of new analytical processes that revolve around the mission and general vision of the organization.</t>
  </si>
  <si>
    <t>The organization is able to project the future behavior of the clients according to their profile, creating value solutions in advance, thus achieving a great competitive advantage.</t>
  </si>
  <si>
    <t>Data management is divided by silos, so there are different sources of data with different business rules, generating disintegration, inconsistencies and disorder.</t>
  </si>
  <si>
    <t>Data quality control has a low priority.</t>
  </si>
  <si>
    <t>Lack of coordination between the data management work team with the business and IT areas.</t>
  </si>
  <si>
    <t>Cumbersome processes for the solution of incidents.</t>
  </si>
  <si>
    <t>Lack of adequate data protection processes.</t>
  </si>
  <si>
    <t>The data is stored in a central repository.</t>
  </si>
  <si>
    <t>Policies and procedures defined at a basic level.</t>
  </si>
  <si>
    <t>Basic data quality rules are defined, but the procedures and tools for proper control are beyond the scope of those rules.</t>
  </si>
  <si>
    <t>There is communication with the IT area to obtain technological resources for data management. However, the business area is excluded in the dialogue about its needs.</t>
  </si>
  <si>
    <t>There are basic procedures and policies for the solution of incidents, but lacking in agility.</t>
  </si>
  <si>
    <t>The metadata is little used to create order and structure.</t>
  </si>
  <si>
    <t>The detection of data deficiencies is beyond the scope of data management processes.</t>
  </si>
  <si>
    <t>The data sources, their dependencies and the data models implemented are mapped and monitored.</t>
  </si>
  <si>
    <t>Maximum availability of data for the entire organization.</t>
  </si>
  <si>
    <t>There are data quality control procedures, but they lack methodologies or tools to measure and improve quality.</t>
  </si>
  <si>
    <t>It coordinates with the business and IT areas for the definition and alignment of common objectives and interests.</t>
  </si>
  <si>
    <t>Incident resolution procedures are well defined and controlled.</t>
  </si>
  <si>
    <t>Standards are defined at the organizational level as well as policies on the use of data.</t>
  </si>
  <si>
    <t>Privacy and security policies are considered at least by area or department.</t>
  </si>
  <si>
    <t>Processes related to data are defined. The organizations establish access rules.</t>
  </si>
  <si>
    <t>Minimization of silos at the data level.</t>
  </si>
  <si>
    <t>There are rules, procedures and metrics for data quality control, but they are not used as an improvement tool.</t>
  </si>
  <si>
    <t>The main focus of data governance is the fulfillment of business objectives and needs through the use of data optimizing available technological resources.</t>
  </si>
  <si>
    <t>They take full advantage of current business processes to solve incidents in an agile and efficient manner.</t>
  </si>
  <si>
    <t>Privacy and security policies are defined in a homogeneous manner for the entire organization.</t>
  </si>
  <si>
    <t>Data sources, typologies and policies are periodically reviewed to optimize their use and value extraction.</t>
  </si>
  <si>
    <t>The management of data quality is automated and is the main driver of continuous improvement.</t>
  </si>
  <si>
    <t>There is integration between the Government of Data, Business and IT to carry out a standardized and joint work.</t>
  </si>
  <si>
    <t>There is a solid control of incident prevention that maximizes business processes and minimizes the margin of error.</t>
  </si>
  <si>
    <t>There are Service Level Agreements with the IT area to optimize the acquisition and storage of used and loaded data.</t>
  </si>
  <si>
    <t>General level</t>
  </si>
  <si>
    <t>SUMMARY OF THE RESULTS OF THE EVALUATION</t>
  </si>
  <si>
    <t>DIMENSION</t>
  </si>
  <si>
    <t>LEVEL</t>
  </si>
  <si>
    <t>COMMENTS</t>
  </si>
  <si>
    <t>ANALYTICAL GOVERNANCE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</si>
</sst>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4"/>
      <name val="Arial"/>
      <family val="2"/>
    </font>
    <font>
      <sz val="10"/>
      <name val="Arial"/>
      <family val="2"/>
    </font>
    <font>
      <b/>
      <sz val="14"/>
      <color rgb="FFFFFFFF"/>
      <name val="Arial"/>
      <family val="2"/>
    </font>
    <font>
      <sz val="10"/>
      <name val="Arial"/>
      <family val="2"/>
    </font>
    <font>
      <sz val="36"/>
      <name val="Arial"/>
      <family val="2"/>
    </font>
    <font>
      <b/>
      <sz val="11"/>
      <color rgb="FFFFFFFF"/>
      <name val="Arial"/>
      <family val="2"/>
    </font>
    <font>
      <b/>
      <sz val="11"/>
      <name val="Arial"/>
      <family val="2"/>
    </font>
    <font>
      <b/>
      <sz val="10"/>
      <name val="Arial"/>
      <family val="2"/>
    </font>
    <font>
      <b/>
      <sz val="10"/>
      <color rgb="FFFFFFFF"/>
      <name val="Arial"/>
      <family val="2"/>
    </font>
    <font>
      <b/>
      <sz val="16"/>
      <name val="Arial"/>
      <family val="2"/>
    </font>
    <font>
      <b/>
      <sz val="16"/>
      <color rgb="FFFFFFFF"/>
      <name val="Arial"/>
      <family val="2"/>
    </font>
    <font>
      <b/>
      <sz val="12"/>
      <name val="Arial"/>
      <family val="2"/>
    </font>
    <font>
      <u/>
      <sz val="10"/>
      <color rgb="FF0000FF"/>
      <name val="Arial"/>
      <family val="2"/>
    </font>
    <font>
      <b/>
      <sz val="18"/>
      <name val="Arial"/>
      <family val="2"/>
    </font>
    <font>
      <sz val="18"/>
      <name val="Arial"/>
      <family val="2"/>
    </font>
    <font>
      <sz val="10"/>
      <name val="Arial"/>
      <family val="2"/>
    </font>
    <font>
      <sz val="10"/>
      <color rgb="FF000000"/>
      <name val="Arial"/>
      <family val="2"/>
    </font>
  </fonts>
  <fills count="9">
    <fill>
      <patternFill patternType="none"/>
    </fill>
    <fill>
      <patternFill patternType="gray125"/>
    </fill>
    <fill>
      <patternFill patternType="solid">
        <fgColor rgb="FFFFC000"/>
        <bgColor rgb="FFFFC000"/>
      </patternFill>
    </fill>
    <fill>
      <patternFill patternType="solid">
        <fgColor rgb="FFED7D31"/>
        <bgColor rgb="FFED7D31"/>
      </patternFill>
    </fill>
    <fill>
      <patternFill patternType="solid">
        <fgColor rgb="FF0070C0"/>
        <bgColor rgb="FF0070C0"/>
      </patternFill>
    </fill>
    <fill>
      <patternFill patternType="solid">
        <fgColor rgb="FF70AD47"/>
        <bgColor rgb="FF70AD47"/>
      </patternFill>
    </fill>
    <fill>
      <patternFill patternType="solid">
        <fgColor rgb="FF7030A0"/>
        <bgColor rgb="FF7030A0"/>
      </patternFill>
    </fill>
    <fill>
      <patternFill patternType="solid">
        <fgColor rgb="FFFFFFFF"/>
        <bgColor rgb="FFFFFFFF"/>
      </patternFill>
    </fill>
    <fill>
      <patternFill patternType="solid">
        <fgColor rgb="FFB7B7B7"/>
        <bgColor rgb="FFB7B7B7"/>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1">
    <xf numFmtId="0" fontId="0" fillId="0" borderId="0"/>
  </cellStyleXfs>
  <cellXfs count="66">
    <xf numFmtId="0" fontId="0" fillId="0" borderId="0" xfId="0" applyFont="1" applyAlignment="1"/>
    <xf numFmtId="0" fontId="4" fillId="0" borderId="0" xfId="0" applyFont="1" applyAlignment="1">
      <alignment horizontal="center" vertical="center" wrapText="1"/>
    </xf>
    <xf numFmtId="0" fontId="5" fillId="0" borderId="0" xfId="0" applyFont="1" applyAlignment="1">
      <alignment horizontal="center" vertical="center"/>
    </xf>
    <xf numFmtId="0" fontId="8" fillId="2" borderId="6" xfId="0" applyFont="1" applyFill="1" applyBorder="1" applyAlignment="1">
      <alignment horizontal="center"/>
    </xf>
    <xf numFmtId="0" fontId="9" fillId="4" borderId="6" xfId="0" applyFont="1" applyFill="1" applyBorder="1" applyAlignment="1">
      <alignment horizontal="center"/>
    </xf>
    <xf numFmtId="0" fontId="8" fillId="3" borderId="6" xfId="0" applyFont="1" applyFill="1" applyBorder="1" applyAlignment="1">
      <alignment horizontal="center"/>
    </xf>
    <xf numFmtId="0" fontId="12" fillId="0" borderId="6" xfId="0" applyFont="1" applyBorder="1" applyAlignment="1">
      <alignment horizontal="center" vertical="center"/>
    </xf>
    <xf numFmtId="0" fontId="2" fillId="0" borderId="0" xfId="0" applyFont="1" applyAlignment="1"/>
    <xf numFmtId="0" fontId="10" fillId="2" borderId="6" xfId="0" applyFont="1" applyFill="1" applyBorder="1" applyAlignment="1">
      <alignment horizontal="center" vertical="top"/>
    </xf>
    <xf numFmtId="0" fontId="9" fillId="5" borderId="6" xfId="0" applyFont="1" applyFill="1" applyBorder="1" applyAlignment="1">
      <alignment horizontal="center"/>
    </xf>
    <xf numFmtId="0" fontId="9" fillId="6" borderId="6" xfId="0" applyFont="1" applyFill="1" applyBorder="1" applyAlignment="1">
      <alignment horizontal="center"/>
    </xf>
    <xf numFmtId="0" fontId="13" fillId="0" borderId="0" xfId="0" applyFont="1" applyAlignment="1"/>
    <xf numFmtId="0" fontId="2" fillId="7" borderId="0" xfId="0" applyFont="1" applyFill="1"/>
    <xf numFmtId="0" fontId="14" fillId="8" borderId="6" xfId="0" applyFont="1" applyFill="1" applyBorder="1" applyAlignment="1">
      <alignment wrapText="1"/>
    </xf>
    <xf numFmtId="0" fontId="15" fillId="7" borderId="8" xfId="0" applyFont="1" applyFill="1" applyBorder="1"/>
    <xf numFmtId="0" fontId="15" fillId="7" borderId="9" xfId="0" applyFont="1" applyFill="1" applyBorder="1"/>
    <xf numFmtId="0" fontId="12" fillId="8" borderId="6" xfId="0" applyFont="1" applyFill="1" applyBorder="1" applyAlignment="1">
      <alignment horizontal="center"/>
    </xf>
    <xf numFmtId="0" fontId="6" fillId="4" borderId="6" xfId="0" applyFont="1" applyFill="1" applyBorder="1" applyAlignment="1">
      <alignment horizontal="center" vertical="center" wrapText="1"/>
    </xf>
    <xf numFmtId="0" fontId="15" fillId="0" borderId="6" xfId="0" applyFont="1" applyBorder="1" applyAlignment="1">
      <alignment horizontal="center" vertical="center"/>
    </xf>
    <xf numFmtId="0" fontId="7" fillId="3" borderId="6"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0" fillId="0" borderId="0" xfId="0" applyFont="1" applyAlignment="1"/>
    <xf numFmtId="0" fontId="16" fillId="0" borderId="6" xfId="0" applyFont="1" applyBorder="1" applyAlignment="1">
      <alignment vertical="top" wrapText="1"/>
    </xf>
    <xf numFmtId="0" fontId="0" fillId="0" borderId="0" xfId="0" applyFont="1" applyAlignment="1"/>
    <xf numFmtId="0" fontId="4" fillId="0" borderId="6" xfId="0" applyFont="1" applyBorder="1" applyAlignment="1">
      <alignment vertical="top" wrapText="1"/>
    </xf>
    <xf numFmtId="0" fontId="2" fillId="0" borderId="6" xfId="0" applyFont="1" applyBorder="1" applyAlignment="1">
      <alignment vertical="top" wrapText="1"/>
    </xf>
    <xf numFmtId="0" fontId="4" fillId="7" borderId="6" xfId="0" applyFont="1" applyFill="1" applyBorder="1" applyAlignment="1">
      <alignment vertical="top" wrapText="1"/>
    </xf>
    <xf numFmtId="0" fontId="2" fillId="0" borderId="6" xfId="0" applyFont="1" applyBorder="1" applyAlignment="1">
      <alignment vertical="center" wrapText="1"/>
    </xf>
    <xf numFmtId="0" fontId="0" fillId="0" borderId="10" xfId="0" applyFont="1" applyBorder="1" applyAlignment="1"/>
    <xf numFmtId="0" fontId="0" fillId="0" borderId="0" xfId="0" applyFont="1" applyBorder="1" applyAlignment="1"/>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0" borderId="15" xfId="0" applyFont="1" applyBorder="1" applyAlignment="1"/>
    <xf numFmtId="0" fontId="0" fillId="0" borderId="16" xfId="0" applyFont="1" applyBorder="1" applyAlignment="1"/>
    <xf numFmtId="0" fontId="0" fillId="0" borderId="17" xfId="0" applyFont="1" applyBorder="1" applyAlignment="1"/>
    <xf numFmtId="0" fontId="11" fillId="4" borderId="4" xfId="0" applyFont="1" applyFill="1" applyBorder="1" applyAlignment="1">
      <alignment horizontal="center" vertical="center"/>
    </xf>
    <xf numFmtId="0" fontId="11" fillId="4" borderId="7" xfId="0" applyFont="1" applyFill="1" applyBorder="1" applyAlignment="1">
      <alignment horizontal="center" vertical="center"/>
    </xf>
    <xf numFmtId="0" fontId="2" fillId="0" borderId="7" xfId="0" applyFont="1" applyBorder="1"/>
    <xf numFmtId="0" fontId="2" fillId="0" borderId="5" xfId="0" applyFont="1" applyBorder="1"/>
    <xf numFmtId="0" fontId="8" fillId="0" borderId="1" xfId="0" applyFont="1" applyBorder="1" applyAlignment="1">
      <alignment horizontal="center" vertical="center"/>
    </xf>
    <xf numFmtId="0" fontId="2" fillId="0" borderId="3" xfId="0" applyFont="1" applyBorder="1"/>
    <xf numFmtId="0" fontId="6" fillId="4" borderId="4" xfId="0" applyFont="1" applyFill="1" applyBorder="1" applyAlignment="1">
      <alignment horizontal="center" vertical="center" wrapText="1"/>
    </xf>
    <xf numFmtId="0" fontId="14" fillId="0" borderId="1" xfId="0" applyFont="1" applyBorder="1" applyAlignment="1">
      <alignment horizontal="center" vertical="center"/>
    </xf>
    <xf numFmtId="0" fontId="15" fillId="0" borderId="3" xfId="0" applyFont="1" applyBorder="1"/>
    <xf numFmtId="0" fontId="3" fillId="4" borderId="1" xfId="0" applyFont="1" applyFill="1" applyBorder="1" applyAlignment="1">
      <alignment horizontal="center" vertical="center" wrapText="1"/>
    </xf>
    <xf numFmtId="0" fontId="2" fillId="0" borderId="2" xfId="0" applyFont="1" applyBorder="1"/>
    <xf numFmtId="0" fontId="10" fillId="3" borderId="4" xfId="0" applyFont="1" applyFill="1" applyBorder="1" applyAlignment="1">
      <alignment horizontal="center" vertical="center"/>
    </xf>
    <xf numFmtId="0" fontId="1" fillId="3" borderId="1"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2" borderId="4" xfId="0" applyFont="1" applyFill="1" applyBorder="1" applyAlignment="1">
      <alignment horizontal="center" vertical="center"/>
    </xf>
    <xf numFmtId="0" fontId="11" fillId="5" borderId="4" xfId="0" applyFont="1" applyFill="1" applyBorder="1" applyAlignment="1">
      <alignment horizontal="center" vertical="center"/>
    </xf>
    <xf numFmtId="0" fontId="3" fillId="5" borderId="1"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11" fillId="6" borderId="4" xfId="0" applyFont="1" applyFill="1" applyBorder="1" applyAlignment="1">
      <alignment horizontal="center" vertical="center"/>
    </xf>
    <xf numFmtId="0" fontId="3" fillId="6" borderId="1"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14" fillId="0" borderId="0" xfId="0" applyFont="1" applyBorder="1" applyAlignment="1">
      <alignment vertical="top"/>
    </xf>
    <xf numFmtId="0" fontId="0" fillId="0" borderId="0" xfId="0" applyFont="1" applyBorder="1" applyAlignment="1">
      <alignment vertical="top"/>
    </xf>
    <xf numFmtId="0" fontId="2" fillId="0" borderId="6" xfId="0" applyFont="1" applyBorder="1" applyAlignment="1">
      <alignment horizontal="left" vertical="center" wrapText="1"/>
    </xf>
    <xf numFmtId="0" fontId="1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pPr>
            <a:r>
              <a:rPr lang="es-PE"/>
              <a:t>Maturity Levels by Domain</a:t>
            </a:r>
          </a:p>
        </c:rich>
      </c:tx>
      <c:overlay val="0"/>
    </c:title>
    <c:autoTitleDeleted val="0"/>
    <c:plotArea>
      <c:layout>
        <c:manualLayout>
          <c:xMode val="edge"/>
          <c:yMode val="edge"/>
          <c:x val="4.6324059492563435E-2"/>
          <c:y val="0.14847832426743759"/>
          <c:w val="0.92923149606299216"/>
          <c:h val="0.73153232657512002"/>
        </c:manualLayout>
      </c:layout>
      <c:barChart>
        <c:barDir val="col"/>
        <c:grouping val="clustered"/>
        <c:varyColors val="1"/>
        <c:ser>
          <c:idx val="0"/>
          <c:order val="0"/>
          <c:spPr>
            <a:solidFill>
              <a:srgbClr val="ED7D31"/>
            </a:solidFill>
          </c:spPr>
          <c:invertIfNegative val="1"/>
          <c:dPt>
            <c:idx val="0"/>
            <c:invertIfNegative val="1"/>
            <c:bubble3D val="0"/>
            <c:spPr>
              <a:solidFill>
                <a:srgbClr val="0070C0"/>
              </a:solidFill>
            </c:spPr>
            <c:extLst>
              <c:ext xmlns:c16="http://schemas.microsoft.com/office/drawing/2014/chart" uri="{C3380CC4-5D6E-409C-BE32-E72D297353CC}">
                <c16:uniqueId val="{00000001-F2E0-3946-94F0-0CB2F35E7DA1}"/>
              </c:ext>
            </c:extLst>
          </c:dPt>
          <c:dPt>
            <c:idx val="2"/>
            <c:invertIfNegative val="1"/>
            <c:bubble3D val="0"/>
            <c:spPr>
              <a:solidFill>
                <a:schemeClr val="accent4"/>
              </a:solidFill>
            </c:spPr>
            <c:extLst>
              <c:ext xmlns:c16="http://schemas.microsoft.com/office/drawing/2014/chart" uri="{C3380CC4-5D6E-409C-BE32-E72D297353CC}">
                <c16:uniqueId val="{00000003-F2E0-3946-94F0-0CB2F35E7DA1}"/>
              </c:ext>
            </c:extLst>
          </c:dPt>
          <c:dPt>
            <c:idx val="3"/>
            <c:invertIfNegative val="1"/>
            <c:bubble3D val="0"/>
            <c:spPr>
              <a:solidFill>
                <a:schemeClr val="accent6"/>
              </a:solidFill>
            </c:spPr>
            <c:extLst>
              <c:ext xmlns:c16="http://schemas.microsoft.com/office/drawing/2014/chart" uri="{C3380CC4-5D6E-409C-BE32-E72D297353CC}">
                <c16:uniqueId val="{00000005-F2E0-3946-94F0-0CB2F35E7DA1}"/>
              </c:ext>
            </c:extLst>
          </c:dPt>
          <c:dPt>
            <c:idx val="4"/>
            <c:invertIfNegative val="1"/>
            <c:bubble3D val="0"/>
            <c:spPr>
              <a:solidFill>
                <a:srgbClr val="7030A0"/>
              </a:solidFill>
            </c:spPr>
            <c:extLst>
              <c:ext xmlns:c16="http://schemas.microsoft.com/office/drawing/2014/chart" uri="{C3380CC4-5D6E-409C-BE32-E72D297353CC}">
                <c16:uniqueId val="{00000007-F2E0-3946-94F0-0CB2F35E7DA1}"/>
              </c:ext>
            </c:extLst>
          </c:dPt>
          <c:dLbls>
            <c:spPr>
              <a:noFill/>
              <a:ln>
                <a:noFill/>
              </a:ln>
              <a:effectLst/>
            </c:spPr>
            <c:txPr>
              <a:bodyPr/>
              <a:lstStyle/>
              <a:p>
                <a:pPr lvl="0">
                  <a:defRPr sz="1400" b="1" i="0"/>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Summary!$B$7:$B$11</c:f>
              <c:strCache>
                <c:ptCount val="5"/>
                <c:pt idx="0">
                  <c:v>ANALYTICAL GOVERNANCE</c:v>
                </c:pt>
                <c:pt idx="1">
                  <c:v>INFORMATION TECHNOLOGIES</c:v>
                </c:pt>
                <c:pt idx="2">
                  <c:v>CULTURE</c:v>
                </c:pt>
                <c:pt idx="3">
                  <c:v>DATA ANALYTICS</c:v>
                </c:pt>
                <c:pt idx="4">
                  <c:v>DATA MANAGEMENT</c:v>
                </c:pt>
              </c:strCache>
            </c:strRef>
          </c:cat>
          <c:val>
            <c:numRef>
              <c:f>Summary!$E$7:$E$11</c:f>
              <c:numCache>
                <c:formatCode>General</c:formatCode>
                <c:ptCount val="5"/>
                <c:pt idx="0">
                  <c:v>1</c:v>
                </c:pt>
                <c:pt idx="1">
                  <c:v>1</c:v>
                </c:pt>
                <c:pt idx="2">
                  <c:v>1</c:v>
                </c:pt>
                <c:pt idx="3">
                  <c:v>1</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8-F2E0-3946-94F0-0CB2F35E7DA1}"/>
            </c:ext>
          </c:extLst>
        </c:ser>
        <c:dLbls>
          <c:showLegendKey val="0"/>
          <c:showVal val="0"/>
          <c:showCatName val="0"/>
          <c:showSerName val="0"/>
          <c:showPercent val="0"/>
          <c:showBubbleSize val="0"/>
        </c:dLbls>
        <c:gapWidth val="150"/>
        <c:axId val="264724080"/>
        <c:axId val="264725648"/>
      </c:barChart>
      <c:scatterChart>
        <c:scatterStyle val="smoothMarker"/>
        <c:varyColors val="1"/>
        <c:ser>
          <c:idx val="1"/>
          <c:order val="1"/>
          <c:spPr>
            <a:ln>
              <a:solidFill>
                <a:srgbClr val="FF0000"/>
              </a:solidFill>
            </a:ln>
          </c:spPr>
          <c:marker>
            <c:symbol val="none"/>
          </c:marker>
          <c:yVal>
            <c:numRef>
              <c:f>Summary!$F$7:$F$11</c:f>
              <c:numCache>
                <c:formatCode>General</c:formatCode>
                <c:ptCount val="5"/>
                <c:pt idx="0">
                  <c:v>2</c:v>
                </c:pt>
                <c:pt idx="1">
                  <c:v>2</c:v>
                </c:pt>
                <c:pt idx="2">
                  <c:v>2</c:v>
                </c:pt>
                <c:pt idx="3">
                  <c:v>2</c:v>
                </c:pt>
                <c:pt idx="4">
                  <c:v>2</c:v>
                </c:pt>
              </c:numCache>
            </c:numRef>
          </c:yVal>
          <c:smooth val="1"/>
          <c:extLst>
            <c:ext xmlns:c16="http://schemas.microsoft.com/office/drawing/2014/chart" uri="{C3380CC4-5D6E-409C-BE32-E72D297353CC}">
              <c16:uniqueId val="{00000009-F2E0-3946-94F0-0CB2F35E7DA1}"/>
            </c:ext>
          </c:extLst>
        </c:ser>
        <c:dLbls>
          <c:showLegendKey val="0"/>
          <c:showVal val="0"/>
          <c:showCatName val="0"/>
          <c:showSerName val="0"/>
          <c:showPercent val="0"/>
          <c:showBubbleSize val="0"/>
        </c:dLbls>
        <c:axId val="264724080"/>
        <c:axId val="264725648"/>
      </c:scatterChart>
      <c:catAx>
        <c:axId val="264724080"/>
        <c:scaling>
          <c:orientation val="minMax"/>
        </c:scaling>
        <c:delete val="0"/>
        <c:axPos val="b"/>
        <c:numFmt formatCode="General" sourceLinked="1"/>
        <c:majorTickMark val="cross"/>
        <c:minorTickMark val="cross"/>
        <c:tickLblPos val="nextTo"/>
        <c:txPr>
          <a:bodyPr/>
          <a:lstStyle/>
          <a:p>
            <a:pPr lvl="0">
              <a:defRPr b="0" i="0"/>
            </a:pPr>
            <a:endParaRPr lang="es-PE"/>
          </a:p>
        </c:txPr>
        <c:crossAx val="264725648"/>
        <c:crosses val="autoZero"/>
        <c:auto val="1"/>
        <c:lblAlgn val="ctr"/>
        <c:lblOffset val="100"/>
        <c:noMultiLvlLbl val="1"/>
      </c:catAx>
      <c:valAx>
        <c:axId val="264725648"/>
        <c:scaling>
          <c:orientation val="minMax"/>
          <c:max val="5"/>
          <c:min val="0"/>
        </c:scaling>
        <c:delete val="0"/>
        <c:axPos val="l"/>
        <c:majorGridlines>
          <c:spPr>
            <a:ln>
              <a:solidFill>
                <a:srgbClr val="FFFFFF"/>
              </a:solidFill>
            </a:ln>
          </c:spPr>
        </c:majorGridlines>
        <c:numFmt formatCode="General" sourceLinked="1"/>
        <c:majorTickMark val="cross"/>
        <c:minorTickMark val="cross"/>
        <c:tickLblPos val="nextTo"/>
        <c:spPr>
          <a:ln w="47625">
            <a:noFill/>
          </a:ln>
        </c:spPr>
        <c:txPr>
          <a:bodyPr/>
          <a:lstStyle/>
          <a:p>
            <a:pPr lvl="0">
              <a:defRPr b="0"/>
            </a:pPr>
            <a:endParaRPr lang="es-PE"/>
          </a:p>
        </c:txPr>
        <c:crossAx val="264724080"/>
        <c:crosses val="autoZero"/>
        <c:crossBetween val="between"/>
        <c:majorUnit val="1"/>
      </c:valAx>
      <c:spPr>
        <a:solidFill>
          <a:srgbClr val="FFFFFF"/>
        </a:solidFill>
      </c:spPr>
    </c:plotArea>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161925</xdr:colOff>
      <xdr:row>12</xdr:row>
      <xdr:rowOff>171450</xdr:rowOff>
    </xdr:from>
    <xdr:ext cx="5715000" cy="3943350"/>
    <xdr:graphicFrame macro="">
      <xdr:nvGraphicFramePr>
        <xdr:cNvPr id="2" name="Chart 1" title="Gráfico">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outlinePr summaryBelow="0" summaryRight="0"/>
  </sheetPr>
  <dimension ref="A1:XFD1003"/>
  <sheetViews>
    <sheetView showGridLines="0" tabSelected="1" zoomScale="110" zoomScaleNormal="110" workbookViewId="0">
      <pane ySplit="6" topLeftCell="A7" activePane="bottomLeft" state="frozen"/>
      <selection pane="bottomLeft" activeCell="XFD1" sqref="XFD1:XFD1048576"/>
    </sheetView>
  </sheetViews>
  <sheetFormatPr baseColWidth="10" defaultColWidth="0" defaultRowHeight="15" customHeight="1" zeroHeight="1" x14ac:dyDescent="0.2"/>
  <cols>
    <col min="1" max="1" width="10" customWidth="1"/>
    <col min="2" max="2" width="55.7109375" customWidth="1"/>
    <col min="3" max="3" width="16.140625" bestFit="1" customWidth="1"/>
    <col min="4" max="4" width="2" hidden="1" customWidth="1"/>
    <col min="5" max="6" width="14.42578125" hidden="1" customWidth="1"/>
    <col min="7" max="7" width="0" hidden="1" customWidth="1"/>
    <col min="8" max="16383" width="14.42578125" hidden="1"/>
    <col min="16384" max="16384" width="35.5703125" hidden="1" customWidth="1"/>
  </cols>
  <sheetData>
    <row r="1" spans="1:7 16384:16384" ht="12.75" x14ac:dyDescent="0.2">
      <c r="A1" s="48" t="s">
        <v>119</v>
      </c>
      <c r="B1" s="49"/>
      <c r="C1" s="44"/>
    </row>
    <row r="2" spans="1:7 16384:16384" ht="15.75" customHeight="1" x14ac:dyDescent="0.2">
      <c r="A2" s="1"/>
      <c r="B2" s="2"/>
    </row>
    <row r="3" spans="1:7 16384:16384" ht="23.25" x14ac:dyDescent="0.35">
      <c r="A3" s="45" t="s">
        <v>2</v>
      </c>
      <c r="B3" s="46">
        <f>IF(SUM($D$7:$D$12)&gt;0,1,IF(SUM($D$13:$D$16)&gt;0,2,IF(SUM($D$17:$D$20)&gt;0,3,IF(SUM($D$21:$D$25)&gt;0,4,IF(SUM($D$26:$D$30),5,"")))))</f>
        <v>1</v>
      </c>
      <c r="C3" s="47"/>
      <c r="XFD3" s="65" t="s">
        <v>49</v>
      </c>
    </row>
    <row r="4" spans="1:7 16384:16384" ht="15.75" customHeight="1" x14ac:dyDescent="0.2">
      <c r="A4" s="42"/>
      <c r="B4" s="43" t="str">
        <f>IF(SUM($D$7:$D$12)&gt;0,"Basic",IF(SUM($D$13:$D$16)&gt;0,"Functional",IF(SUM($D$17:$D$20)&gt;0,"Competitive",IF(SUM($D$21:$D$25)&gt;0,"Outstanding",IF(SUM($D$26:$D$30),"Continuous Improvement","")))))</f>
        <v>Basic</v>
      </c>
      <c r="C4" s="44"/>
      <c r="XFD4" s="65" t="s">
        <v>0</v>
      </c>
    </row>
    <row r="5" spans="1:7 16384:16384" ht="15.75" customHeight="1" x14ac:dyDescent="0.2"/>
    <row r="6" spans="1:7 16384:16384" ht="15.75" customHeight="1" x14ac:dyDescent="0.2">
      <c r="A6" s="4" t="s">
        <v>4</v>
      </c>
      <c r="B6" s="4" t="s">
        <v>6</v>
      </c>
      <c r="C6" s="4" t="s">
        <v>7</v>
      </c>
    </row>
    <row r="7" spans="1:7 16384:16384" ht="27.75" customHeight="1" x14ac:dyDescent="0.2">
      <c r="A7" s="39">
        <v>1</v>
      </c>
      <c r="B7" s="26" t="s">
        <v>11</v>
      </c>
      <c r="C7" s="6" t="s">
        <v>49</v>
      </c>
      <c r="D7">
        <f t="shared" ref="D7:D30" si="0">IF(OR(C7="SI",C7="Yes"),1,0)</f>
        <v>1</v>
      </c>
    </row>
    <row r="8" spans="1:7 16384:16384" ht="26.25" customHeight="1" x14ac:dyDescent="0.2">
      <c r="A8" s="41"/>
      <c r="B8" s="26" t="s">
        <v>12</v>
      </c>
      <c r="C8" s="6" t="s">
        <v>49</v>
      </c>
      <c r="D8" s="23">
        <f t="shared" si="0"/>
        <v>1</v>
      </c>
    </row>
    <row r="9" spans="1:7 16384:16384" ht="28.5" customHeight="1" x14ac:dyDescent="0.2">
      <c r="A9" s="41"/>
      <c r="B9" s="26" t="s">
        <v>13</v>
      </c>
      <c r="C9" s="6" t="s">
        <v>49</v>
      </c>
      <c r="D9" s="23">
        <f t="shared" si="0"/>
        <v>1</v>
      </c>
    </row>
    <row r="10" spans="1:7 16384:16384" ht="53.25" customHeight="1" x14ac:dyDescent="0.2">
      <c r="A10" s="41"/>
      <c r="B10" s="26" t="s">
        <v>14</v>
      </c>
      <c r="C10" s="6" t="s">
        <v>49</v>
      </c>
      <c r="D10" s="23">
        <f t="shared" si="0"/>
        <v>1</v>
      </c>
    </row>
    <row r="11" spans="1:7 16384:16384" ht="39.75" customHeight="1" x14ac:dyDescent="0.2">
      <c r="A11" s="41"/>
      <c r="B11" s="26" t="s">
        <v>15</v>
      </c>
      <c r="C11" s="6" t="s">
        <v>49</v>
      </c>
      <c r="D11" s="23">
        <f t="shared" si="0"/>
        <v>1</v>
      </c>
    </row>
    <row r="12" spans="1:7 16384:16384" ht="40.5" customHeight="1" x14ac:dyDescent="0.2">
      <c r="A12" s="42"/>
      <c r="B12" s="26" t="s">
        <v>16</v>
      </c>
      <c r="C12" s="6" t="s">
        <v>49</v>
      </c>
      <c r="D12" s="23">
        <f t="shared" si="0"/>
        <v>1</v>
      </c>
    </row>
    <row r="13" spans="1:7 16384:16384" ht="27" customHeight="1" x14ac:dyDescent="0.2">
      <c r="A13" s="39">
        <v>2</v>
      </c>
      <c r="B13" s="26" t="s">
        <v>17</v>
      </c>
      <c r="C13" s="6" t="s">
        <v>49</v>
      </c>
      <c r="D13" s="23">
        <f t="shared" si="0"/>
        <v>1</v>
      </c>
    </row>
    <row r="14" spans="1:7 16384:16384" ht="39.75" customHeight="1" x14ac:dyDescent="0.2">
      <c r="A14" s="41"/>
      <c r="B14" s="26" t="s">
        <v>18</v>
      </c>
      <c r="C14" s="6" t="s">
        <v>49</v>
      </c>
      <c r="D14" s="23">
        <f t="shared" si="0"/>
        <v>1</v>
      </c>
      <c r="G14" s="7"/>
    </row>
    <row r="15" spans="1:7 16384:16384" ht="39.75" customHeight="1" x14ac:dyDescent="0.2">
      <c r="A15" s="41"/>
      <c r="B15" s="26" t="s">
        <v>19</v>
      </c>
      <c r="C15" s="6" t="s">
        <v>49</v>
      </c>
      <c r="D15" s="23">
        <f t="shared" si="0"/>
        <v>1</v>
      </c>
    </row>
    <row r="16" spans="1:7 16384:16384" ht="41.25" customHeight="1" x14ac:dyDescent="0.2">
      <c r="A16" s="42"/>
      <c r="B16" s="26" t="s">
        <v>20</v>
      </c>
      <c r="C16" s="6" t="s">
        <v>49</v>
      </c>
      <c r="D16" s="23">
        <f t="shared" si="0"/>
        <v>1</v>
      </c>
    </row>
    <row r="17" spans="1:4" ht="38.25" customHeight="1" x14ac:dyDescent="0.2">
      <c r="A17" s="39">
        <v>3</v>
      </c>
      <c r="B17" s="26" t="s">
        <v>21</v>
      </c>
      <c r="C17" s="6" t="s">
        <v>49</v>
      </c>
      <c r="D17" s="23">
        <f t="shared" si="0"/>
        <v>1</v>
      </c>
    </row>
    <row r="18" spans="1:4" s="23" customFormat="1" ht="39.75" customHeight="1" x14ac:dyDescent="0.2">
      <c r="A18" s="40"/>
      <c r="B18" s="26" t="s">
        <v>22</v>
      </c>
      <c r="C18" s="6" t="s">
        <v>49</v>
      </c>
      <c r="D18" s="23">
        <f t="shared" si="0"/>
        <v>1</v>
      </c>
    </row>
    <row r="19" spans="1:4" ht="39" customHeight="1" x14ac:dyDescent="0.2">
      <c r="A19" s="41"/>
      <c r="B19" s="26" t="s">
        <v>23</v>
      </c>
      <c r="C19" s="6" t="s">
        <v>49</v>
      </c>
      <c r="D19" s="23">
        <f t="shared" si="0"/>
        <v>1</v>
      </c>
    </row>
    <row r="20" spans="1:4" ht="39" customHeight="1" x14ac:dyDescent="0.2">
      <c r="A20" s="42"/>
      <c r="B20" s="26" t="s">
        <v>24</v>
      </c>
      <c r="C20" s="6" t="s">
        <v>49</v>
      </c>
      <c r="D20" s="23">
        <f t="shared" si="0"/>
        <v>1</v>
      </c>
    </row>
    <row r="21" spans="1:4" ht="53.25" customHeight="1" x14ac:dyDescent="0.2">
      <c r="A21" s="39">
        <v>4</v>
      </c>
      <c r="B21" s="24" t="s">
        <v>25</v>
      </c>
      <c r="C21" s="6" t="s">
        <v>49</v>
      </c>
      <c r="D21" s="23">
        <f t="shared" si="0"/>
        <v>1</v>
      </c>
    </row>
    <row r="22" spans="1:4" ht="26.25" customHeight="1" x14ac:dyDescent="0.2">
      <c r="A22" s="41"/>
      <c r="B22" s="26" t="s">
        <v>26</v>
      </c>
      <c r="C22" s="6" t="s">
        <v>49</v>
      </c>
      <c r="D22" s="23">
        <f t="shared" si="0"/>
        <v>1</v>
      </c>
    </row>
    <row r="23" spans="1:4" ht="25.5" x14ac:dyDescent="0.2">
      <c r="A23" s="41"/>
      <c r="B23" s="26" t="s">
        <v>27</v>
      </c>
      <c r="C23" s="6" t="s">
        <v>49</v>
      </c>
      <c r="D23" s="23">
        <f t="shared" si="0"/>
        <v>1</v>
      </c>
    </row>
    <row r="24" spans="1:4" s="23" customFormat="1" ht="27.75" customHeight="1" x14ac:dyDescent="0.2">
      <c r="A24" s="41"/>
      <c r="B24" s="26" t="s">
        <v>28</v>
      </c>
      <c r="C24" s="6" t="s">
        <v>49</v>
      </c>
      <c r="D24" s="23">
        <f t="shared" si="0"/>
        <v>1</v>
      </c>
    </row>
    <row r="25" spans="1:4" ht="28.5" customHeight="1" x14ac:dyDescent="0.2">
      <c r="A25" s="42"/>
      <c r="B25" s="26" t="s">
        <v>29</v>
      </c>
      <c r="C25" s="6" t="s">
        <v>49</v>
      </c>
      <c r="D25" s="23">
        <f t="shared" si="0"/>
        <v>1</v>
      </c>
    </row>
    <row r="26" spans="1:4" ht="41.25" customHeight="1" x14ac:dyDescent="0.2">
      <c r="A26" s="39">
        <v>5</v>
      </c>
      <c r="B26" s="26" t="s">
        <v>30</v>
      </c>
      <c r="C26" s="6" t="s">
        <v>49</v>
      </c>
      <c r="D26" s="23">
        <f t="shared" si="0"/>
        <v>1</v>
      </c>
    </row>
    <row r="27" spans="1:4" s="23" customFormat="1" ht="27" customHeight="1" x14ac:dyDescent="0.2">
      <c r="A27" s="40"/>
      <c r="B27" s="26" t="s">
        <v>31</v>
      </c>
      <c r="C27" s="6" t="s">
        <v>49</v>
      </c>
      <c r="D27" s="23">
        <f t="shared" si="0"/>
        <v>1</v>
      </c>
    </row>
    <row r="28" spans="1:4" s="23" customFormat="1" ht="53.25" customHeight="1" x14ac:dyDescent="0.2">
      <c r="A28" s="40"/>
      <c r="B28" s="26" t="s">
        <v>32</v>
      </c>
      <c r="C28" s="6" t="s">
        <v>49</v>
      </c>
      <c r="D28" s="23">
        <f t="shared" si="0"/>
        <v>1</v>
      </c>
    </row>
    <row r="29" spans="1:4" ht="40.5" customHeight="1" x14ac:dyDescent="0.2">
      <c r="A29" s="41"/>
      <c r="B29" s="26" t="s">
        <v>33</v>
      </c>
      <c r="C29" s="6" t="s">
        <v>49</v>
      </c>
      <c r="D29" s="23">
        <f t="shared" si="0"/>
        <v>1</v>
      </c>
    </row>
    <row r="30" spans="1:4" ht="27.75" customHeight="1" x14ac:dyDescent="0.2">
      <c r="A30" s="42"/>
      <c r="B30" s="26" t="s">
        <v>34</v>
      </c>
      <c r="C30" s="6" t="s">
        <v>49</v>
      </c>
      <c r="D30" s="23">
        <f t="shared" si="0"/>
        <v>1</v>
      </c>
    </row>
    <row r="31" spans="1:4" ht="15.75" hidden="1" customHeight="1" x14ac:dyDescent="0.2"/>
    <row r="32" spans="1:4"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sheetData>
  <mergeCells count="9">
    <mergeCell ref="A26:A30"/>
    <mergeCell ref="B4:C4"/>
    <mergeCell ref="A3:A4"/>
    <mergeCell ref="B3:C3"/>
    <mergeCell ref="A1:C1"/>
    <mergeCell ref="A13:A16"/>
    <mergeCell ref="A7:A12"/>
    <mergeCell ref="A17:A20"/>
    <mergeCell ref="A21:A25"/>
  </mergeCells>
  <dataValidations count="1">
    <dataValidation type="list" allowBlank="1" sqref="C7:C30" xr:uid="{F4BA31B8-C89E-40BB-9200-19CB682E10D0}">
      <formula1>"No,Yes"</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D7D31"/>
    <outlinePr summaryBelow="0" summaryRight="0"/>
  </sheetPr>
  <dimension ref="A1:H1000"/>
  <sheetViews>
    <sheetView showGridLines="0" zoomScaleNormal="100" workbookViewId="0">
      <pane ySplit="6" topLeftCell="A14" activePane="bottomLeft" state="frozen"/>
      <selection pane="bottomLeft" activeCell="C20" sqref="C20"/>
    </sheetView>
  </sheetViews>
  <sheetFormatPr baseColWidth="10" defaultColWidth="0" defaultRowHeight="15" customHeight="1" zeroHeight="1" x14ac:dyDescent="0.2"/>
  <cols>
    <col min="1" max="1" width="10" customWidth="1"/>
    <col min="2" max="2" width="63.7109375" customWidth="1"/>
    <col min="3" max="3" width="16.140625" bestFit="1" customWidth="1"/>
    <col min="4" max="4" width="2.140625" hidden="1" customWidth="1"/>
    <col min="5" max="6" width="14.42578125" hidden="1" customWidth="1"/>
    <col min="7" max="8" width="0" hidden="1" customWidth="1"/>
    <col min="9" max="16384" width="14.42578125" hidden="1"/>
  </cols>
  <sheetData>
    <row r="1" spans="1:8" ht="12.75" x14ac:dyDescent="0.2">
      <c r="A1" s="51" t="s">
        <v>3</v>
      </c>
      <c r="B1" s="49"/>
      <c r="C1" s="44"/>
    </row>
    <row r="2" spans="1:8" ht="15.75" customHeight="1" x14ac:dyDescent="0.2">
      <c r="A2" s="1"/>
      <c r="B2" s="2"/>
    </row>
    <row r="3" spans="1:8" ht="23.25" x14ac:dyDescent="0.35">
      <c r="A3" s="52" t="s">
        <v>2</v>
      </c>
      <c r="B3" s="46">
        <f>IF(SUM($D$7:$D$9)&gt;0,1,IF(SUM($D$10:$D$12)&gt;0,2,IF(SUM($D$13:$D$16)&gt;0,3,IF(SUM($D$17:$D$18)&gt;0,4,IF(SUM($D$19:$D$20),5,"")))))</f>
        <v>1</v>
      </c>
      <c r="C3" s="47"/>
    </row>
    <row r="4" spans="1:8" ht="12.75" x14ac:dyDescent="0.2">
      <c r="A4" s="42"/>
      <c r="B4" s="43" t="str">
        <f>IF(SUM($D$7:$D$9)&gt;0,"Basic",IF(SUM($D$10:$D$12)&gt;0,"Functional",IF(SUM($D$13:$D$16)&gt;0,"Competitive",IF(SUM($D$17:$D$18)&gt;0,"Outstanding",IF(SUM($D$19:$D$20),"Continuous Improvement","")))))</f>
        <v>Basic</v>
      </c>
      <c r="C4" s="44"/>
    </row>
    <row r="5" spans="1:8" ht="15.75" customHeight="1" x14ac:dyDescent="0.2"/>
    <row r="6" spans="1:8" ht="15.75" customHeight="1" x14ac:dyDescent="0.2">
      <c r="A6" s="5" t="s">
        <v>4</v>
      </c>
      <c r="B6" s="5" t="s">
        <v>6</v>
      </c>
      <c r="C6" s="5" t="s">
        <v>7</v>
      </c>
    </row>
    <row r="7" spans="1:8" ht="39" customHeight="1" x14ac:dyDescent="0.2">
      <c r="A7" s="50">
        <v>1</v>
      </c>
      <c r="B7" s="26" t="s">
        <v>35</v>
      </c>
      <c r="C7" s="6" t="s">
        <v>49</v>
      </c>
      <c r="D7">
        <f>IF(OR(C7="Yes",C7="Yes"),1,0)</f>
        <v>1</v>
      </c>
    </row>
    <row r="8" spans="1:8" ht="27" customHeight="1" x14ac:dyDescent="0.2">
      <c r="A8" s="41"/>
      <c r="B8" s="26" t="s">
        <v>36</v>
      </c>
      <c r="C8" s="6" t="s">
        <v>49</v>
      </c>
      <c r="D8" s="25">
        <f t="shared" ref="D8:D20" si="0">IF(OR(C8="Yes",C8="Yes"),1,0)</f>
        <v>1</v>
      </c>
    </row>
    <row r="9" spans="1:8" ht="26.25" customHeight="1" x14ac:dyDescent="0.2">
      <c r="A9" s="42"/>
      <c r="B9" s="26" t="s">
        <v>37</v>
      </c>
      <c r="C9" s="6" t="s">
        <v>49</v>
      </c>
      <c r="D9" s="25">
        <f t="shared" si="0"/>
        <v>1</v>
      </c>
    </row>
    <row r="10" spans="1:8" ht="27.75" customHeight="1" x14ac:dyDescent="0.2">
      <c r="A10" s="50">
        <v>2</v>
      </c>
      <c r="B10" s="26" t="s">
        <v>38</v>
      </c>
      <c r="C10" s="6" t="s">
        <v>49</v>
      </c>
      <c r="D10" s="25">
        <f t="shared" si="0"/>
        <v>1</v>
      </c>
    </row>
    <row r="11" spans="1:8" ht="27" customHeight="1" x14ac:dyDescent="0.2">
      <c r="A11" s="41"/>
      <c r="B11" s="26" t="s">
        <v>39</v>
      </c>
      <c r="C11" s="6" t="s">
        <v>49</v>
      </c>
      <c r="D11" s="25">
        <f t="shared" si="0"/>
        <v>1</v>
      </c>
    </row>
    <row r="12" spans="1:8" ht="27" customHeight="1" x14ac:dyDescent="0.2">
      <c r="A12" s="42"/>
      <c r="B12" s="26" t="s">
        <v>40</v>
      </c>
      <c r="C12" s="6" t="s">
        <v>49</v>
      </c>
      <c r="D12" s="25">
        <f t="shared" si="0"/>
        <v>1</v>
      </c>
    </row>
    <row r="13" spans="1:8" ht="39" customHeight="1" x14ac:dyDescent="0.2">
      <c r="A13" s="50">
        <v>3</v>
      </c>
      <c r="B13" s="26" t="s">
        <v>41</v>
      </c>
      <c r="C13" s="6" t="s">
        <v>49</v>
      </c>
      <c r="D13" s="25">
        <f t="shared" si="0"/>
        <v>1</v>
      </c>
      <c r="G13" s="23"/>
    </row>
    <row r="14" spans="1:8" ht="15.75" customHeight="1" x14ac:dyDescent="0.2">
      <c r="A14" s="41"/>
      <c r="B14" s="24" t="s">
        <v>42</v>
      </c>
      <c r="C14" s="6" t="s">
        <v>49</v>
      </c>
      <c r="D14" s="25">
        <f t="shared" si="0"/>
        <v>1</v>
      </c>
      <c r="G14" s="23"/>
      <c r="H14" s="23"/>
    </row>
    <row r="15" spans="1:8" ht="27.75" customHeight="1" x14ac:dyDescent="0.2">
      <c r="A15" s="41"/>
      <c r="B15" s="26" t="s">
        <v>43</v>
      </c>
      <c r="C15" s="6" t="s">
        <v>49</v>
      </c>
      <c r="D15" s="25">
        <f t="shared" si="0"/>
        <v>1</v>
      </c>
      <c r="G15" s="23"/>
      <c r="H15" s="23"/>
    </row>
    <row r="16" spans="1:8" ht="40.5" customHeight="1" x14ac:dyDescent="0.2">
      <c r="A16" s="42"/>
      <c r="B16" s="26" t="s">
        <v>44</v>
      </c>
      <c r="C16" s="6" t="s">
        <v>49</v>
      </c>
      <c r="D16" s="25">
        <f t="shared" si="0"/>
        <v>1</v>
      </c>
      <c r="G16" s="23"/>
      <c r="H16" s="23"/>
    </row>
    <row r="17" spans="1:8" ht="26.25" customHeight="1" x14ac:dyDescent="0.2">
      <c r="A17" s="50">
        <v>4</v>
      </c>
      <c r="B17" s="26" t="s">
        <v>45</v>
      </c>
      <c r="C17" s="6" t="s">
        <v>49</v>
      </c>
      <c r="D17" s="25">
        <f t="shared" si="0"/>
        <v>1</v>
      </c>
      <c r="G17" s="23"/>
      <c r="H17" s="23"/>
    </row>
    <row r="18" spans="1:8" ht="40.5" customHeight="1" x14ac:dyDescent="0.2">
      <c r="A18" s="42"/>
      <c r="B18" s="26" t="s">
        <v>46</v>
      </c>
      <c r="C18" s="6" t="s">
        <v>49</v>
      </c>
      <c r="D18" s="25">
        <f t="shared" si="0"/>
        <v>1</v>
      </c>
    </row>
    <row r="19" spans="1:8" ht="26.25" customHeight="1" x14ac:dyDescent="0.2">
      <c r="A19" s="50">
        <v>5</v>
      </c>
      <c r="B19" s="26" t="s">
        <v>47</v>
      </c>
      <c r="C19" s="6" t="s">
        <v>49</v>
      </c>
      <c r="D19" s="25">
        <f t="shared" si="0"/>
        <v>1</v>
      </c>
    </row>
    <row r="20" spans="1:8" ht="43.5" customHeight="1" x14ac:dyDescent="0.2">
      <c r="A20" s="42"/>
      <c r="B20" s="26" t="s">
        <v>48</v>
      </c>
      <c r="C20" s="6" t="s">
        <v>49</v>
      </c>
      <c r="D20" s="25">
        <f t="shared" si="0"/>
        <v>1</v>
      </c>
    </row>
    <row r="21" spans="1:8" ht="15.75" hidden="1" customHeight="1" x14ac:dyDescent="0.2"/>
    <row r="22" spans="1:8" ht="15.75" hidden="1" customHeight="1" x14ac:dyDescent="0.2"/>
    <row r="23" spans="1:8" ht="15.75" hidden="1" customHeight="1" x14ac:dyDescent="0.2"/>
    <row r="24" spans="1:8" ht="15.75" hidden="1" customHeight="1" x14ac:dyDescent="0.2"/>
    <row r="25" spans="1:8" ht="15.75" hidden="1" customHeight="1" x14ac:dyDescent="0.2"/>
    <row r="26" spans="1:8" ht="15.75" hidden="1" customHeight="1" x14ac:dyDescent="0.2"/>
    <row r="27" spans="1:8" ht="15.75" hidden="1" customHeight="1" x14ac:dyDescent="0.2"/>
    <row r="28" spans="1:8" ht="15.75" hidden="1" customHeight="1" x14ac:dyDescent="0.2"/>
    <row r="29" spans="1:8" ht="15.75" hidden="1" customHeight="1" x14ac:dyDescent="0.2"/>
    <row r="30" spans="1:8" ht="15.75" hidden="1" customHeight="1" x14ac:dyDescent="0.2"/>
    <row r="31" spans="1:8" ht="15.75" hidden="1" customHeight="1" x14ac:dyDescent="0.2"/>
    <row r="32" spans="1:8"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sheetData>
  <mergeCells count="9">
    <mergeCell ref="A17:A18"/>
    <mergeCell ref="A19:A20"/>
    <mergeCell ref="B3:C3"/>
    <mergeCell ref="A1:C1"/>
    <mergeCell ref="B4:C4"/>
    <mergeCell ref="A3:A4"/>
    <mergeCell ref="A10:A12"/>
    <mergeCell ref="A7:A9"/>
    <mergeCell ref="A13:A16"/>
  </mergeCells>
  <dataValidations count="1">
    <dataValidation type="list" allowBlank="1" sqref="C7:C20" xr:uid="{2FAEBC70-AE87-4AD8-A6D0-ECA664B6BDD0}">
      <formula1>"No,Yes"</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outlinePr summaryBelow="0" summaryRight="0"/>
  </sheetPr>
  <dimension ref="A1:D1000"/>
  <sheetViews>
    <sheetView showGridLines="0" zoomScaleNormal="100" workbookViewId="0">
      <pane ySplit="6" topLeftCell="A13" activePane="bottomLeft" state="frozen"/>
      <selection pane="bottomLeft" activeCell="C20" sqref="C20"/>
    </sheetView>
  </sheetViews>
  <sheetFormatPr baseColWidth="10" defaultColWidth="0" defaultRowHeight="15" customHeight="1" zeroHeight="1" x14ac:dyDescent="0.2"/>
  <cols>
    <col min="1" max="1" width="10" customWidth="1"/>
    <col min="2" max="2" width="56" customWidth="1"/>
    <col min="3" max="3" width="16.140625" bestFit="1" customWidth="1"/>
    <col min="4" max="4" width="2" hidden="1" customWidth="1"/>
    <col min="5" max="16384" width="14.42578125" hidden="1"/>
  </cols>
  <sheetData>
    <row r="1" spans="1:4" ht="12.75" x14ac:dyDescent="0.2">
      <c r="A1" s="53" t="s">
        <v>5</v>
      </c>
      <c r="B1" s="49"/>
      <c r="C1" s="44"/>
    </row>
    <row r="2" spans="1:4" ht="15.75" customHeight="1" x14ac:dyDescent="0.2">
      <c r="A2" s="1"/>
      <c r="B2" s="2"/>
    </row>
    <row r="3" spans="1:4" ht="23.25" x14ac:dyDescent="0.35">
      <c r="A3" s="54" t="s">
        <v>8</v>
      </c>
      <c r="B3" s="46">
        <f>IF(SUM($D$7:$D$9)&gt;0,1,IF(SUM($D$10:$D$12)&gt;0,2,IF(SUM($D$13:$D$15)&gt;0,3,IF(SUM($D$16:$D$19)&gt;0,4,IF(SUM($D$20),5,"")))))</f>
        <v>1</v>
      </c>
      <c r="C3" s="47"/>
    </row>
    <row r="4" spans="1:4" ht="12.75" x14ac:dyDescent="0.2">
      <c r="A4" s="42"/>
      <c r="B4" s="43" t="str">
        <f>IF(SUM($D$7:$D$9)&gt;0,"Basic",IF(SUM($D$10:$D$12)&gt;0,"Functional",IF(SUM($D$13:$D$15)&gt;0,"Competitive",IF(SUM($D$16:$D$19)&gt;0,"Outstanding",IF(SUM($D$20),"Continuous Improvement","")))))</f>
        <v>Basic</v>
      </c>
      <c r="C4" s="44"/>
    </row>
    <row r="5" spans="1:4" ht="15.75" customHeight="1" x14ac:dyDescent="0.2"/>
    <row r="6" spans="1:4" ht="15.75" customHeight="1" x14ac:dyDescent="0.2">
      <c r="A6" s="3" t="s">
        <v>4</v>
      </c>
      <c r="B6" s="3" t="s">
        <v>6</v>
      </c>
      <c r="C6" s="3" t="s">
        <v>7</v>
      </c>
    </row>
    <row r="7" spans="1:4" ht="15.75" customHeight="1" x14ac:dyDescent="0.2">
      <c r="A7" s="55">
        <v>1</v>
      </c>
      <c r="B7" s="26" t="s">
        <v>50</v>
      </c>
      <c r="C7" s="6" t="s">
        <v>49</v>
      </c>
      <c r="D7">
        <f>IF(OR(C7="Yes",C7="Yes"),1,0)</f>
        <v>1</v>
      </c>
    </row>
    <row r="8" spans="1:4" ht="26.25" customHeight="1" x14ac:dyDescent="0.2">
      <c r="A8" s="41"/>
      <c r="B8" s="26" t="s">
        <v>51</v>
      </c>
      <c r="C8" s="6" t="s">
        <v>49</v>
      </c>
      <c r="D8" s="25">
        <f t="shared" ref="D8:D20" si="0">IF(OR(C8="Yes",C8="Yes"),1,0)</f>
        <v>1</v>
      </c>
    </row>
    <row r="9" spans="1:4" ht="27.75" customHeight="1" x14ac:dyDescent="0.2">
      <c r="A9" s="42"/>
      <c r="B9" s="26" t="s">
        <v>52</v>
      </c>
      <c r="C9" s="6" t="s">
        <v>49</v>
      </c>
      <c r="D9" s="25">
        <f t="shared" si="0"/>
        <v>1</v>
      </c>
    </row>
    <row r="10" spans="1:4" ht="27.75" customHeight="1" x14ac:dyDescent="0.2">
      <c r="A10" s="55">
        <v>2</v>
      </c>
      <c r="B10" s="26" t="s">
        <v>53</v>
      </c>
      <c r="C10" s="6" t="s">
        <v>49</v>
      </c>
      <c r="D10" s="25">
        <f t="shared" si="0"/>
        <v>1</v>
      </c>
    </row>
    <row r="11" spans="1:4" ht="27.75" customHeight="1" x14ac:dyDescent="0.2">
      <c r="A11" s="41"/>
      <c r="B11" s="26" t="s">
        <v>54</v>
      </c>
      <c r="C11" s="6" t="s">
        <v>49</v>
      </c>
      <c r="D11" s="25">
        <f t="shared" si="0"/>
        <v>1</v>
      </c>
    </row>
    <row r="12" spans="1:4" ht="29.25" customHeight="1" x14ac:dyDescent="0.2">
      <c r="A12" s="42"/>
      <c r="B12" s="26" t="s">
        <v>55</v>
      </c>
      <c r="C12" s="6" t="s">
        <v>49</v>
      </c>
      <c r="D12" s="25">
        <f t="shared" si="0"/>
        <v>1</v>
      </c>
    </row>
    <row r="13" spans="1:4" ht="28.5" customHeight="1" x14ac:dyDescent="0.2">
      <c r="A13" s="55">
        <v>3</v>
      </c>
      <c r="B13" s="26" t="s">
        <v>56</v>
      </c>
      <c r="C13" s="6" t="s">
        <v>49</v>
      </c>
      <c r="D13" s="25">
        <f t="shared" si="0"/>
        <v>1</v>
      </c>
    </row>
    <row r="14" spans="1:4" ht="27.75" customHeight="1" x14ac:dyDescent="0.2">
      <c r="A14" s="41"/>
      <c r="B14" s="26" t="s">
        <v>57</v>
      </c>
      <c r="C14" s="6" t="s">
        <v>49</v>
      </c>
      <c r="D14" s="25">
        <f t="shared" si="0"/>
        <v>1</v>
      </c>
    </row>
    <row r="15" spans="1:4" ht="26.25" customHeight="1" x14ac:dyDescent="0.2">
      <c r="A15" s="42"/>
      <c r="B15" s="26" t="s">
        <v>58</v>
      </c>
      <c r="C15" s="6" t="s">
        <v>49</v>
      </c>
      <c r="D15" s="25">
        <f t="shared" si="0"/>
        <v>1</v>
      </c>
    </row>
    <row r="16" spans="1:4" ht="15.75" x14ac:dyDescent="0.2">
      <c r="A16" s="55">
        <v>4</v>
      </c>
      <c r="B16" s="26" t="s">
        <v>59</v>
      </c>
      <c r="C16" s="6" t="s">
        <v>49</v>
      </c>
      <c r="D16" s="25">
        <f t="shared" si="0"/>
        <v>1</v>
      </c>
    </row>
    <row r="17" spans="1:4" ht="28.5" customHeight="1" x14ac:dyDescent="0.2">
      <c r="A17" s="41"/>
      <c r="B17" s="26" t="s">
        <v>60</v>
      </c>
      <c r="C17" s="6" t="s">
        <v>49</v>
      </c>
      <c r="D17" s="25">
        <f t="shared" si="0"/>
        <v>1</v>
      </c>
    </row>
    <row r="18" spans="1:4" ht="29.25" customHeight="1" x14ac:dyDescent="0.2">
      <c r="A18" s="41"/>
      <c r="B18" s="26" t="s">
        <v>61</v>
      </c>
      <c r="C18" s="6" t="s">
        <v>49</v>
      </c>
      <c r="D18" s="25">
        <f t="shared" si="0"/>
        <v>1</v>
      </c>
    </row>
    <row r="19" spans="1:4" ht="40.5" customHeight="1" x14ac:dyDescent="0.2">
      <c r="A19" s="42"/>
      <c r="B19" s="26" t="s">
        <v>62</v>
      </c>
      <c r="C19" s="6" t="s">
        <v>49</v>
      </c>
      <c r="D19" s="25">
        <f t="shared" si="0"/>
        <v>1</v>
      </c>
    </row>
    <row r="20" spans="1:4" ht="28.5" customHeight="1" x14ac:dyDescent="0.2">
      <c r="A20" s="8">
        <v>5</v>
      </c>
      <c r="B20" s="26" t="s">
        <v>63</v>
      </c>
      <c r="C20" s="6" t="s">
        <v>49</v>
      </c>
      <c r="D20" s="25">
        <f t="shared" si="0"/>
        <v>1</v>
      </c>
    </row>
    <row r="21" spans="1:4" ht="15.75" hidden="1" customHeight="1" x14ac:dyDescent="0.2"/>
    <row r="22" spans="1:4" ht="15.75" hidden="1" customHeight="1" x14ac:dyDescent="0.2"/>
    <row r="23" spans="1:4" ht="15.75" hidden="1" customHeight="1" x14ac:dyDescent="0.2"/>
    <row r="24" spans="1:4" ht="15.75" hidden="1" customHeight="1" x14ac:dyDescent="0.2"/>
    <row r="25" spans="1:4" ht="15.75" hidden="1" customHeight="1" x14ac:dyDescent="0.2"/>
    <row r="26" spans="1:4" ht="15.75" hidden="1" customHeight="1" x14ac:dyDescent="0.2"/>
    <row r="27" spans="1:4" ht="15.75" hidden="1" customHeight="1" x14ac:dyDescent="0.2"/>
    <row r="28" spans="1:4" ht="15.75" hidden="1" customHeight="1" x14ac:dyDescent="0.2"/>
    <row r="29" spans="1:4" ht="15.75" hidden="1" customHeight="1" x14ac:dyDescent="0.2"/>
    <row r="30" spans="1:4" ht="15.75" hidden="1" customHeight="1" x14ac:dyDescent="0.2"/>
    <row r="31" spans="1:4" ht="15.75" hidden="1" customHeight="1" x14ac:dyDescent="0.2"/>
    <row r="32" spans="1:4"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sheetData>
  <mergeCells count="8">
    <mergeCell ref="B3:C3"/>
    <mergeCell ref="B4:C4"/>
    <mergeCell ref="A1:C1"/>
    <mergeCell ref="A3:A4"/>
    <mergeCell ref="A16:A19"/>
    <mergeCell ref="A7:A9"/>
    <mergeCell ref="A13:A15"/>
    <mergeCell ref="A10:A12"/>
  </mergeCells>
  <dataValidations count="1">
    <dataValidation type="list" allowBlank="1" sqref="C7:C20" xr:uid="{F6FAF041-85EB-4708-9A15-44895D9BE9EC}">
      <formula1>"No,Yes"</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AD47"/>
    <outlinePr summaryBelow="0" summaryRight="0"/>
  </sheetPr>
  <dimension ref="A1:D1000"/>
  <sheetViews>
    <sheetView showGridLines="0" zoomScaleNormal="100" workbookViewId="0">
      <pane ySplit="6" topLeftCell="A21" activePane="bottomLeft" state="frozen"/>
      <selection pane="bottomLeft" activeCell="C26" sqref="C26"/>
    </sheetView>
  </sheetViews>
  <sheetFormatPr baseColWidth="10" defaultColWidth="0" defaultRowHeight="15" customHeight="1" zeroHeight="1" x14ac:dyDescent="0.2"/>
  <cols>
    <col min="1" max="1" width="10" customWidth="1"/>
    <col min="2" max="2" width="56.140625" customWidth="1"/>
    <col min="3" max="3" width="16.140625" bestFit="1" customWidth="1"/>
    <col min="4" max="4" width="2" hidden="1" customWidth="1"/>
    <col min="5" max="16384" width="14.42578125" hidden="1"/>
  </cols>
  <sheetData>
    <row r="1" spans="1:4" ht="12.75" x14ac:dyDescent="0.2">
      <c r="A1" s="57" t="s">
        <v>9</v>
      </c>
      <c r="B1" s="49"/>
      <c r="C1" s="44"/>
    </row>
    <row r="2" spans="1:4" ht="15.75" customHeight="1" x14ac:dyDescent="0.2">
      <c r="A2" s="1"/>
      <c r="B2" s="2"/>
    </row>
    <row r="3" spans="1:4" ht="23.25" x14ac:dyDescent="0.35">
      <c r="A3" s="58" t="s">
        <v>8</v>
      </c>
      <c r="B3" s="46">
        <f>IF(SUM($D$7:$D$10)&gt;0,1,IF(SUM($D$11:$D$14)&gt;0,2,IF(SUM($D$15:$D$18)&gt;0,3,IF(SUM($D$19:$D$23)&gt;0,4,IF(SUM($D$24:$D$26),5,"")))))</f>
        <v>1</v>
      </c>
      <c r="C3" s="47"/>
    </row>
    <row r="4" spans="1:4" ht="12.75" x14ac:dyDescent="0.2">
      <c r="A4" s="42"/>
      <c r="B4" s="43" t="str">
        <f>IF(SUM($D$7:$D$10)&gt;0,"Basic",IF(SUM($D$11:$D$14)&gt;0,"Functional",IF(SUM($D$15:$D$18)&gt;0,"Competitive",IF(SUM($D$19:$D$23)&gt;0,"Outstanding",IF(SUM($D$24:$D$26),"Continuous Improvement","")))))</f>
        <v>Basic</v>
      </c>
      <c r="C4" s="44"/>
    </row>
    <row r="5" spans="1:4" ht="15.75" customHeight="1" x14ac:dyDescent="0.2"/>
    <row r="6" spans="1:4" ht="15.75" customHeight="1" x14ac:dyDescent="0.2">
      <c r="A6" s="9" t="s">
        <v>4</v>
      </c>
      <c r="B6" s="9" t="s">
        <v>6</v>
      </c>
      <c r="C6" s="9" t="s">
        <v>7</v>
      </c>
    </row>
    <row r="7" spans="1:4" ht="25.5" x14ac:dyDescent="0.2">
      <c r="A7" s="56">
        <v>1</v>
      </c>
      <c r="B7" s="26" t="s">
        <v>64</v>
      </c>
      <c r="C7" s="6" t="s">
        <v>49</v>
      </c>
      <c r="D7">
        <f t="shared" ref="D7:D26" si="0">IF(OR(C7="SI",C7="Yes"),1,0)</f>
        <v>1</v>
      </c>
    </row>
    <row r="8" spans="1:4" ht="28.5" customHeight="1" x14ac:dyDescent="0.2">
      <c r="A8" s="41"/>
      <c r="B8" s="26" t="s">
        <v>65</v>
      </c>
      <c r="C8" s="6" t="s">
        <v>49</v>
      </c>
      <c r="D8" s="23">
        <f t="shared" si="0"/>
        <v>1</v>
      </c>
    </row>
    <row r="9" spans="1:4" ht="27" customHeight="1" x14ac:dyDescent="0.2">
      <c r="A9" s="41"/>
      <c r="B9" s="26" t="s">
        <v>66</v>
      </c>
      <c r="C9" s="6" t="s">
        <v>49</v>
      </c>
      <c r="D9" s="23">
        <f t="shared" si="0"/>
        <v>1</v>
      </c>
    </row>
    <row r="10" spans="1:4" ht="27" customHeight="1" x14ac:dyDescent="0.2">
      <c r="A10" s="42"/>
      <c r="B10" s="26" t="s">
        <v>67</v>
      </c>
      <c r="C10" s="6" t="s">
        <v>49</v>
      </c>
      <c r="D10" s="23">
        <f t="shared" si="0"/>
        <v>1</v>
      </c>
    </row>
    <row r="11" spans="1:4" ht="28.5" customHeight="1" x14ac:dyDescent="0.2">
      <c r="A11" s="56">
        <v>2</v>
      </c>
      <c r="B11" s="26" t="s">
        <v>68</v>
      </c>
      <c r="C11" s="6" t="s">
        <v>49</v>
      </c>
      <c r="D11" s="23">
        <f t="shared" si="0"/>
        <v>1</v>
      </c>
    </row>
    <row r="12" spans="1:4" ht="27.75" customHeight="1" x14ac:dyDescent="0.2">
      <c r="A12" s="41"/>
      <c r="B12" s="26" t="s">
        <v>69</v>
      </c>
      <c r="C12" s="6" t="s">
        <v>49</v>
      </c>
      <c r="D12" s="23">
        <f t="shared" si="0"/>
        <v>1</v>
      </c>
    </row>
    <row r="13" spans="1:4" ht="40.5" customHeight="1" x14ac:dyDescent="0.2">
      <c r="A13" s="41"/>
      <c r="B13" s="26" t="s">
        <v>70</v>
      </c>
      <c r="C13" s="6" t="s">
        <v>49</v>
      </c>
      <c r="D13" s="23">
        <f t="shared" si="0"/>
        <v>1</v>
      </c>
    </row>
    <row r="14" spans="1:4" ht="27.75" customHeight="1" x14ac:dyDescent="0.2">
      <c r="A14" s="42"/>
      <c r="B14" s="26" t="s">
        <v>71</v>
      </c>
      <c r="C14" s="6" t="s">
        <v>49</v>
      </c>
      <c r="D14" s="23">
        <f t="shared" si="0"/>
        <v>1</v>
      </c>
    </row>
    <row r="15" spans="1:4" ht="28.5" customHeight="1" x14ac:dyDescent="0.2">
      <c r="A15" s="56">
        <v>3</v>
      </c>
      <c r="B15" s="26" t="s">
        <v>72</v>
      </c>
      <c r="C15" s="6" t="s">
        <v>49</v>
      </c>
      <c r="D15" s="23">
        <f t="shared" si="0"/>
        <v>1</v>
      </c>
    </row>
    <row r="16" spans="1:4" ht="27.75" customHeight="1" x14ac:dyDescent="0.2">
      <c r="A16" s="41"/>
      <c r="B16" s="26" t="s">
        <v>73</v>
      </c>
      <c r="C16" s="6" t="s">
        <v>49</v>
      </c>
      <c r="D16" s="23">
        <f t="shared" si="0"/>
        <v>1</v>
      </c>
    </row>
    <row r="17" spans="1:4" ht="40.5" customHeight="1" x14ac:dyDescent="0.2">
      <c r="A17" s="41"/>
      <c r="B17" s="26" t="s">
        <v>74</v>
      </c>
      <c r="C17" s="6" t="s">
        <v>49</v>
      </c>
      <c r="D17" s="23">
        <f t="shared" si="0"/>
        <v>1</v>
      </c>
    </row>
    <row r="18" spans="1:4" ht="26.25" customHeight="1" x14ac:dyDescent="0.2">
      <c r="A18" s="42"/>
      <c r="B18" s="26" t="s">
        <v>75</v>
      </c>
      <c r="C18" s="6" t="s">
        <v>49</v>
      </c>
      <c r="D18" s="23">
        <f t="shared" si="0"/>
        <v>1</v>
      </c>
    </row>
    <row r="19" spans="1:4" ht="40.5" customHeight="1" x14ac:dyDescent="0.2">
      <c r="A19" s="56">
        <v>4</v>
      </c>
      <c r="B19" s="27" t="s">
        <v>76</v>
      </c>
      <c r="C19" s="6" t="s">
        <v>49</v>
      </c>
      <c r="D19" s="23">
        <f t="shared" si="0"/>
        <v>1</v>
      </c>
    </row>
    <row r="20" spans="1:4" ht="26.25" customHeight="1" x14ac:dyDescent="0.2">
      <c r="A20" s="41"/>
      <c r="B20" s="26" t="s">
        <v>77</v>
      </c>
      <c r="C20" s="6" t="s">
        <v>49</v>
      </c>
      <c r="D20" s="23">
        <f t="shared" si="0"/>
        <v>1</v>
      </c>
    </row>
    <row r="21" spans="1:4" ht="28.5" customHeight="1" x14ac:dyDescent="0.2">
      <c r="A21" s="41"/>
      <c r="B21" s="26" t="s">
        <v>78</v>
      </c>
      <c r="C21" s="6" t="s">
        <v>49</v>
      </c>
      <c r="D21" s="23">
        <f t="shared" si="0"/>
        <v>1</v>
      </c>
    </row>
    <row r="22" spans="1:4" ht="39.75" customHeight="1" x14ac:dyDescent="0.2">
      <c r="A22" s="41"/>
      <c r="B22" s="26" t="s">
        <v>79</v>
      </c>
      <c r="C22" s="6" t="s">
        <v>49</v>
      </c>
      <c r="D22" s="23">
        <f t="shared" si="0"/>
        <v>1</v>
      </c>
    </row>
    <row r="23" spans="1:4" ht="28.5" customHeight="1" x14ac:dyDescent="0.2">
      <c r="A23" s="42"/>
      <c r="B23" s="26" t="s">
        <v>80</v>
      </c>
      <c r="C23" s="6" t="s">
        <v>49</v>
      </c>
      <c r="D23" s="23">
        <f t="shared" si="0"/>
        <v>1</v>
      </c>
    </row>
    <row r="24" spans="1:4" ht="27.75" customHeight="1" x14ac:dyDescent="0.2">
      <c r="A24" s="56">
        <v>5</v>
      </c>
      <c r="B24" s="26" t="s">
        <v>81</v>
      </c>
      <c r="C24" s="6" t="s">
        <v>49</v>
      </c>
      <c r="D24" s="23">
        <f t="shared" si="0"/>
        <v>1</v>
      </c>
    </row>
    <row r="25" spans="1:4" ht="40.5" customHeight="1" x14ac:dyDescent="0.2">
      <c r="A25" s="41"/>
      <c r="B25" s="26" t="s">
        <v>82</v>
      </c>
      <c r="C25" s="6" t="s">
        <v>49</v>
      </c>
      <c r="D25" s="23">
        <f t="shared" si="0"/>
        <v>1</v>
      </c>
    </row>
    <row r="26" spans="1:4" ht="41.25" customHeight="1" x14ac:dyDescent="0.2">
      <c r="A26" s="42"/>
      <c r="B26" s="26" t="s">
        <v>83</v>
      </c>
      <c r="C26" s="6" t="s">
        <v>49</v>
      </c>
      <c r="D26" s="23">
        <f t="shared" si="0"/>
        <v>1</v>
      </c>
    </row>
    <row r="27" spans="1:4" ht="15.75" hidden="1" customHeight="1" x14ac:dyDescent="0.2"/>
    <row r="28" spans="1:4" ht="15.75" hidden="1" customHeight="1" x14ac:dyDescent="0.2"/>
    <row r="29" spans="1:4" ht="15.75" hidden="1" customHeight="1" x14ac:dyDescent="0.2"/>
    <row r="30" spans="1:4" ht="15.75" hidden="1" customHeight="1" x14ac:dyDescent="0.2"/>
    <row r="31" spans="1:4" ht="15.75" hidden="1" customHeight="1" x14ac:dyDescent="0.2"/>
    <row r="32" spans="1:4"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sheetData>
  <mergeCells count="9">
    <mergeCell ref="A15:A18"/>
    <mergeCell ref="A19:A23"/>
    <mergeCell ref="A24:A26"/>
    <mergeCell ref="B3:C3"/>
    <mergeCell ref="A1:C1"/>
    <mergeCell ref="B4:C4"/>
    <mergeCell ref="A3:A4"/>
    <mergeCell ref="A11:A14"/>
    <mergeCell ref="A7:A10"/>
  </mergeCells>
  <dataValidations count="1">
    <dataValidation type="list" allowBlank="1" sqref="C7:C26" xr:uid="{0540D6F7-57A5-4C7F-8895-764D882E0CBC}">
      <formula1>"No,Yes"</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outlinePr summaryBelow="0" summaryRight="0"/>
  </sheetPr>
  <dimension ref="A1:G1015"/>
  <sheetViews>
    <sheetView showGridLines="0" zoomScaleNormal="100" workbookViewId="0">
      <pane ySplit="6" topLeftCell="A30" activePane="bottomLeft" state="frozen"/>
      <selection pane="bottomLeft" activeCell="C7" sqref="C7:C36"/>
    </sheetView>
  </sheetViews>
  <sheetFormatPr baseColWidth="10" defaultColWidth="0" defaultRowHeight="15" customHeight="1" zeroHeight="1" x14ac:dyDescent="0.2"/>
  <cols>
    <col min="1" max="1" width="10" customWidth="1"/>
    <col min="2" max="2" width="55.140625" customWidth="1"/>
    <col min="3" max="3" width="16.140625" bestFit="1" customWidth="1"/>
    <col min="4" max="4" width="2" hidden="1" customWidth="1"/>
    <col min="5" max="6" width="14.42578125" hidden="1" customWidth="1"/>
    <col min="7" max="7" width="0" hidden="1" customWidth="1"/>
    <col min="8" max="16384" width="14.42578125" hidden="1"/>
  </cols>
  <sheetData>
    <row r="1" spans="1:4" ht="12.75" x14ac:dyDescent="0.2">
      <c r="A1" s="60" t="s">
        <v>10</v>
      </c>
      <c r="B1" s="49"/>
      <c r="C1" s="44"/>
    </row>
    <row r="2" spans="1:4" ht="15.75" customHeight="1" x14ac:dyDescent="0.2">
      <c r="A2" s="1"/>
      <c r="B2" s="2"/>
    </row>
    <row r="3" spans="1:4" ht="23.25" x14ac:dyDescent="0.35">
      <c r="A3" s="61" t="s">
        <v>8</v>
      </c>
      <c r="B3" s="46">
        <f>IF(SUM($D$7:$D$11)&gt;0,1,IF(SUM($D$12:$D$18)&gt;0,2,IF(SUM($D$19:$D$26)&gt;0,3,IF(SUM($D$27:$D$31)&gt;0,4,IF(SUM($D$32:$D$36),5,"")))))</f>
        <v>1</v>
      </c>
      <c r="C3" s="47"/>
    </row>
    <row r="4" spans="1:4" ht="12.75" x14ac:dyDescent="0.2">
      <c r="A4" s="42"/>
      <c r="B4" s="43" t="str">
        <f>IF(SUM($D$7:$D$11)&gt;0,"Basic",IF(SUM($D$12:$D$18)&gt;0,"Functional",IF(SUM($D$19:$D$26)&gt;0,"Competitive",IF(SUM($D$27:$D$31)&gt;0,"Outstanding",IF(SUM($D$32:$D$36),"Continuous Improvement","")))))</f>
        <v>Basic</v>
      </c>
      <c r="C4" s="44"/>
    </row>
    <row r="5" spans="1:4" ht="15.75" customHeight="1" x14ac:dyDescent="0.2"/>
    <row r="6" spans="1:4" ht="15.75" customHeight="1" x14ac:dyDescent="0.2">
      <c r="A6" s="10" t="s">
        <v>4</v>
      </c>
      <c r="B6" s="10" t="s">
        <v>6</v>
      </c>
      <c r="C6" s="10" t="s">
        <v>7</v>
      </c>
    </row>
    <row r="7" spans="1:4" ht="41.25" customHeight="1" x14ac:dyDescent="0.2">
      <c r="A7" s="59">
        <v>1</v>
      </c>
      <c r="B7" s="26" t="s">
        <v>84</v>
      </c>
      <c r="C7" s="6" t="s">
        <v>49</v>
      </c>
      <c r="D7">
        <f t="shared" ref="D7:D36" si="0">IF(OR(C7="SI",C7="Yes"),1,0)</f>
        <v>1</v>
      </c>
    </row>
    <row r="8" spans="1:4" ht="15.75" x14ac:dyDescent="0.2">
      <c r="A8" s="41"/>
      <c r="B8" s="28" t="s">
        <v>85</v>
      </c>
      <c r="C8" s="6" t="s">
        <v>49</v>
      </c>
      <c r="D8" s="23">
        <f t="shared" si="0"/>
        <v>1</v>
      </c>
    </row>
    <row r="9" spans="1:4" ht="27.75" customHeight="1" x14ac:dyDescent="0.2">
      <c r="A9" s="41"/>
      <c r="B9" s="28" t="s">
        <v>86</v>
      </c>
      <c r="C9" s="6" t="s">
        <v>49</v>
      </c>
      <c r="D9" s="23">
        <f t="shared" si="0"/>
        <v>1</v>
      </c>
    </row>
    <row r="10" spans="1:4" ht="15.75" x14ac:dyDescent="0.2">
      <c r="A10" s="41"/>
      <c r="B10" s="28" t="s">
        <v>87</v>
      </c>
      <c r="C10" s="6" t="s">
        <v>49</v>
      </c>
      <c r="D10" s="23">
        <f t="shared" si="0"/>
        <v>1</v>
      </c>
    </row>
    <row r="11" spans="1:4" ht="15.75" x14ac:dyDescent="0.2">
      <c r="A11" s="42"/>
      <c r="B11" s="28" t="s">
        <v>88</v>
      </c>
      <c r="C11" s="6" t="s">
        <v>49</v>
      </c>
      <c r="D11" s="23">
        <f t="shared" si="0"/>
        <v>1</v>
      </c>
    </row>
    <row r="12" spans="1:4" ht="15.75" x14ac:dyDescent="0.2">
      <c r="A12" s="59">
        <v>2</v>
      </c>
      <c r="B12" s="28" t="s">
        <v>89</v>
      </c>
      <c r="C12" s="6" t="s">
        <v>49</v>
      </c>
      <c r="D12" s="23">
        <f t="shared" si="0"/>
        <v>1</v>
      </c>
    </row>
    <row r="13" spans="1:4" ht="15.75" x14ac:dyDescent="0.2">
      <c r="A13" s="41"/>
      <c r="B13" s="28" t="s">
        <v>90</v>
      </c>
      <c r="C13" s="6" t="s">
        <v>49</v>
      </c>
      <c r="D13" s="23">
        <f t="shared" si="0"/>
        <v>1</v>
      </c>
    </row>
    <row r="14" spans="1:4" ht="27" customHeight="1" x14ac:dyDescent="0.2">
      <c r="A14" s="41"/>
      <c r="B14" s="28" t="s">
        <v>91</v>
      </c>
      <c r="C14" s="6" t="s">
        <v>49</v>
      </c>
      <c r="D14" s="23">
        <f t="shared" si="0"/>
        <v>1</v>
      </c>
    </row>
    <row r="15" spans="1:4" ht="40.5" customHeight="1" x14ac:dyDescent="0.2">
      <c r="A15" s="41"/>
      <c r="B15" s="28" t="s">
        <v>92</v>
      </c>
      <c r="C15" s="6" t="s">
        <v>49</v>
      </c>
      <c r="D15" s="23">
        <f t="shared" si="0"/>
        <v>1</v>
      </c>
    </row>
    <row r="16" spans="1:4" ht="26.25" customHeight="1" x14ac:dyDescent="0.2">
      <c r="A16" s="41"/>
      <c r="B16" s="28" t="s">
        <v>93</v>
      </c>
      <c r="C16" s="6" t="s">
        <v>49</v>
      </c>
      <c r="D16" s="23">
        <f t="shared" si="0"/>
        <v>1</v>
      </c>
    </row>
    <row r="17" spans="1:7" ht="15.75" x14ac:dyDescent="0.2">
      <c r="A17" s="41"/>
      <c r="B17" s="28" t="s">
        <v>94</v>
      </c>
      <c r="C17" s="6" t="s">
        <v>49</v>
      </c>
      <c r="D17" s="23">
        <f t="shared" si="0"/>
        <v>1</v>
      </c>
    </row>
    <row r="18" spans="1:7" ht="27.75" customHeight="1" x14ac:dyDescent="0.2">
      <c r="A18" s="42"/>
      <c r="B18" s="28" t="s">
        <v>95</v>
      </c>
      <c r="C18" s="6" t="s">
        <v>49</v>
      </c>
      <c r="D18" s="23">
        <f t="shared" si="0"/>
        <v>1</v>
      </c>
    </row>
    <row r="19" spans="1:7" ht="27.75" customHeight="1" x14ac:dyDescent="0.2">
      <c r="A19" s="59">
        <v>3</v>
      </c>
      <c r="B19" s="28" t="s">
        <v>96</v>
      </c>
      <c r="C19" s="6" t="s">
        <v>49</v>
      </c>
      <c r="D19" s="23">
        <f t="shared" si="0"/>
        <v>1</v>
      </c>
    </row>
    <row r="20" spans="1:7" ht="15.75" x14ac:dyDescent="0.2">
      <c r="A20" s="41"/>
      <c r="B20" s="28" t="s">
        <v>97</v>
      </c>
      <c r="C20" s="6" t="s">
        <v>49</v>
      </c>
      <c r="D20" s="23">
        <f t="shared" si="0"/>
        <v>1</v>
      </c>
    </row>
    <row r="21" spans="1:7" ht="29.25" customHeight="1" x14ac:dyDescent="0.2">
      <c r="A21" s="41"/>
      <c r="B21" s="28" t="s">
        <v>98</v>
      </c>
      <c r="C21" s="6" t="s">
        <v>49</v>
      </c>
      <c r="D21" s="23">
        <f t="shared" si="0"/>
        <v>1</v>
      </c>
    </row>
    <row r="22" spans="1:7" ht="27.75" customHeight="1" x14ac:dyDescent="0.2">
      <c r="A22" s="41"/>
      <c r="B22" s="28" t="s">
        <v>99</v>
      </c>
      <c r="C22" s="6" t="s">
        <v>49</v>
      </c>
      <c r="D22" s="23">
        <f t="shared" si="0"/>
        <v>1</v>
      </c>
    </row>
    <row r="23" spans="1:7" ht="15" customHeight="1" x14ac:dyDescent="0.2">
      <c r="A23" s="41"/>
      <c r="B23" s="28" t="s">
        <v>100</v>
      </c>
      <c r="C23" s="6" t="s">
        <v>49</v>
      </c>
      <c r="D23" s="23">
        <f t="shared" si="0"/>
        <v>1</v>
      </c>
    </row>
    <row r="24" spans="1:7" ht="27" customHeight="1" x14ac:dyDescent="0.2">
      <c r="A24" s="41"/>
      <c r="B24" s="28" t="s">
        <v>101</v>
      </c>
      <c r="C24" s="6" t="s">
        <v>49</v>
      </c>
      <c r="D24" s="23">
        <f t="shared" si="0"/>
        <v>1</v>
      </c>
    </row>
    <row r="25" spans="1:7" ht="25.5" x14ac:dyDescent="0.2">
      <c r="A25" s="41"/>
      <c r="B25" s="28" t="s">
        <v>102</v>
      </c>
      <c r="C25" s="6" t="s">
        <v>49</v>
      </c>
      <c r="D25" s="23">
        <f t="shared" si="0"/>
        <v>1</v>
      </c>
    </row>
    <row r="26" spans="1:7" ht="27" customHeight="1" x14ac:dyDescent="0.2">
      <c r="A26" s="42"/>
      <c r="B26" s="28" t="s">
        <v>103</v>
      </c>
      <c r="C26" s="6" t="s">
        <v>49</v>
      </c>
      <c r="D26" s="23">
        <f t="shared" si="0"/>
        <v>1</v>
      </c>
    </row>
    <row r="27" spans="1:7" ht="15.75" x14ac:dyDescent="0.2">
      <c r="A27" s="59">
        <v>4</v>
      </c>
      <c r="B27" s="28" t="s">
        <v>104</v>
      </c>
      <c r="C27" s="6" t="s">
        <v>49</v>
      </c>
      <c r="D27" s="23">
        <f t="shared" si="0"/>
        <v>1</v>
      </c>
    </row>
    <row r="28" spans="1:7" ht="27.75" customHeight="1" x14ac:dyDescent="0.2">
      <c r="A28" s="41"/>
      <c r="B28" s="28" t="s">
        <v>105</v>
      </c>
      <c r="C28" s="6" t="s">
        <v>49</v>
      </c>
      <c r="D28" s="23">
        <f t="shared" si="0"/>
        <v>1</v>
      </c>
      <c r="G28" s="11"/>
    </row>
    <row r="29" spans="1:7" ht="39.75" customHeight="1" x14ac:dyDescent="0.2">
      <c r="A29" s="41"/>
      <c r="B29" s="28" t="s">
        <v>106</v>
      </c>
      <c r="C29" s="6" t="s">
        <v>49</v>
      </c>
      <c r="D29" s="23">
        <f t="shared" si="0"/>
        <v>1</v>
      </c>
      <c r="G29" s="11"/>
    </row>
    <row r="30" spans="1:7" ht="27" customHeight="1" x14ac:dyDescent="0.2">
      <c r="A30" s="41"/>
      <c r="B30" s="28" t="s">
        <v>107</v>
      </c>
      <c r="C30" s="6" t="s">
        <v>49</v>
      </c>
      <c r="D30" s="23">
        <f t="shared" si="0"/>
        <v>1</v>
      </c>
    </row>
    <row r="31" spans="1:7" ht="27" customHeight="1" x14ac:dyDescent="0.2">
      <c r="A31" s="42"/>
      <c r="B31" s="28" t="s">
        <v>108</v>
      </c>
      <c r="C31" s="6" t="s">
        <v>49</v>
      </c>
      <c r="D31" s="23">
        <f t="shared" si="0"/>
        <v>1</v>
      </c>
    </row>
    <row r="32" spans="1:7" ht="27.75" customHeight="1" x14ac:dyDescent="0.2">
      <c r="A32" s="59">
        <v>5</v>
      </c>
      <c r="B32" s="28" t="s">
        <v>109</v>
      </c>
      <c r="C32" s="6" t="s">
        <v>49</v>
      </c>
      <c r="D32" s="23">
        <f t="shared" si="0"/>
        <v>1</v>
      </c>
    </row>
    <row r="33" spans="1:4" ht="26.25" customHeight="1" x14ac:dyDescent="0.2">
      <c r="A33" s="41"/>
      <c r="B33" s="28" t="s">
        <v>110</v>
      </c>
      <c r="C33" s="6" t="s">
        <v>49</v>
      </c>
      <c r="D33" s="23">
        <f t="shared" si="0"/>
        <v>1</v>
      </c>
    </row>
    <row r="34" spans="1:4" ht="27.75" customHeight="1" x14ac:dyDescent="0.2">
      <c r="A34" s="41"/>
      <c r="B34" s="28" t="s">
        <v>111</v>
      </c>
      <c r="C34" s="6" t="s">
        <v>49</v>
      </c>
      <c r="D34" s="23">
        <f t="shared" si="0"/>
        <v>1</v>
      </c>
    </row>
    <row r="35" spans="1:4" ht="27.75" customHeight="1" x14ac:dyDescent="0.2">
      <c r="A35" s="41"/>
      <c r="B35" s="28" t="s">
        <v>112</v>
      </c>
      <c r="C35" s="6" t="s">
        <v>49</v>
      </c>
      <c r="D35" s="23">
        <f t="shared" si="0"/>
        <v>1</v>
      </c>
    </row>
    <row r="36" spans="1:4" ht="27.75" customHeight="1" x14ac:dyDescent="0.2">
      <c r="A36" s="42"/>
      <c r="B36" s="28" t="s">
        <v>113</v>
      </c>
      <c r="C36" s="6" t="s">
        <v>49</v>
      </c>
      <c r="D36" s="23">
        <f t="shared" si="0"/>
        <v>1</v>
      </c>
    </row>
    <row r="37" spans="1:4" ht="15.75" hidden="1" customHeight="1" x14ac:dyDescent="0.2">
      <c r="B37" s="12"/>
    </row>
    <row r="38" spans="1:4" ht="15.75" hidden="1" customHeight="1" x14ac:dyDescent="0.2">
      <c r="B38" s="12"/>
    </row>
    <row r="39" spans="1:4" ht="15.75" hidden="1" customHeight="1" x14ac:dyDescent="0.2">
      <c r="B39" s="12"/>
    </row>
    <row r="40" spans="1:4" ht="15.75" hidden="1" customHeight="1" x14ac:dyDescent="0.2">
      <c r="B40" s="12"/>
    </row>
    <row r="41" spans="1:4" ht="15.75" hidden="1" customHeight="1" x14ac:dyDescent="0.2">
      <c r="B41" s="12"/>
    </row>
    <row r="42" spans="1:4" ht="15.75" hidden="1" customHeight="1" x14ac:dyDescent="0.2">
      <c r="B42" s="12"/>
    </row>
    <row r="43" spans="1:4" ht="15.75" hidden="1" customHeight="1" x14ac:dyDescent="0.2"/>
    <row r="44" spans="1:4" ht="15.75" hidden="1" customHeight="1" x14ac:dyDescent="0.2"/>
    <row r="45" spans="1:4" ht="15.75" hidden="1" customHeight="1" x14ac:dyDescent="0.2"/>
    <row r="46" spans="1:4" ht="15.75" hidden="1" customHeight="1" x14ac:dyDescent="0.2"/>
    <row r="47" spans="1:4" ht="15.75" hidden="1" customHeight="1" x14ac:dyDescent="0.2"/>
    <row r="48" spans="1:4"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row r="1004" ht="15.75" hidden="1" customHeight="1" x14ac:dyDescent="0.2"/>
    <row r="1005" ht="15.75" hidden="1" customHeight="1" x14ac:dyDescent="0.2"/>
    <row r="1006" ht="15.75" hidden="1" customHeight="1" x14ac:dyDescent="0.2"/>
    <row r="1007" ht="15.75" hidden="1" customHeight="1" x14ac:dyDescent="0.2"/>
    <row r="1008" ht="15.75" hidden="1" customHeight="1" x14ac:dyDescent="0.2"/>
    <row r="1009" ht="15.75" hidden="1" customHeight="1" x14ac:dyDescent="0.2"/>
    <row r="1010" ht="15.75" hidden="1" customHeight="1" x14ac:dyDescent="0.2"/>
    <row r="1011" ht="15.75" hidden="1" customHeight="1" x14ac:dyDescent="0.2"/>
    <row r="1012" ht="15.75" hidden="1" customHeight="1" x14ac:dyDescent="0.2"/>
    <row r="1013" ht="15.75" hidden="1" customHeight="1" x14ac:dyDescent="0.2"/>
    <row r="1014" ht="15.75" hidden="1" customHeight="1" x14ac:dyDescent="0.2"/>
    <row r="1015" ht="15.75" hidden="1" customHeight="1" x14ac:dyDescent="0.2"/>
  </sheetData>
  <mergeCells count="9">
    <mergeCell ref="A27:A31"/>
    <mergeCell ref="A32:A36"/>
    <mergeCell ref="A19:A26"/>
    <mergeCell ref="B3:C3"/>
    <mergeCell ref="A1:C1"/>
    <mergeCell ref="B4:C4"/>
    <mergeCell ref="A3:A4"/>
    <mergeCell ref="A7:A11"/>
    <mergeCell ref="A12:A18"/>
  </mergeCells>
  <dataValidations count="1">
    <dataValidation type="list" allowBlank="1" sqref="C7:C36" xr:uid="{E07C3A4E-9055-41A0-A62E-6C244E4E18B4}">
      <formula1>"No,Yes"</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1"/>
  <sheetViews>
    <sheetView showGridLines="0" workbookViewId="0">
      <selection activeCell="C4" sqref="C4"/>
    </sheetView>
  </sheetViews>
  <sheetFormatPr baseColWidth="10" defaultColWidth="0" defaultRowHeight="15" customHeight="1" zeroHeight="1" x14ac:dyDescent="0.2"/>
  <cols>
    <col min="1" max="1" width="4.5703125" style="25" customWidth="1"/>
    <col min="2" max="2" width="23.140625" customWidth="1"/>
    <col min="3" max="3" width="30.42578125" customWidth="1"/>
    <col min="4" max="4" width="40.140625" customWidth="1"/>
    <col min="5" max="5" width="13.85546875" hidden="1" customWidth="1"/>
    <col min="6" max="6" width="2" hidden="1" customWidth="1"/>
    <col min="7" max="7" width="4.7109375" customWidth="1"/>
    <col min="8" max="16384" width="14.42578125" hidden="1"/>
  </cols>
  <sheetData>
    <row r="1" spans="1:7" s="25" customFormat="1" ht="15" customHeight="1" x14ac:dyDescent="0.2">
      <c r="A1" s="36"/>
      <c r="B1" s="37"/>
      <c r="C1" s="37"/>
      <c r="D1" s="37"/>
      <c r="E1" s="37"/>
      <c r="F1" s="37"/>
      <c r="G1" s="38"/>
    </row>
    <row r="2" spans="1:7" ht="23.25" x14ac:dyDescent="0.2">
      <c r="A2" s="30"/>
      <c r="B2" s="62" t="s">
        <v>115</v>
      </c>
      <c r="C2" s="63"/>
      <c r="D2" s="63"/>
      <c r="E2" s="31"/>
      <c r="F2" s="31"/>
      <c r="G2" s="32"/>
    </row>
    <row r="3" spans="1:7" ht="15.75" customHeight="1" x14ac:dyDescent="0.2">
      <c r="A3" s="30"/>
      <c r="B3" s="31"/>
      <c r="C3" s="31"/>
      <c r="D3" s="31"/>
      <c r="E3" s="31" t="s">
        <v>1</v>
      </c>
      <c r="F3" s="31"/>
      <c r="G3" s="32"/>
    </row>
    <row r="4" spans="1:7" ht="21" customHeight="1" x14ac:dyDescent="0.35">
      <c r="A4" s="30"/>
      <c r="B4" s="13" t="s">
        <v>114</v>
      </c>
      <c r="C4" s="14">
        <f>IFERROR(MIN(E7:E11),"")</f>
        <v>1</v>
      </c>
      <c r="D4" s="15" t="str">
        <f>IF(C4=1," - Basic",
IF(C4=2," - Functional",
IF(C4=3," - Competitive",
IF(C4=4," - Outstanding",
IF(C4=5," - }Continuous Improvement","")))))</f>
        <v xml:space="preserve"> - Basic</v>
      </c>
      <c r="E4" s="31">
        <f>C4+1</f>
        <v>2</v>
      </c>
      <c r="F4" s="31"/>
      <c r="G4" s="32"/>
    </row>
    <row r="5" spans="1:7" ht="15.75" customHeight="1" x14ac:dyDescent="0.2">
      <c r="A5" s="30"/>
      <c r="B5" s="31"/>
      <c r="C5" s="31"/>
      <c r="D5" s="31"/>
      <c r="E5" s="31"/>
      <c r="F5" s="31"/>
      <c r="G5" s="32"/>
    </row>
    <row r="6" spans="1:7" ht="15.75" customHeight="1" x14ac:dyDescent="0.25">
      <c r="A6" s="30"/>
      <c r="B6" s="16" t="s">
        <v>116</v>
      </c>
      <c r="C6" s="16" t="s">
        <v>117</v>
      </c>
      <c r="D6" s="16" t="s">
        <v>118</v>
      </c>
      <c r="E6" s="31"/>
      <c r="F6" s="31"/>
      <c r="G6" s="32"/>
    </row>
    <row r="7" spans="1:7" ht="109.5" customHeight="1" x14ac:dyDescent="0.2">
      <c r="A7" s="30"/>
      <c r="B7" s="17" t="s">
        <v>119</v>
      </c>
      <c r="C7" s="18" t="str">
        <f>'Analytical Governance'!B3&amp;" - "&amp;'Analytical Governance'!B4</f>
        <v>1 - Basic</v>
      </c>
      <c r="D7" s="64"/>
      <c r="E7" s="31">
        <f t="shared" ref="E7:E11" si="0">VALUE(LEFT(C7,1))</f>
        <v>1</v>
      </c>
      <c r="F7" s="31">
        <f t="shared" ref="F7:F11" si="1">$E$4</f>
        <v>2</v>
      </c>
      <c r="G7" s="32"/>
    </row>
    <row r="8" spans="1:7" ht="105" customHeight="1" x14ac:dyDescent="0.2">
      <c r="A8" s="30"/>
      <c r="B8" s="19" t="s">
        <v>3</v>
      </c>
      <c r="C8" s="18" t="str">
        <f>'Information Technologies'!B3&amp;" - "&amp;'Information Technologies'!B4</f>
        <v>1 - Basic</v>
      </c>
      <c r="D8" s="29"/>
      <c r="E8" s="31">
        <f t="shared" si="0"/>
        <v>1</v>
      </c>
      <c r="F8" s="31">
        <f t="shared" si="1"/>
        <v>2</v>
      </c>
      <c r="G8" s="32"/>
    </row>
    <row r="9" spans="1:7" ht="113.25" customHeight="1" x14ac:dyDescent="0.2">
      <c r="A9" s="30"/>
      <c r="B9" s="20" t="s">
        <v>5</v>
      </c>
      <c r="C9" s="18" t="str">
        <f>Culture!B3&amp;"-"&amp;Culture!B4</f>
        <v>1-Basic</v>
      </c>
      <c r="D9" s="29"/>
      <c r="E9" s="31">
        <f t="shared" si="0"/>
        <v>1</v>
      </c>
      <c r="F9" s="31">
        <f t="shared" si="1"/>
        <v>2</v>
      </c>
      <c r="G9" s="32"/>
    </row>
    <row r="10" spans="1:7" ht="100.5" customHeight="1" x14ac:dyDescent="0.2">
      <c r="A10" s="30"/>
      <c r="B10" s="21" t="s">
        <v>9</v>
      </c>
      <c r="C10" s="18" t="str">
        <f>'Data Analytics'!B3&amp;" - "&amp;'Data Analytics'!B4</f>
        <v>1 - Basic</v>
      </c>
      <c r="D10" s="64"/>
      <c r="E10" s="31">
        <f t="shared" si="0"/>
        <v>1</v>
      </c>
      <c r="F10" s="31">
        <f t="shared" si="1"/>
        <v>2</v>
      </c>
      <c r="G10" s="32"/>
    </row>
    <row r="11" spans="1:7" ht="87" customHeight="1" x14ac:dyDescent="0.2">
      <c r="A11" s="30"/>
      <c r="B11" s="22" t="s">
        <v>10</v>
      </c>
      <c r="C11" s="18" t="str">
        <f>'Data Management'!B3&amp;" - "&amp;'Data Management'!B4</f>
        <v>1 - Basic</v>
      </c>
      <c r="D11" s="29"/>
      <c r="E11" s="31">
        <f t="shared" si="0"/>
        <v>1</v>
      </c>
      <c r="F11" s="31">
        <f t="shared" si="1"/>
        <v>2</v>
      </c>
      <c r="G11" s="32"/>
    </row>
    <row r="12" spans="1:7" ht="15.75" customHeight="1" x14ac:dyDescent="0.2">
      <c r="A12" s="30"/>
      <c r="B12" s="31"/>
      <c r="C12" s="31"/>
      <c r="D12" s="31"/>
      <c r="E12" s="31"/>
      <c r="F12" s="31"/>
      <c r="G12" s="32"/>
    </row>
    <row r="13" spans="1:7" ht="15.75" customHeight="1" x14ac:dyDescent="0.2">
      <c r="A13" s="30"/>
      <c r="B13" s="31"/>
      <c r="C13" s="31"/>
      <c r="D13" s="31"/>
      <c r="E13" s="31"/>
      <c r="F13" s="31"/>
      <c r="G13" s="32"/>
    </row>
    <row r="14" spans="1:7" ht="15.75" customHeight="1" x14ac:dyDescent="0.2">
      <c r="A14" s="30"/>
      <c r="B14" s="31"/>
      <c r="C14" s="31"/>
      <c r="D14" s="31"/>
      <c r="E14" s="31"/>
      <c r="F14" s="31"/>
      <c r="G14" s="32"/>
    </row>
    <row r="15" spans="1:7" ht="15.75" customHeight="1" x14ac:dyDescent="0.2">
      <c r="A15" s="30"/>
      <c r="B15" s="31"/>
      <c r="C15" s="31"/>
      <c r="D15" s="31"/>
      <c r="E15" s="31"/>
      <c r="F15" s="31"/>
      <c r="G15" s="32"/>
    </row>
    <row r="16" spans="1:7" ht="15.75" customHeight="1" x14ac:dyDescent="0.2">
      <c r="A16" s="30"/>
      <c r="B16" s="31"/>
      <c r="C16" s="31"/>
      <c r="D16" s="31"/>
      <c r="E16" s="31"/>
      <c r="F16" s="31"/>
      <c r="G16" s="32"/>
    </row>
    <row r="17" spans="1:7" ht="15.75" customHeight="1" x14ac:dyDescent="0.2">
      <c r="A17" s="30"/>
      <c r="B17" s="31"/>
      <c r="C17" s="31"/>
      <c r="D17" s="31"/>
      <c r="E17" s="31"/>
      <c r="F17" s="31"/>
      <c r="G17" s="32"/>
    </row>
    <row r="18" spans="1:7" ht="15.75" customHeight="1" x14ac:dyDescent="0.2">
      <c r="A18" s="30"/>
      <c r="B18" s="31"/>
      <c r="C18" s="31"/>
      <c r="D18" s="31"/>
      <c r="E18" s="31"/>
      <c r="F18" s="31"/>
      <c r="G18" s="32"/>
    </row>
    <row r="19" spans="1:7" ht="15.75" customHeight="1" x14ac:dyDescent="0.2">
      <c r="A19" s="30"/>
      <c r="B19" s="31"/>
      <c r="C19" s="31"/>
      <c r="D19" s="31"/>
      <c r="E19" s="31"/>
      <c r="F19" s="31"/>
      <c r="G19" s="32"/>
    </row>
    <row r="20" spans="1:7" ht="15.75" customHeight="1" x14ac:dyDescent="0.2">
      <c r="A20" s="30"/>
      <c r="B20" s="31"/>
      <c r="C20" s="31"/>
      <c r="D20" s="31"/>
      <c r="E20" s="31"/>
      <c r="F20" s="31"/>
      <c r="G20" s="32"/>
    </row>
    <row r="21" spans="1:7" ht="15.75" customHeight="1" x14ac:dyDescent="0.2">
      <c r="A21" s="30"/>
      <c r="B21" s="31"/>
      <c r="C21" s="31"/>
      <c r="D21" s="31"/>
      <c r="E21" s="31"/>
      <c r="F21" s="31"/>
      <c r="G21" s="32"/>
    </row>
    <row r="22" spans="1:7" ht="15.75" customHeight="1" x14ac:dyDescent="0.2">
      <c r="A22" s="30"/>
      <c r="B22" s="31"/>
      <c r="C22" s="31"/>
      <c r="D22" s="31"/>
      <c r="E22" s="31"/>
      <c r="F22" s="31"/>
      <c r="G22" s="32"/>
    </row>
    <row r="23" spans="1:7" ht="15.75" customHeight="1" x14ac:dyDescent="0.2">
      <c r="A23" s="30"/>
      <c r="B23" s="31"/>
      <c r="C23" s="31"/>
      <c r="D23" s="31"/>
      <c r="E23" s="31"/>
      <c r="F23" s="31"/>
      <c r="G23" s="32"/>
    </row>
    <row r="24" spans="1:7" ht="15.75" customHeight="1" x14ac:dyDescent="0.2">
      <c r="A24" s="30"/>
      <c r="B24" s="31"/>
      <c r="C24" s="31"/>
      <c r="D24" s="31"/>
      <c r="E24" s="31"/>
      <c r="F24" s="31"/>
      <c r="G24" s="32"/>
    </row>
    <row r="25" spans="1:7" ht="15.75" customHeight="1" x14ac:dyDescent="0.2">
      <c r="A25" s="30"/>
      <c r="B25" s="31"/>
      <c r="C25" s="31"/>
      <c r="D25" s="31"/>
      <c r="E25" s="31"/>
      <c r="F25" s="31"/>
      <c r="G25" s="32"/>
    </row>
    <row r="26" spans="1:7" ht="15.75" customHeight="1" x14ac:dyDescent="0.2">
      <c r="A26" s="30"/>
      <c r="B26" s="31"/>
      <c r="C26" s="31"/>
      <c r="D26" s="31"/>
      <c r="E26" s="31"/>
      <c r="F26" s="31"/>
      <c r="G26" s="32"/>
    </row>
    <row r="27" spans="1:7" ht="15.75" customHeight="1" x14ac:dyDescent="0.2">
      <c r="A27" s="30"/>
      <c r="B27" s="31"/>
      <c r="C27" s="31"/>
      <c r="D27" s="31"/>
      <c r="E27" s="31"/>
      <c r="F27" s="31"/>
      <c r="G27" s="32"/>
    </row>
    <row r="28" spans="1:7" ht="15.75" customHeight="1" x14ac:dyDescent="0.2">
      <c r="A28" s="30"/>
      <c r="B28" s="31"/>
      <c r="C28" s="31"/>
      <c r="D28" s="31"/>
      <c r="E28" s="31"/>
      <c r="F28" s="31"/>
      <c r="G28" s="32"/>
    </row>
    <row r="29" spans="1:7" ht="15.75" customHeight="1" x14ac:dyDescent="0.2">
      <c r="A29" s="30"/>
      <c r="B29" s="31"/>
      <c r="C29" s="31"/>
      <c r="D29" s="31"/>
      <c r="E29" s="31"/>
      <c r="F29" s="31"/>
      <c r="G29" s="32"/>
    </row>
    <row r="30" spans="1:7" ht="15.75" customHeight="1" x14ac:dyDescent="0.2">
      <c r="A30" s="30"/>
      <c r="B30" s="31"/>
      <c r="C30" s="31"/>
      <c r="D30" s="31"/>
      <c r="E30" s="31"/>
      <c r="F30" s="31"/>
      <c r="G30" s="32"/>
    </row>
    <row r="31" spans="1:7" ht="15.75" customHeight="1" x14ac:dyDescent="0.2">
      <c r="A31" s="30"/>
      <c r="B31" s="31"/>
      <c r="C31" s="31"/>
      <c r="D31" s="31"/>
      <c r="E31" s="31"/>
      <c r="F31" s="31"/>
      <c r="G31" s="32"/>
    </row>
    <row r="32" spans="1:7" ht="15.75" customHeight="1" x14ac:dyDescent="0.2">
      <c r="A32" s="30"/>
      <c r="B32" s="31"/>
      <c r="C32" s="31"/>
      <c r="D32" s="31"/>
      <c r="E32" s="31"/>
      <c r="F32" s="31"/>
      <c r="G32" s="32"/>
    </row>
    <row r="33" spans="1:7" ht="15.75" customHeight="1" x14ac:dyDescent="0.2">
      <c r="A33" s="30"/>
      <c r="B33" s="31"/>
      <c r="C33" s="31"/>
      <c r="D33" s="31"/>
      <c r="E33" s="31"/>
      <c r="F33" s="31"/>
      <c r="G33" s="32"/>
    </row>
    <row r="34" spans="1:7" ht="15.75" customHeight="1" thickBot="1" x14ac:dyDescent="0.25">
      <c r="A34" s="33"/>
      <c r="B34" s="34"/>
      <c r="C34" s="34"/>
      <c r="D34" s="34"/>
      <c r="E34" s="34"/>
      <c r="F34" s="34"/>
      <c r="G34" s="35"/>
    </row>
    <row r="35" spans="1:7" ht="15.75" hidden="1" customHeight="1" x14ac:dyDescent="0.2"/>
    <row r="36" spans="1:7" ht="15.75" hidden="1" customHeight="1" x14ac:dyDescent="0.2"/>
    <row r="37" spans="1:7" ht="15.75" hidden="1" customHeight="1" x14ac:dyDescent="0.2"/>
    <row r="38" spans="1:7" ht="15.75" hidden="1" customHeight="1" x14ac:dyDescent="0.2"/>
    <row r="39" spans="1:7" ht="15.75" hidden="1" customHeight="1" x14ac:dyDescent="0.2"/>
    <row r="40" spans="1:7" ht="15.75" hidden="1" customHeight="1" x14ac:dyDescent="0.2"/>
    <row r="41" spans="1:7" ht="15.75" hidden="1" customHeight="1" x14ac:dyDescent="0.2"/>
    <row r="42" spans="1:7" ht="15.75" hidden="1" customHeight="1" x14ac:dyDescent="0.2"/>
    <row r="43" spans="1:7" ht="15.75" hidden="1" customHeight="1" x14ac:dyDescent="0.2"/>
    <row r="44" spans="1:7" ht="15.75" hidden="1" customHeight="1" x14ac:dyDescent="0.2"/>
    <row r="45" spans="1:7" ht="15.75" hidden="1" customHeight="1" x14ac:dyDescent="0.2"/>
    <row r="46" spans="1:7" ht="15.75" hidden="1" customHeight="1" x14ac:dyDescent="0.2"/>
    <row r="47" spans="1:7" ht="15.75" hidden="1" customHeight="1" x14ac:dyDescent="0.2"/>
    <row r="48" spans="1:7"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1">
    <mergeCell ref="B2:D2"/>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Analytical Governance</vt:lpstr>
      <vt:lpstr>Information Technologies</vt:lpstr>
      <vt:lpstr>Culture</vt:lpstr>
      <vt:lpstr>Data Analytics</vt:lpstr>
      <vt:lpstr>Data Management</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dc:creator>
  <cp:lastModifiedBy>Jonathan</cp:lastModifiedBy>
  <dcterms:created xsi:type="dcterms:W3CDTF">2018-09-07T23:38:23Z</dcterms:created>
  <dcterms:modified xsi:type="dcterms:W3CDTF">2019-05-23T03:41:56Z</dcterms:modified>
</cp:coreProperties>
</file>