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smuc\OneDrive\Documents\SBU PostDoc\Alignment\C60\"/>
    </mc:Choice>
  </mc:AlternateContent>
  <xr:revisionPtr revIDLastSave="0" documentId="13_ncr:1_{B3B69CEC-938C-4747-8C6D-D155EEAFF489}" xr6:coauthVersionLast="47" xr6:coauthVersionMax="47" xr10:uidLastSave="{00000000-0000-0000-0000-000000000000}"/>
  <bookViews>
    <workbookView xWindow="-120" yWindow="-120" windowWidth="29040" windowHeight="15720" activeTab="1" xr2:uid="{F3911A1D-65D7-4AA1-95E6-35FD2737649F}"/>
  </bookViews>
  <sheets>
    <sheet name="N2@C60" sheetId="1" r:id="rId1"/>
    <sheet name="AlF@C6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2" l="1"/>
  <c r="M15" i="2"/>
  <c r="L15" i="2"/>
  <c r="K15" i="2"/>
  <c r="J15" i="2"/>
  <c r="I15" i="2"/>
  <c r="G15" i="2"/>
  <c r="F15" i="2"/>
  <c r="E15" i="2"/>
  <c r="D15" i="2"/>
  <c r="C15" i="2"/>
  <c r="B15" i="2"/>
  <c r="L25" i="1"/>
  <c r="K25" i="1"/>
  <c r="J25" i="1"/>
  <c r="I25" i="1"/>
  <c r="H25" i="1"/>
  <c r="G25" i="1"/>
  <c r="F25" i="1"/>
  <c r="E25" i="1"/>
  <c r="D25" i="1"/>
  <c r="C25" i="1"/>
  <c r="B25" i="1"/>
  <c r="I4" i="1"/>
  <c r="K4" i="1" s="1"/>
  <c r="I5" i="1"/>
  <c r="K5" i="1" s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3" i="1"/>
  <c r="K3" i="1" s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3" i="1"/>
  <c r="J3" i="1" s="1"/>
  <c r="C20" i="1"/>
  <c r="D20" i="1" s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W20" i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D2" i="2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l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</calcChain>
</file>

<file path=xl/sharedStrings.xml><?xml version="1.0" encoding="utf-8"?>
<sst xmlns="http://schemas.openxmlformats.org/spreadsheetml/2006/main" count="66" uniqueCount="53">
  <si>
    <t>APFD</t>
  </si>
  <si>
    <t>B3LYP-GD3BJ/def2QZV CP Corrected</t>
  </si>
  <si>
    <t>B3LYP-GD3BJ/def2TZV CP Corrected</t>
  </si>
  <si>
    <t>Distance added to Bond length (ang)</t>
  </si>
  <si>
    <t>B3LYP</t>
  </si>
  <si>
    <t>MN15</t>
  </si>
  <si>
    <t>B3LYP-GD3BJ</t>
  </si>
  <si>
    <t>PW6B95</t>
  </si>
  <si>
    <t>cam-B3LYP</t>
  </si>
  <si>
    <t>PW6B95D3</t>
  </si>
  <si>
    <t>PBEh1PBE</t>
  </si>
  <si>
    <t>wB97XD</t>
  </si>
  <si>
    <t>N2 Bond Length (Angstroms)</t>
  </si>
  <si>
    <t>Def2TZV (Hartree)</t>
  </si>
  <si>
    <t>6-31G** (Hartree)</t>
  </si>
  <si>
    <t>Comparison Of Encapsolation Energies</t>
  </si>
  <si>
    <t>Method used</t>
  </si>
  <si>
    <t>Hartree to kcal/mol conversion factor</t>
  </si>
  <si>
    <t>Energy of Optimized Geometry of N2@C60</t>
  </si>
  <si>
    <t>Energy of Optimized Geometry of C60</t>
  </si>
  <si>
    <t>Energy of Optimized Geometry of N2</t>
  </si>
  <si>
    <t>Encapsolation Energy</t>
  </si>
  <si>
    <t>Def2TZV  (kcal/mol)</t>
  </si>
  <si>
    <t>6-31G** (kcal/mol)</t>
  </si>
  <si>
    <t>Energy at Theta = 0 Degrees  (Hartree)</t>
  </si>
  <si>
    <t>Energy at Theta = 45 Degrees (Hartree)</t>
  </si>
  <si>
    <t>Energy at Theta = 60 Degrees (Hartree)</t>
  </si>
  <si>
    <t>Energy at Theta = 75 Degrees (Hartree)</t>
  </si>
  <si>
    <t>Energy at Theta = 90 Degrees (Hartree)</t>
  </si>
  <si>
    <t>Energy at Theta = 30 Degrees (Hartree)</t>
  </si>
  <si>
    <t>Energy at Theta = 15 Degrees (Hartree)</t>
  </si>
  <si>
    <t>Energy at Phi = 90 Degrees  (Hartree)</t>
  </si>
  <si>
    <t>Energy at Phi = 15 Degrees  (Hartree)</t>
  </si>
  <si>
    <t>Energy at Phi = 45 Degrees  (Hartree)</t>
  </si>
  <si>
    <t>Angle Theta in Degrees</t>
  </si>
  <si>
    <t>Energy as a Function of Theta for different Phi</t>
  </si>
  <si>
    <t>Energy as a Function of Bond Length for different Theta</t>
  </si>
  <si>
    <t>Theta angle (degrees)</t>
  </si>
  <si>
    <t>Energy at Phi = 0 Degrees (Hartree)</t>
  </si>
  <si>
    <t>Energy as a function of Theta for Phi=0</t>
  </si>
  <si>
    <t>AlF equilibrium bond length (In the fullerene)</t>
  </si>
  <si>
    <t>N2 equilibrium bond length (In the fullerene)</t>
  </si>
  <si>
    <t>Energy as a function of Theta for Phi=0 for Two different Basis sets</t>
  </si>
  <si>
    <t>Energy at Theta = 0 Degrees (Hartree)</t>
  </si>
  <si>
    <t>Energy at Theta = 105 Degrees (Hartree)</t>
  </si>
  <si>
    <t>Energy at Theta = 120 Degrees (Hartree)</t>
  </si>
  <si>
    <t>Energy at Theta = 135 Degrees (Hartree)</t>
  </si>
  <si>
    <t>Energy at Theta = 150 Degrees (Hartree)</t>
  </si>
  <si>
    <t>Energy at Theta = 165 Degrees (Hartree)</t>
  </si>
  <si>
    <t>Energy at Theta = 180 Degrees (Hartree)</t>
  </si>
  <si>
    <t>All Caculations below done using B3LYP-GD3BJ/def2TZV counterpoise corrected</t>
  </si>
  <si>
    <t>All Caculations below done using B3LYP-GD3BJ/def2QZV counterpoise corrected</t>
  </si>
  <si>
    <t>Theta (degrees)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</si>
</sst>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0000000"/>
    <numFmt numFmtId="165" formatCode="0.0000000000"/>
    <numFmt numFmtId="166" formatCode="0.000000000000"/>
    <numFmt numFmtId="167" formatCode="0.0000000000000"/>
    <numFmt numFmtId="168" formatCode="0.0000000000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1" xfId="0" applyBorder="1"/>
    <xf numFmtId="167" fontId="0" fillId="0" borderId="1" xfId="0" applyNumberFormat="1" applyBorder="1"/>
    <xf numFmtId="0" fontId="0" fillId="0" borderId="3" xfId="0" applyBorder="1"/>
    <xf numFmtId="0" fontId="0" fillId="0" borderId="2" xfId="0" applyBorder="1"/>
    <xf numFmtId="167" fontId="0" fillId="0" borderId="3" xfId="0" applyNumberFormat="1" applyBorder="1"/>
    <xf numFmtId="167" fontId="0" fillId="0" borderId="2" xfId="0" applyNumberFormat="1" applyBorder="1"/>
    <xf numFmtId="0" fontId="0" fillId="0" borderId="0" xfId="0" applyBorder="1"/>
    <xf numFmtId="0" fontId="0" fillId="0" borderId="4" xfId="0" applyBorder="1"/>
    <xf numFmtId="167" fontId="0" fillId="0" borderId="0" xfId="0" applyNumberFormat="1" applyBorder="1"/>
    <xf numFmtId="0" fontId="0" fillId="0" borderId="5" xfId="0" applyBorder="1"/>
    <xf numFmtId="167" fontId="0" fillId="0" borderId="6" xfId="0" applyNumberFormat="1" applyBorder="1"/>
    <xf numFmtId="167" fontId="0" fillId="0" borderId="5" xfId="0" applyNumberFormat="1" applyBorder="1"/>
    <xf numFmtId="0" fontId="0" fillId="0" borderId="7" xfId="0" applyBorder="1"/>
    <xf numFmtId="167" fontId="0" fillId="0" borderId="8" xfId="0" applyNumberFormat="1" applyBorder="1"/>
    <xf numFmtId="167" fontId="0" fillId="0" borderId="7" xfId="0" applyNumberFormat="1" applyBorder="1"/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/>
    <xf numFmtId="0" fontId="0" fillId="0" borderId="0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67" fontId="0" fillId="0" borderId="14" xfId="0" applyNumberFormat="1" applyBorder="1"/>
    <xf numFmtId="0" fontId="0" fillId="0" borderId="15" xfId="0" applyBorder="1"/>
    <xf numFmtId="166" fontId="0" fillId="0" borderId="1" xfId="0" applyNumberFormat="1" applyBorder="1"/>
    <xf numFmtId="166" fontId="0" fillId="0" borderId="5" xfId="0" applyNumberFormat="1" applyBorder="1"/>
    <xf numFmtId="166" fontId="0" fillId="0" borderId="16" xfId="0" applyNumberFormat="1" applyBorder="1"/>
    <xf numFmtId="166" fontId="0" fillId="0" borderId="3" xfId="0" applyNumberFormat="1" applyBorder="1"/>
    <xf numFmtId="165" fontId="0" fillId="0" borderId="3" xfId="0" applyNumberFormat="1" applyBorder="1"/>
    <xf numFmtId="166" fontId="0" fillId="0" borderId="6" xfId="0" applyNumberFormat="1" applyBorder="1"/>
    <xf numFmtId="166" fontId="0" fillId="0" borderId="2" xfId="0" applyNumberFormat="1" applyBorder="1"/>
    <xf numFmtId="166" fontId="0" fillId="0" borderId="0" xfId="0" applyNumberFormat="1" applyBorder="1"/>
    <xf numFmtId="168" fontId="0" fillId="0" borderId="0" xfId="0" applyNumberFormat="1" applyBorder="1"/>
    <xf numFmtId="0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95397-74EF-46A5-8BAF-AC82F4717E40}">
  <dimension ref="A1:AM110"/>
  <sheetViews>
    <sheetView workbookViewId="0">
      <selection activeCell="C17" sqref="C17"/>
    </sheetView>
  </sheetViews>
  <sheetFormatPr defaultRowHeight="15" x14ac:dyDescent="0.25"/>
  <cols>
    <col min="1" max="1" width="49.42578125" customWidth="1"/>
    <col min="2" max="2" width="26.140625" customWidth="1"/>
    <col min="3" max="3" width="46.5703125" customWidth="1"/>
    <col min="4" max="4" width="35.28515625" customWidth="1"/>
    <col min="5" max="5" width="33.85546875" customWidth="1"/>
    <col min="6" max="6" width="33.42578125" customWidth="1"/>
    <col min="7" max="7" width="25" customWidth="1"/>
    <col min="8" max="8" width="35" customWidth="1"/>
    <col min="9" max="9" width="27" customWidth="1"/>
    <col min="10" max="10" width="38.28515625" customWidth="1"/>
    <col min="11" max="11" width="40.7109375" customWidth="1"/>
    <col min="12" max="12" width="23.28515625" customWidth="1"/>
    <col min="13" max="13" width="22.85546875" customWidth="1"/>
    <col min="14" max="14" width="21.140625" customWidth="1"/>
    <col min="15" max="15" width="18.28515625" customWidth="1"/>
    <col min="16" max="16" width="21" customWidth="1"/>
    <col min="17" max="17" width="24.5703125" customWidth="1"/>
    <col min="18" max="18" width="23.140625" customWidth="1"/>
    <col min="19" max="19" width="22.140625" customWidth="1"/>
    <col min="20" max="20" width="18.28515625" customWidth="1"/>
    <col min="21" max="21" width="19.85546875" customWidth="1"/>
    <col min="22" max="22" width="21" customWidth="1"/>
    <col min="23" max="23" width="19.7109375" customWidth="1"/>
    <col min="24" max="24" width="18.5703125" bestFit="1" customWidth="1"/>
    <col min="25" max="25" width="19.7109375" customWidth="1"/>
    <col min="26" max="26" width="21" customWidth="1"/>
    <col min="27" max="27" width="20.140625" customWidth="1"/>
    <col min="28" max="28" width="20.42578125" customWidth="1"/>
    <col min="29" max="29" width="18.28515625" customWidth="1"/>
    <col min="30" max="30" width="19" customWidth="1"/>
    <col min="31" max="31" width="21.7109375" customWidth="1"/>
    <col min="32" max="32" width="22.7109375" customWidth="1"/>
    <col min="33" max="33" width="22.140625" customWidth="1"/>
    <col min="34" max="34" width="19.85546875" customWidth="1"/>
    <col min="35" max="35" width="21.42578125" customWidth="1"/>
    <col min="36" max="36" width="22.28515625" customWidth="1"/>
    <col min="37" max="37" width="19.42578125" customWidth="1"/>
  </cols>
  <sheetData>
    <row r="1" spans="1:39" x14ac:dyDescent="0.25">
      <c r="A1" s="14" t="s">
        <v>15</v>
      </c>
      <c r="B1" s="20" t="s">
        <v>18</v>
      </c>
      <c r="C1" s="21"/>
      <c r="D1" s="20" t="s">
        <v>19</v>
      </c>
      <c r="E1" s="21"/>
      <c r="F1" s="20" t="s">
        <v>20</v>
      </c>
      <c r="G1" s="21"/>
      <c r="H1" s="20" t="s">
        <v>21</v>
      </c>
      <c r="I1" s="23"/>
      <c r="J1" s="23"/>
      <c r="K1" s="21"/>
      <c r="L1" s="7"/>
    </row>
    <row r="2" spans="1:39" x14ac:dyDescent="0.25">
      <c r="A2" s="5" t="s">
        <v>16</v>
      </c>
      <c r="B2" s="8" t="s">
        <v>13</v>
      </c>
      <c r="C2" s="8" t="s">
        <v>14</v>
      </c>
      <c r="D2" s="17" t="s">
        <v>13</v>
      </c>
      <c r="E2" s="8" t="s">
        <v>14</v>
      </c>
      <c r="F2" s="8" t="s">
        <v>13</v>
      </c>
      <c r="G2" s="17" t="s">
        <v>14</v>
      </c>
      <c r="H2" s="8" t="s">
        <v>13</v>
      </c>
      <c r="I2" s="17" t="s">
        <v>14</v>
      </c>
      <c r="J2" s="8" t="s">
        <v>22</v>
      </c>
      <c r="K2" s="17" t="s">
        <v>23</v>
      </c>
      <c r="L2" s="9"/>
      <c r="M2" s="4"/>
      <c r="N2" s="4"/>
    </row>
    <row r="3" spans="1:39" x14ac:dyDescent="0.25">
      <c r="A3" t="s">
        <v>6</v>
      </c>
      <c r="B3" s="9">
        <v>-2395.9970475</v>
      </c>
      <c r="C3" s="9">
        <v>-2396.0386489000002</v>
      </c>
      <c r="D3" s="18">
        <v>-2286.4589847000002</v>
      </c>
      <c r="E3" s="9">
        <v>-2286.4904501999999</v>
      </c>
      <c r="F3" s="9">
        <v>-109.5127696</v>
      </c>
      <c r="G3" s="18">
        <v>-109.5248812</v>
      </c>
      <c r="H3" s="9">
        <f>B3-D3-F3</f>
        <v>-2.529319999980828E-2</v>
      </c>
      <c r="I3" s="18">
        <f>C3-E3-G3</f>
        <v>-2.331750000028876E-2</v>
      </c>
      <c r="J3" s="7">
        <f>H3*A$14</f>
        <v>-15.871482999879696</v>
      </c>
      <c r="K3" s="22">
        <f>I3*A$14</f>
        <v>-14.631731250181197</v>
      </c>
      <c r="L3" s="9"/>
      <c r="M3" s="4"/>
    </row>
    <row r="4" spans="1:39" x14ac:dyDescent="0.25">
      <c r="A4" t="s">
        <v>4</v>
      </c>
      <c r="B4" s="9">
        <v>-2395.6433828999998</v>
      </c>
      <c r="C4" s="9">
        <v>-2395.6854601999999</v>
      </c>
      <c r="D4" s="18">
        <v>-2286.1420392</v>
      </c>
      <c r="E4" s="9">
        <v>-2286.1741969</v>
      </c>
      <c r="F4" s="9">
        <v>-109.51201709999999</v>
      </c>
      <c r="G4" s="18">
        <v>-109.52412870000001</v>
      </c>
      <c r="H4" s="9">
        <f t="shared" ref="H4:H11" si="0">B4-D4-F4</f>
        <v>1.0673400000214883E-2</v>
      </c>
      <c r="I4" s="18">
        <f t="shared" ref="I4:I11" si="1">C4-E4-G4</f>
        <v>1.2865400000123373E-2</v>
      </c>
      <c r="J4" s="7">
        <f t="shared" ref="J4:J11" si="2">H4*A$14</f>
        <v>6.6975585001348392</v>
      </c>
      <c r="K4" s="22">
        <f t="shared" ref="K4:K11" si="3">I4*A$14</f>
        <v>8.0730385000774163</v>
      </c>
      <c r="L4" s="9"/>
      <c r="M4" s="4"/>
      <c r="N4" s="2"/>
    </row>
    <row r="5" spans="1:39" x14ac:dyDescent="0.25">
      <c r="A5" t="s">
        <v>5</v>
      </c>
      <c r="B5" s="9">
        <v>-2392.9996270000001</v>
      </c>
      <c r="C5" s="9">
        <v>-2393.0746723000002</v>
      </c>
      <c r="D5" s="18">
        <v>-2283.5784190999998</v>
      </c>
      <c r="E5" s="9">
        <v>-2283.6423077999998</v>
      </c>
      <c r="F5" s="9">
        <v>-109.383471</v>
      </c>
      <c r="G5" s="18">
        <v>-109.401516</v>
      </c>
      <c r="H5" s="9">
        <f t="shared" si="0"/>
        <v>-3.7736900000354012E-2</v>
      </c>
      <c r="I5" s="18">
        <f t="shared" si="1"/>
        <v>-3.0848500000402623E-2</v>
      </c>
      <c r="J5" s="7">
        <f t="shared" si="2"/>
        <v>-23.679904750222143</v>
      </c>
      <c r="K5" s="22">
        <f t="shared" si="3"/>
        <v>-19.357433750252646</v>
      </c>
      <c r="L5" s="7"/>
    </row>
    <row r="6" spans="1:39" x14ac:dyDescent="0.25">
      <c r="A6" t="s">
        <v>7</v>
      </c>
      <c r="B6" s="9">
        <v>-2399.0582384999998</v>
      </c>
      <c r="C6" s="9">
        <v>-2399.1013176000001</v>
      </c>
      <c r="D6" s="18">
        <v>-2289.3995731</v>
      </c>
      <c r="E6" s="9">
        <v>-2289.4260801999999</v>
      </c>
      <c r="F6" s="9">
        <v>-109.6397762</v>
      </c>
      <c r="G6" s="18">
        <v>-109.6559194</v>
      </c>
      <c r="H6" s="9">
        <f t="shared" si="0"/>
        <v>-1.8889199999790662E-2</v>
      </c>
      <c r="I6" s="18">
        <f t="shared" si="1"/>
        <v>-1.9318000000239977E-2</v>
      </c>
      <c r="J6" s="7">
        <f t="shared" si="2"/>
        <v>-11.852972999868641</v>
      </c>
      <c r="K6" s="22">
        <f t="shared" si="3"/>
        <v>-12.122045000150585</v>
      </c>
      <c r="L6" s="7"/>
    </row>
    <row r="7" spans="1:39" x14ac:dyDescent="0.25">
      <c r="A7" t="s">
        <v>9</v>
      </c>
      <c r="B7" s="9">
        <v>-2399.1838287999999</v>
      </c>
      <c r="C7" s="9">
        <v>-2399.2266129</v>
      </c>
      <c r="D7" s="18">
        <v>-2289.5110011000002</v>
      </c>
      <c r="E7" s="9">
        <v>-2289.5372797</v>
      </c>
      <c r="F7" s="9">
        <v>-109.6399582</v>
      </c>
      <c r="G7" s="18">
        <v>-109.6561013</v>
      </c>
      <c r="H7" s="9">
        <f t="shared" si="0"/>
        <v>-3.2869499999748086E-2</v>
      </c>
      <c r="I7" s="18">
        <f t="shared" si="1"/>
        <v>-3.3231899999961456E-2</v>
      </c>
      <c r="J7" s="7">
        <f t="shared" si="2"/>
        <v>-20.625611249841924</v>
      </c>
      <c r="K7" s="22">
        <f t="shared" si="3"/>
        <v>-20.853017249975814</v>
      </c>
      <c r="L7" s="7"/>
    </row>
    <row r="8" spans="1:39" x14ac:dyDescent="0.25">
      <c r="A8" t="s">
        <v>8</v>
      </c>
      <c r="B8" s="9">
        <v>-2394.3762775999999</v>
      </c>
      <c r="C8" s="9">
        <v>-2394.4213141</v>
      </c>
      <c r="D8" s="18">
        <v>-2284.9116964</v>
      </c>
      <c r="E8" s="9">
        <v>-2284.9449659000002</v>
      </c>
      <c r="F8" s="9">
        <v>-109.46504040000001</v>
      </c>
      <c r="G8" s="18">
        <v>-109.4791554</v>
      </c>
      <c r="H8" s="9">
        <f t="shared" si="0"/>
        <v>4.5920000012245055E-4</v>
      </c>
      <c r="I8" s="18">
        <f t="shared" si="1"/>
        <v>2.8072000001486686E-3</v>
      </c>
      <c r="J8" s="7">
        <f t="shared" si="2"/>
        <v>0.28814800007683772</v>
      </c>
      <c r="K8" s="22">
        <f t="shared" si="3"/>
        <v>1.7615180000932895</v>
      </c>
      <c r="L8" s="7"/>
    </row>
    <row r="9" spans="1:39" x14ac:dyDescent="0.25">
      <c r="A9" t="s">
        <v>10</v>
      </c>
      <c r="B9" s="9">
        <v>-2393.2681370999999</v>
      </c>
      <c r="C9" s="9">
        <v>-2393.3579500999999</v>
      </c>
      <c r="D9" s="18">
        <v>-2283.8751029</v>
      </c>
      <c r="E9" s="9">
        <v>-2283.9483467999999</v>
      </c>
      <c r="F9" s="9">
        <v>-109.3937052</v>
      </c>
      <c r="G9" s="18">
        <v>-109.411576</v>
      </c>
      <c r="H9" s="9">
        <f t="shared" si="0"/>
        <v>6.7100000012487726E-4</v>
      </c>
      <c r="I9" s="18">
        <f t="shared" si="1"/>
        <v>1.9726999999249983E-3</v>
      </c>
      <c r="J9" s="7">
        <f t="shared" si="2"/>
        <v>0.42105250007836048</v>
      </c>
      <c r="K9" s="22">
        <f t="shared" si="3"/>
        <v>1.2378692499529365</v>
      </c>
      <c r="L9" s="7"/>
    </row>
    <row r="10" spans="1:39" x14ac:dyDescent="0.25">
      <c r="A10" t="s">
        <v>0</v>
      </c>
      <c r="B10" s="9">
        <v>-2393.9147265000001</v>
      </c>
      <c r="C10" s="9">
        <v>-2393.9932681999999</v>
      </c>
      <c r="D10" s="18">
        <v>-2284.4698192000001</v>
      </c>
      <c r="E10" s="9">
        <v>-2284.5326970000001</v>
      </c>
      <c r="F10" s="9">
        <v>-109.4149656</v>
      </c>
      <c r="G10" s="18">
        <v>-109.4318282</v>
      </c>
      <c r="H10" s="9">
        <f t="shared" si="0"/>
        <v>-2.9941700000065907E-2</v>
      </c>
      <c r="I10" s="18">
        <f t="shared" si="1"/>
        <v>-2.8742999999778363E-2</v>
      </c>
      <c r="J10" s="7">
        <f t="shared" si="2"/>
        <v>-18.788416750041357</v>
      </c>
      <c r="K10" s="22">
        <f t="shared" si="3"/>
        <v>-18.036232499860922</v>
      </c>
      <c r="L10" s="7"/>
    </row>
    <row r="11" spans="1:39" x14ac:dyDescent="0.25">
      <c r="A11" s="5" t="s">
        <v>11</v>
      </c>
      <c r="B11" s="10">
        <v>-2394.8972471000002</v>
      </c>
      <c r="C11" s="10">
        <v>-2394.9598896000002</v>
      </c>
      <c r="D11" s="19">
        <v>-2285.4085656000002</v>
      </c>
      <c r="E11" s="10">
        <v>-2285.4556514000001</v>
      </c>
      <c r="F11" s="10">
        <v>-109.4693736</v>
      </c>
      <c r="G11" s="19">
        <v>-109.48505160000001</v>
      </c>
      <c r="H11" s="10">
        <f t="shared" si="0"/>
        <v>-1.9307899999986944E-2</v>
      </c>
      <c r="I11" s="19">
        <f t="shared" si="1"/>
        <v>-1.918660000013972E-2</v>
      </c>
      <c r="J11" s="8">
        <f t="shared" si="2"/>
        <v>-12.115707249991807</v>
      </c>
      <c r="K11" s="17">
        <f t="shared" si="3"/>
        <v>-12.039591500087674</v>
      </c>
      <c r="L11" s="7"/>
    </row>
    <row r="12" spans="1:39" x14ac:dyDescent="0.25">
      <c r="B12" s="4"/>
      <c r="D12" s="4"/>
      <c r="F12" s="4"/>
      <c r="G12" s="4"/>
      <c r="H12" s="4"/>
      <c r="I12" s="4"/>
      <c r="J12" s="4"/>
      <c r="K12" s="4"/>
    </row>
    <row r="13" spans="1:39" x14ac:dyDescent="0.25">
      <c r="A13" s="25" t="s">
        <v>17</v>
      </c>
      <c r="B13" s="4"/>
      <c r="C13" s="25" t="s">
        <v>41</v>
      </c>
      <c r="F13" s="4"/>
      <c r="G13" s="4"/>
      <c r="H13" s="4"/>
      <c r="I13" s="4"/>
      <c r="J13" s="4"/>
      <c r="K13" s="4"/>
    </row>
    <row r="14" spans="1:39" x14ac:dyDescent="0.25">
      <c r="A14" s="17">
        <v>627.5</v>
      </c>
      <c r="B14" s="4"/>
      <c r="C14" s="17">
        <v>1.1084780000000001</v>
      </c>
      <c r="D14" s="4"/>
      <c r="F14" s="4"/>
      <c r="G14" s="4"/>
      <c r="H14" s="4"/>
      <c r="I14" s="4"/>
      <c r="J14" s="4"/>
      <c r="K14" s="4"/>
    </row>
    <row r="15" spans="1:39" ht="15.75" thickBot="1" x14ac:dyDescent="0.3">
      <c r="E15" s="11"/>
    </row>
    <row r="16" spans="1:39" ht="15.75" thickBot="1" x14ac:dyDescent="0.3">
      <c r="A16" s="28" t="s">
        <v>51</v>
      </c>
      <c r="B16" s="29"/>
      <c r="C16" s="29"/>
      <c r="D16" s="29"/>
      <c r="E16" s="30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31"/>
      <c r="AL16" s="29"/>
      <c r="AM16" s="31"/>
    </row>
    <row r="18" spans="1:37" x14ac:dyDescent="0.25">
      <c r="B18" s="11"/>
    </row>
    <row r="19" spans="1:37" x14ac:dyDescent="0.25">
      <c r="A19" s="24" t="s">
        <v>39</v>
      </c>
    </row>
    <row r="20" spans="1:37" x14ac:dyDescent="0.25">
      <c r="A20" s="26" t="s">
        <v>37</v>
      </c>
      <c r="B20" s="26">
        <v>0</v>
      </c>
      <c r="C20" s="12">
        <f>B20+5</f>
        <v>5</v>
      </c>
      <c r="D20" s="12">
        <f>C20+5</f>
        <v>10</v>
      </c>
      <c r="E20" s="12">
        <f>D20+5</f>
        <v>15</v>
      </c>
      <c r="F20" s="12">
        <f>E20+5</f>
        <v>20</v>
      </c>
      <c r="G20" s="12">
        <f>F20+5</f>
        <v>25</v>
      </c>
      <c r="H20" s="12">
        <f>G20+5</f>
        <v>30</v>
      </c>
      <c r="I20" s="12">
        <f>H20+5</f>
        <v>35</v>
      </c>
      <c r="J20" s="12">
        <f>I20+5</f>
        <v>40</v>
      </c>
      <c r="K20" s="12">
        <f>J20+5</f>
        <v>45</v>
      </c>
      <c r="L20" s="12">
        <f>K20+5</f>
        <v>50</v>
      </c>
      <c r="M20" s="12">
        <f>L20+5</f>
        <v>55</v>
      </c>
      <c r="N20" s="12">
        <f>M20+5</f>
        <v>60</v>
      </c>
      <c r="O20" s="12">
        <f>N20+5</f>
        <v>65</v>
      </c>
      <c r="P20" s="12">
        <f>O20+5</f>
        <v>70</v>
      </c>
      <c r="Q20" s="12">
        <f>P20+5</f>
        <v>75</v>
      </c>
      <c r="R20" s="12">
        <f>Q20+5</f>
        <v>80</v>
      </c>
      <c r="S20" s="12">
        <f>R20+5</f>
        <v>85</v>
      </c>
      <c r="T20" s="12">
        <f>S20+5</f>
        <v>90</v>
      </c>
      <c r="U20" s="12">
        <v>95</v>
      </c>
      <c r="V20" s="12">
        <v>100</v>
      </c>
      <c r="W20" s="12">
        <f t="shared" ref="W20:AH20" si="4">V20+5</f>
        <v>105</v>
      </c>
      <c r="X20" s="12">
        <f t="shared" si="4"/>
        <v>110</v>
      </c>
      <c r="Y20" s="12">
        <f t="shared" si="4"/>
        <v>115</v>
      </c>
      <c r="Z20" s="12">
        <f t="shared" si="4"/>
        <v>120</v>
      </c>
      <c r="AA20" s="12">
        <f t="shared" si="4"/>
        <v>125</v>
      </c>
      <c r="AB20" s="12">
        <f t="shared" si="4"/>
        <v>130</v>
      </c>
      <c r="AC20" s="12">
        <f t="shared" si="4"/>
        <v>135</v>
      </c>
      <c r="AD20" s="12">
        <f t="shared" si="4"/>
        <v>140</v>
      </c>
      <c r="AE20" s="12">
        <f t="shared" si="4"/>
        <v>145</v>
      </c>
      <c r="AF20" s="12">
        <f t="shared" si="4"/>
        <v>150</v>
      </c>
      <c r="AG20" s="12">
        <f t="shared" si="4"/>
        <v>155</v>
      </c>
      <c r="AH20" s="12">
        <f t="shared" si="4"/>
        <v>160</v>
      </c>
      <c r="AI20" s="12">
        <f t="shared" ref="AI20:AK20" si="5">AH20+5</f>
        <v>165</v>
      </c>
      <c r="AJ20" s="12">
        <f t="shared" si="5"/>
        <v>170</v>
      </c>
      <c r="AK20" s="27">
        <f t="shared" si="5"/>
        <v>175</v>
      </c>
    </row>
    <row r="21" spans="1:37" x14ac:dyDescent="0.25">
      <c r="A21" s="8" t="s">
        <v>38</v>
      </c>
      <c r="B21" s="38">
        <v>-2396.1209569381499</v>
      </c>
      <c r="C21" s="32">
        <v>-2396.12100208536</v>
      </c>
      <c r="D21" s="32">
        <v>-2396.1209918322502</v>
      </c>
      <c r="E21" s="32">
        <v>-2396.12097530659</v>
      </c>
      <c r="F21" s="32">
        <v>-2396.1209534745799</v>
      </c>
      <c r="G21" s="32">
        <v>-2396.1209287758602</v>
      </c>
      <c r="H21" s="32">
        <v>-2396.1209041286002</v>
      </c>
      <c r="I21" s="32">
        <v>-2396.1208828911499</v>
      </c>
      <c r="J21" s="32">
        <v>-2396.12086680415</v>
      </c>
      <c r="K21" s="32">
        <v>-2396.1208543729599</v>
      </c>
      <c r="L21" s="32">
        <v>-2396.12084311842</v>
      </c>
      <c r="M21" s="32">
        <v>-2396.1208311804799</v>
      </c>
      <c r="N21" s="32">
        <v>-2396.1208159411099</v>
      </c>
      <c r="O21" s="32">
        <v>-2396.12079734392</v>
      </c>
      <c r="P21" s="32">
        <v>-2396.1207780856998</v>
      </c>
      <c r="Q21" s="32">
        <v>-2396.1207599676</v>
      </c>
      <c r="R21" s="32">
        <v>-2396.1207462735401</v>
      </c>
      <c r="S21" s="32">
        <v>-2396.1207377508699</v>
      </c>
      <c r="T21" s="32">
        <v>-2396.1207349214601</v>
      </c>
      <c r="U21" s="32">
        <v>-2396.1207377511801</v>
      </c>
      <c r="V21" s="32">
        <v>-2396.1207462743</v>
      </c>
      <c r="W21" s="32">
        <v>-2396.1207599684799</v>
      </c>
      <c r="X21" s="32">
        <v>-2396.1207780856898</v>
      </c>
      <c r="Y21" s="32">
        <v>-2396.1207973446799</v>
      </c>
      <c r="Z21" s="32">
        <v>-2396.1208159408998</v>
      </c>
      <c r="AA21" s="32">
        <v>-2396.12083118083</v>
      </c>
      <c r="AB21" s="32">
        <v>-2396.1208431188402</v>
      </c>
      <c r="AC21" s="32">
        <v>-2396.1208543728799</v>
      </c>
      <c r="AD21" s="32">
        <v>-2396.1208668044001</v>
      </c>
      <c r="AE21" s="32">
        <v>-2396.1208828917802</v>
      </c>
      <c r="AF21" s="32">
        <v>-2396.1209041286702</v>
      </c>
      <c r="AG21" s="32">
        <v>-2396.1209287752899</v>
      </c>
      <c r="AH21" s="32">
        <v>-2396.1209534743998</v>
      </c>
      <c r="AI21" s="32">
        <v>-2396.1209753069702</v>
      </c>
      <c r="AJ21" s="32">
        <v>-2396.1209918324498</v>
      </c>
      <c r="AK21" s="33">
        <v>-2396.1210020857202</v>
      </c>
    </row>
    <row r="22" spans="1:37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</row>
    <row r="23" spans="1:37" x14ac:dyDescent="0.25">
      <c r="M23" s="1"/>
      <c r="N23" s="1"/>
      <c r="O23" s="1"/>
      <c r="P23" s="1"/>
      <c r="Q23" s="1"/>
      <c r="R23" s="1"/>
      <c r="S23" s="1"/>
      <c r="T23" s="1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</row>
    <row r="24" spans="1:37" x14ac:dyDescent="0.25">
      <c r="A24" s="24" t="s">
        <v>36</v>
      </c>
      <c r="M24" s="1"/>
      <c r="N24" s="1"/>
      <c r="O24" s="1"/>
      <c r="P24" s="1"/>
      <c r="Q24" s="1"/>
      <c r="R24" s="1"/>
      <c r="S24" s="1"/>
      <c r="T24" s="1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</row>
    <row r="25" spans="1:37" x14ac:dyDescent="0.25">
      <c r="A25" s="24" t="s">
        <v>12</v>
      </c>
      <c r="B25" s="26">
        <f>C14-0.3</f>
        <v>0.80847800000000003</v>
      </c>
      <c r="C25" s="12">
        <f>C14-0.2</f>
        <v>0.90847800000000012</v>
      </c>
      <c r="D25" s="12">
        <f>C14-0.1</f>
        <v>1.008478</v>
      </c>
      <c r="E25" s="12">
        <f>C14+0</f>
        <v>1.1084780000000001</v>
      </c>
      <c r="F25" s="12">
        <f>C14+0.1</f>
        <v>1.2084780000000002</v>
      </c>
      <c r="G25" s="12">
        <f>C14+0.2</f>
        <v>1.308478</v>
      </c>
      <c r="H25" s="12">
        <f>C14+0.3</f>
        <v>1.4084780000000001</v>
      </c>
      <c r="I25" s="12">
        <f>C14+0.4</f>
        <v>1.5084780000000002</v>
      </c>
      <c r="J25" s="12">
        <f>C14+0.5</f>
        <v>1.6084780000000001</v>
      </c>
      <c r="K25" s="12">
        <f>C14+0.75</f>
        <v>1.8584780000000001</v>
      </c>
      <c r="L25" s="27">
        <f>C14+1</f>
        <v>2.1084779999999999</v>
      </c>
      <c r="M25" s="1"/>
      <c r="N25" s="1"/>
      <c r="O25" s="1"/>
      <c r="P25" s="1"/>
      <c r="Q25" s="1"/>
      <c r="R25" s="1"/>
      <c r="S25" s="1"/>
      <c r="T25" s="1"/>
      <c r="U25" s="2"/>
      <c r="V25" s="2"/>
      <c r="W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</row>
    <row r="26" spans="1:37" x14ac:dyDescent="0.25">
      <c r="A26" s="7" t="s">
        <v>24</v>
      </c>
      <c r="B26" s="34">
        <v>-2395.6222273572498</v>
      </c>
      <c r="C26" s="39">
        <v>-2395.9531726005198</v>
      </c>
      <c r="D26" s="39">
        <v>-2396.0886029898802</v>
      </c>
      <c r="E26" s="39">
        <v>-2396.1209569381499</v>
      </c>
      <c r="F26" s="39">
        <v>-2396.1008380521598</v>
      </c>
      <c r="G26" s="39">
        <v>-2396.056158849</v>
      </c>
      <c r="H26" s="39">
        <v>-2396.00213374022</v>
      </c>
      <c r="I26" s="39">
        <v>-2395.9467238276502</v>
      </c>
      <c r="J26" s="39">
        <v>-2395.8937321168401</v>
      </c>
      <c r="K26" s="39">
        <v>-2395.78007668595</v>
      </c>
      <c r="L26" s="37">
        <v>-2395.6937934899802</v>
      </c>
      <c r="N26" s="1"/>
      <c r="O26" s="1"/>
      <c r="P26" s="1"/>
      <c r="Q26" s="1"/>
      <c r="R26" s="1"/>
      <c r="S26" s="1"/>
      <c r="T26" s="1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</row>
    <row r="27" spans="1:37" x14ac:dyDescent="0.25">
      <c r="A27" s="7" t="s">
        <v>30</v>
      </c>
      <c r="B27" s="35">
        <v>-2395.62226584261</v>
      </c>
      <c r="C27" s="39">
        <v>-2395.9532093494799</v>
      </c>
      <c r="D27" s="39">
        <v>-2396.0886344782998</v>
      </c>
      <c r="E27" s="39">
        <v>-2396.12097530659</v>
      </c>
      <c r="F27" s="39">
        <v>-2396.1008283207898</v>
      </c>
      <c r="G27" s="39">
        <v>-2396.0560972358098</v>
      </c>
      <c r="H27" s="39">
        <v>-2396.0019868588101</v>
      </c>
      <c r="I27" s="39">
        <v>-2395.94643854481</v>
      </c>
      <c r="J27" s="39">
        <v>-2395.8932921987898</v>
      </c>
      <c r="K27" s="39">
        <v>-2395.7792301364202</v>
      </c>
      <c r="L27" s="37">
        <v>-2395.6927743281199</v>
      </c>
      <c r="N27" s="1"/>
      <c r="O27" s="1"/>
      <c r="P27" s="1"/>
      <c r="Q27" s="1"/>
      <c r="R27" s="1"/>
    </row>
    <row r="28" spans="1:37" x14ac:dyDescent="0.25">
      <c r="A28" s="7" t="s">
        <v>29</v>
      </c>
      <c r="B28" s="35">
        <v>-2395.6222354199099</v>
      </c>
      <c r="C28" s="39">
        <v>-2395.9531716936699</v>
      </c>
      <c r="D28" s="39">
        <v>-2396.0885841894801</v>
      </c>
      <c r="E28" s="39">
        <v>-2396.1209041286002</v>
      </c>
      <c r="F28" s="39">
        <v>-2396.1007229954098</v>
      </c>
      <c r="G28" s="39">
        <v>-2396.0559368786999</v>
      </c>
      <c r="H28" s="39">
        <v>-2396.0017415429002</v>
      </c>
      <c r="I28" s="39">
        <v>-2395.9460725078602</v>
      </c>
      <c r="J28" s="39">
        <v>-2395.8927746654199</v>
      </c>
      <c r="K28" s="39">
        <v>-2395.7783179999701</v>
      </c>
      <c r="L28" s="37">
        <v>-2395.6915813509199</v>
      </c>
      <c r="N28" s="1"/>
      <c r="O28" s="1"/>
      <c r="P28" s="1"/>
      <c r="Q28" s="1"/>
      <c r="R28" s="1"/>
      <c r="S28" s="1"/>
      <c r="T28" s="1"/>
      <c r="U28" s="1"/>
    </row>
    <row r="29" spans="1:37" x14ac:dyDescent="0.25">
      <c r="A29" s="7" t="s">
        <v>25</v>
      </c>
      <c r="B29" s="35">
        <v>-2395.6221994980201</v>
      </c>
      <c r="C29" s="39">
        <v>-2395.9531308771898</v>
      </c>
      <c r="D29" s="39">
        <v>-2396.0885382189699</v>
      </c>
      <c r="E29" s="39">
        <v>-2396.1208543729599</v>
      </c>
      <c r="F29" s="39">
        <v>-2396.10067360024</v>
      </c>
      <c r="G29" s="39">
        <v>-2396.0558962261698</v>
      </c>
      <c r="H29" s="39">
        <v>-2396.0017230460899</v>
      </c>
      <c r="I29" s="39">
        <v>-2395.9460932862298</v>
      </c>
      <c r="J29" s="39">
        <v>-2395.8928498458799</v>
      </c>
      <c r="K29" s="39">
        <v>-2395.77852774332</v>
      </c>
      <c r="L29" s="37">
        <v>-2395.6918059989998</v>
      </c>
      <c r="N29" s="1"/>
      <c r="O29" s="1"/>
      <c r="P29" s="1"/>
      <c r="Q29" s="1"/>
      <c r="R29" s="1"/>
      <c r="U29" s="1"/>
    </row>
    <row r="30" spans="1:37" x14ac:dyDescent="0.25">
      <c r="A30" s="7" t="s">
        <v>26</v>
      </c>
      <c r="B30" s="36">
        <v>-2395.6221646406598</v>
      </c>
      <c r="C30" s="39">
        <v>-2395.9530926273701</v>
      </c>
      <c r="D30" s="39">
        <v>-2396.0884978694799</v>
      </c>
      <c r="E30" s="39">
        <v>-2396.1208159411099</v>
      </c>
      <c r="F30" s="39">
        <v>-2396.1006451072099</v>
      </c>
      <c r="G30" s="39">
        <v>-2396.0558909024198</v>
      </c>
      <c r="H30" s="39">
        <v>-2396.0017604005402</v>
      </c>
      <c r="I30" s="39">
        <v>-2395.94619685933</v>
      </c>
      <c r="J30" s="39">
        <v>-2395.8930392534999</v>
      </c>
      <c r="K30" s="39">
        <v>-2395.7789383136201</v>
      </c>
      <c r="L30" s="37">
        <v>-2395.6924152418301</v>
      </c>
      <c r="U30" s="1"/>
    </row>
    <row r="31" spans="1:37" x14ac:dyDescent="0.25">
      <c r="A31" s="7" t="s">
        <v>27</v>
      </c>
      <c r="B31" s="35">
        <v>-2395.6221352860698</v>
      </c>
      <c r="C31" s="39">
        <v>-2395.9530582775501</v>
      </c>
      <c r="D31" s="39">
        <v>-2396.0884549522998</v>
      </c>
      <c r="E31" s="39">
        <v>-2396.1207599676</v>
      </c>
      <c r="F31" s="39">
        <v>-2396.10057061716</v>
      </c>
      <c r="G31" s="39">
        <v>-2396.0557910337898</v>
      </c>
      <c r="H31" s="39">
        <v>-2396.0016258639998</v>
      </c>
      <c r="I31" s="39">
        <v>-2395.9460165288701</v>
      </c>
      <c r="J31" s="39">
        <v>-2395.89280374593</v>
      </c>
      <c r="K31" s="39">
        <v>-2395.7785576296201</v>
      </c>
      <c r="L31" s="37">
        <v>-2395.6918914213502</v>
      </c>
      <c r="N31" s="1"/>
      <c r="O31" s="1"/>
      <c r="P31" s="1"/>
      <c r="Q31" s="1"/>
      <c r="R31" s="1"/>
      <c r="S31" s="2"/>
      <c r="T31" s="2"/>
      <c r="U31" s="1"/>
    </row>
    <row r="32" spans="1:37" x14ac:dyDescent="0.25">
      <c r="A32" s="8" t="s">
        <v>28</v>
      </c>
      <c r="B32" s="10">
        <v>-2395.62212456004</v>
      </c>
      <c r="C32" s="6">
        <v>-2395.9530454516498</v>
      </c>
      <c r="D32" s="6">
        <v>-2396.0884381307601</v>
      </c>
      <c r="E32" s="6">
        <v>-2396.1207349214601</v>
      </c>
      <c r="F32" s="6">
        <v>-2396.1005286896698</v>
      </c>
      <c r="G32" s="6">
        <v>-2396.0557173434499</v>
      </c>
      <c r="H32" s="6">
        <v>-2396.0014988890398</v>
      </c>
      <c r="I32" s="6">
        <v>-2395.94581100096</v>
      </c>
      <c r="J32" s="6">
        <v>-2395.8924978535902</v>
      </c>
      <c r="K32" s="6">
        <v>-2395.7779986904302</v>
      </c>
      <c r="L32" s="16">
        <v>-2395.6912624187298</v>
      </c>
      <c r="U32" s="1"/>
    </row>
    <row r="33" spans="1:22" x14ac:dyDescent="0.25">
      <c r="U33" s="1"/>
    </row>
    <row r="34" spans="1:22" x14ac:dyDescent="0.25">
      <c r="N34" s="2"/>
      <c r="O34" s="2"/>
      <c r="P34" s="2"/>
      <c r="Q34" s="2"/>
      <c r="R34" s="2"/>
    </row>
    <row r="35" spans="1:22" x14ac:dyDescent="0.25">
      <c r="A35" s="24" t="s">
        <v>35</v>
      </c>
      <c r="U35" s="1"/>
      <c r="V35" s="1"/>
    </row>
    <row r="36" spans="1:22" x14ac:dyDescent="0.25">
      <c r="A36" s="26" t="s">
        <v>34</v>
      </c>
      <c r="B36" s="26">
        <v>0</v>
      </c>
      <c r="C36" s="12">
        <v>1</v>
      </c>
      <c r="D36" s="12">
        <v>10</v>
      </c>
      <c r="E36" s="12">
        <v>20</v>
      </c>
      <c r="F36" s="12">
        <v>30</v>
      </c>
      <c r="G36" s="12">
        <v>40</v>
      </c>
      <c r="H36" s="12">
        <v>50</v>
      </c>
      <c r="I36" s="12">
        <v>60</v>
      </c>
      <c r="J36" s="12">
        <v>70</v>
      </c>
      <c r="K36" s="12">
        <v>80</v>
      </c>
      <c r="L36" s="12">
        <v>90</v>
      </c>
      <c r="M36" s="27">
        <v>100</v>
      </c>
    </row>
    <row r="37" spans="1:22" x14ac:dyDescent="0.25">
      <c r="A37" s="7" t="s">
        <v>31</v>
      </c>
      <c r="B37" s="34">
        <v>-2396.1209569381499</v>
      </c>
      <c r="C37" s="13">
        <v>-2396.1210053251002</v>
      </c>
      <c r="D37" s="13">
        <v>-2396.12099199451</v>
      </c>
      <c r="E37" s="13">
        <v>-2396.12095182441</v>
      </c>
      <c r="F37" s="13">
        <v>-2396.1208963787899</v>
      </c>
      <c r="G37" s="13">
        <v>-2396.1208524369299</v>
      </c>
      <c r="H37" s="13">
        <v>-2396.1208524369299</v>
      </c>
      <c r="I37" s="13">
        <v>-2396.1208284105101</v>
      </c>
      <c r="J37" s="13">
        <v>-2396.1207969377501</v>
      </c>
      <c r="K37" s="13">
        <v>-2396.1207499478101</v>
      </c>
      <c r="L37" s="13">
        <v>-2396.1207188261301</v>
      </c>
      <c r="M37" s="15">
        <v>-2396.1207595815499</v>
      </c>
    </row>
    <row r="38" spans="1:22" x14ac:dyDescent="0.25">
      <c r="A38" s="7" t="s">
        <v>33</v>
      </c>
      <c r="B38" s="9"/>
      <c r="C38" s="13"/>
      <c r="D38" s="13">
        <v>-2396.1209917819501</v>
      </c>
      <c r="E38" s="13">
        <v>-2396.12095480889</v>
      </c>
      <c r="F38" s="13">
        <v>-2396.1209109219999</v>
      </c>
      <c r="G38" s="13">
        <v>-2396.12087839175</v>
      </c>
      <c r="H38" s="13">
        <v>-2396.1208557790401</v>
      </c>
      <c r="I38" s="13">
        <v>-2396.1208287631698</v>
      </c>
      <c r="J38" s="13">
        <v>-2396.1207941665698</v>
      </c>
      <c r="K38" s="13">
        <v>-2396.1207576638199</v>
      </c>
      <c r="L38" s="13">
        <v>-2396.1207306435499</v>
      </c>
      <c r="M38" s="15"/>
    </row>
    <row r="39" spans="1:22" x14ac:dyDescent="0.25">
      <c r="A39" s="8" t="s">
        <v>32</v>
      </c>
      <c r="B39" s="10"/>
      <c r="C39" s="6"/>
      <c r="D39" s="6">
        <v>-2396.1209920490101</v>
      </c>
      <c r="E39" s="6">
        <v>-2396.1209532389198</v>
      </c>
      <c r="F39" s="6">
        <v>-2396.1209025292601</v>
      </c>
      <c r="G39" s="6">
        <v>-2396.1208636480401</v>
      </c>
      <c r="H39" s="6">
        <v>-2396.1208403619898</v>
      </c>
      <c r="I39" s="6">
        <v>-2396.1208112916102</v>
      </c>
      <c r="J39" s="6">
        <v>-2396.1207717020202</v>
      </c>
      <c r="K39" s="6">
        <v>-2396.1207405400801</v>
      </c>
      <c r="L39" s="6">
        <v>-2396.12073430697</v>
      </c>
      <c r="M39" s="16"/>
    </row>
    <row r="87" spans="2:20" x14ac:dyDescent="0.25">
      <c r="B87" s="3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</row>
    <row r="88" spans="2:20" x14ac:dyDescent="0.25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</row>
    <row r="89" spans="2:20" x14ac:dyDescent="0.25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2"/>
      <c r="O89" s="2"/>
      <c r="P89" s="2"/>
      <c r="Q89" s="2"/>
      <c r="R89" s="2"/>
      <c r="S89" s="2"/>
      <c r="T89" s="2"/>
    </row>
    <row r="92" spans="2:20" x14ac:dyDescent="0.25">
      <c r="B92" s="4"/>
      <c r="D92" s="4"/>
      <c r="F92" s="4"/>
      <c r="G92" s="4"/>
      <c r="H92" s="4"/>
      <c r="I92" s="4"/>
      <c r="J92" s="4"/>
      <c r="K92" s="4"/>
    </row>
    <row r="93" spans="2:20" x14ac:dyDescent="0.25">
      <c r="B93" s="4"/>
      <c r="D93" s="4"/>
      <c r="F93" s="4"/>
      <c r="G93" s="4"/>
      <c r="H93" s="4"/>
      <c r="I93" s="4"/>
      <c r="J93" s="4"/>
      <c r="K93" s="4"/>
    </row>
    <row r="94" spans="2:20" x14ac:dyDescent="0.25">
      <c r="B94" s="4"/>
      <c r="D94" s="4"/>
      <c r="F94" s="4"/>
      <c r="G94" s="4"/>
      <c r="H94" s="4"/>
      <c r="I94" s="4"/>
      <c r="J94" s="4"/>
      <c r="K94" s="4"/>
    </row>
    <row r="95" spans="2:20" x14ac:dyDescent="0.25">
      <c r="B95" s="4"/>
      <c r="D95" s="4"/>
      <c r="F95" s="4"/>
      <c r="G95" s="4"/>
      <c r="H95" s="4"/>
      <c r="I95" s="4"/>
      <c r="J95" s="4"/>
      <c r="K95" s="4"/>
    </row>
    <row r="96" spans="2:20" x14ac:dyDescent="0.25">
      <c r="B96" s="4"/>
      <c r="D96" s="4"/>
      <c r="F96" s="4"/>
      <c r="G96" s="4"/>
      <c r="H96" s="4"/>
      <c r="I96" s="4"/>
      <c r="J96" s="4"/>
      <c r="K96" s="4"/>
    </row>
    <row r="97" spans="2:11" x14ac:dyDescent="0.25">
      <c r="B97" s="4"/>
      <c r="D97" s="4"/>
      <c r="F97" s="4"/>
      <c r="G97" s="4"/>
      <c r="H97" s="4"/>
      <c r="I97" s="4"/>
      <c r="J97" s="4"/>
      <c r="K97" s="4"/>
    </row>
    <row r="98" spans="2:11" x14ac:dyDescent="0.25">
      <c r="B98" s="4"/>
      <c r="D98" s="4"/>
      <c r="F98" s="4"/>
      <c r="G98" s="4"/>
      <c r="H98" s="4"/>
      <c r="I98" s="4"/>
      <c r="J98" s="4"/>
      <c r="K98" s="4"/>
    </row>
    <row r="99" spans="2:11" x14ac:dyDescent="0.25">
      <c r="B99" s="4"/>
      <c r="D99" s="4"/>
      <c r="F99" s="4"/>
      <c r="G99" s="4"/>
      <c r="H99" s="4"/>
      <c r="I99" s="4"/>
      <c r="J99" s="4"/>
      <c r="K99" s="4"/>
    </row>
    <row r="102" spans="2:11" x14ac:dyDescent="0.25">
      <c r="B102" s="4"/>
      <c r="C102" s="4"/>
      <c r="D102" s="4"/>
      <c r="E102" s="4"/>
      <c r="F102" s="4"/>
      <c r="G102" s="4"/>
      <c r="H102" s="4"/>
      <c r="I102" s="4"/>
    </row>
    <row r="103" spans="2:11" x14ac:dyDescent="0.25">
      <c r="B103" s="4"/>
      <c r="C103" s="4"/>
      <c r="D103" s="4"/>
      <c r="E103" s="4"/>
      <c r="F103" s="4"/>
      <c r="G103" s="4"/>
      <c r="H103" s="4"/>
      <c r="I103" s="4"/>
    </row>
    <row r="104" spans="2:11" x14ac:dyDescent="0.25">
      <c r="B104" s="4"/>
      <c r="C104" s="4"/>
      <c r="D104" s="4"/>
      <c r="E104" s="4"/>
      <c r="F104" s="4"/>
      <c r="G104" s="4"/>
      <c r="H104" s="4"/>
      <c r="I104" s="4"/>
    </row>
    <row r="105" spans="2:11" x14ac:dyDescent="0.25">
      <c r="B105" s="4"/>
      <c r="C105" s="4"/>
      <c r="D105" s="4"/>
      <c r="E105" s="4"/>
      <c r="F105" s="4"/>
      <c r="G105" s="4"/>
      <c r="H105" s="4"/>
      <c r="I105" s="4"/>
    </row>
    <row r="106" spans="2:11" x14ac:dyDescent="0.25">
      <c r="B106" s="4"/>
      <c r="C106" s="4"/>
      <c r="D106" s="4"/>
      <c r="E106" s="4"/>
      <c r="F106" s="4"/>
      <c r="G106" s="4"/>
      <c r="H106" s="4"/>
      <c r="I106" s="4"/>
    </row>
    <row r="107" spans="2:11" x14ac:dyDescent="0.25">
      <c r="B107" s="4"/>
      <c r="C107" s="4"/>
      <c r="D107" s="4"/>
      <c r="E107" s="4"/>
      <c r="F107" s="4"/>
      <c r="G107" s="4"/>
      <c r="H107" s="4"/>
      <c r="I107" s="4"/>
    </row>
    <row r="108" spans="2:11" x14ac:dyDescent="0.25">
      <c r="B108" s="4"/>
      <c r="C108" s="4"/>
      <c r="D108" s="4"/>
      <c r="E108" s="4"/>
      <c r="F108" s="4"/>
      <c r="G108" s="4"/>
      <c r="H108" s="4"/>
      <c r="I108" s="4"/>
    </row>
    <row r="109" spans="2:11" x14ac:dyDescent="0.25">
      <c r="B109" s="4"/>
      <c r="C109" s="4"/>
      <c r="D109" s="4"/>
      <c r="E109" s="4"/>
      <c r="F109" s="4"/>
      <c r="G109" s="4"/>
      <c r="H109" s="4"/>
      <c r="I109" s="4"/>
    </row>
    <row r="110" spans="2:11" x14ac:dyDescent="0.25">
      <c r="B110" s="4"/>
      <c r="C110" s="4"/>
      <c r="D110" s="4"/>
      <c r="E110" s="4"/>
      <c r="F110" s="4"/>
      <c r="G110" s="4"/>
      <c r="H110" s="4"/>
      <c r="I110" s="4"/>
    </row>
  </sheetData>
  <mergeCells count="4">
    <mergeCell ref="D1:E1"/>
    <mergeCell ref="B1:C1"/>
    <mergeCell ref="F1:G1"/>
    <mergeCell ref="H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FEF8D-9A5A-4000-9D46-96E654A8FE28}">
  <dimension ref="A1:BY44"/>
  <sheetViews>
    <sheetView tabSelected="1" workbookViewId="0">
      <selection activeCell="D31" sqref="D31"/>
    </sheetView>
  </sheetViews>
  <sheetFormatPr defaultRowHeight="15" x14ac:dyDescent="0.25"/>
  <cols>
    <col min="1" max="1" width="61.5703125" customWidth="1"/>
    <col min="2" max="2" width="24" customWidth="1"/>
    <col min="3" max="3" width="25.5703125" customWidth="1"/>
    <col min="4" max="4" width="27" customWidth="1"/>
    <col min="5" max="5" width="26" customWidth="1"/>
    <col min="6" max="6" width="24.28515625" customWidth="1"/>
    <col min="7" max="7" width="26.28515625" customWidth="1"/>
    <col min="8" max="8" width="32.140625" customWidth="1"/>
    <col min="9" max="9" width="20.85546875" customWidth="1"/>
    <col min="10" max="10" width="25" customWidth="1"/>
    <col min="11" max="11" width="23.7109375" customWidth="1"/>
    <col min="12" max="12" width="22" customWidth="1"/>
    <col min="13" max="13" width="26.28515625" customWidth="1"/>
    <col min="14" max="14" width="24.28515625" customWidth="1"/>
    <col min="15" max="15" width="22" customWidth="1"/>
    <col min="16" max="16" width="25" customWidth="1"/>
    <col min="17" max="17" width="19" customWidth="1"/>
    <col min="18" max="18" width="26" customWidth="1"/>
    <col min="19" max="19" width="23.42578125" customWidth="1"/>
    <col min="20" max="20" width="20.28515625" customWidth="1"/>
    <col min="21" max="21" width="22.42578125" customWidth="1"/>
    <col min="22" max="22" width="20.85546875" customWidth="1"/>
    <col min="23" max="23" width="22.140625" customWidth="1"/>
    <col min="24" max="24" width="24.140625" customWidth="1"/>
    <col min="25" max="25" width="20.85546875" customWidth="1"/>
    <col min="26" max="26" width="21.7109375" customWidth="1"/>
    <col min="27" max="27" width="25.42578125" customWidth="1"/>
    <col min="28" max="28" width="23.5703125" customWidth="1"/>
    <col min="29" max="29" width="21.42578125" customWidth="1"/>
    <col min="30" max="30" width="24.5703125" customWidth="1"/>
    <col min="31" max="31" width="23.28515625" customWidth="1"/>
    <col min="32" max="32" width="22" customWidth="1"/>
    <col min="33" max="33" width="24.42578125" customWidth="1"/>
    <col min="34" max="34" width="23" customWidth="1"/>
    <col min="35" max="35" width="26.42578125" customWidth="1"/>
    <col min="36" max="36" width="22.42578125" customWidth="1"/>
    <col min="37" max="37" width="22.7109375" customWidth="1"/>
    <col min="38" max="38" width="29.42578125" customWidth="1"/>
    <col min="39" max="39" width="25.28515625" customWidth="1"/>
    <col min="40" max="40" width="20.7109375" customWidth="1"/>
    <col min="41" max="41" width="20" customWidth="1"/>
    <col min="42" max="42" width="21.5703125" customWidth="1"/>
    <col min="43" max="43" width="20.140625" customWidth="1"/>
    <col min="44" max="44" width="20.28515625" customWidth="1"/>
    <col min="45" max="45" width="19" customWidth="1"/>
    <col min="46" max="46" width="19.5703125" customWidth="1"/>
    <col min="47" max="47" width="20.7109375" customWidth="1"/>
    <col min="48" max="48" width="21.28515625" customWidth="1"/>
    <col min="49" max="49" width="23.28515625" customWidth="1"/>
    <col min="50" max="50" width="19.85546875" customWidth="1"/>
    <col min="51" max="51" width="22.7109375" customWidth="1"/>
    <col min="52" max="52" width="21.85546875" customWidth="1"/>
    <col min="53" max="53" width="19.7109375" customWidth="1"/>
    <col min="54" max="54" width="21.28515625" customWidth="1"/>
    <col min="55" max="55" width="19" customWidth="1"/>
    <col min="56" max="56" width="24.28515625" customWidth="1"/>
    <col min="57" max="57" width="20.5703125" customWidth="1"/>
    <col min="58" max="58" width="22.85546875" customWidth="1"/>
    <col min="59" max="59" width="20.7109375" customWidth="1"/>
    <col min="60" max="60" width="21.42578125" customWidth="1"/>
    <col min="61" max="61" width="20.28515625" customWidth="1"/>
    <col min="62" max="62" width="19.7109375" customWidth="1"/>
    <col min="63" max="63" width="22" customWidth="1"/>
    <col min="64" max="64" width="20.28515625" customWidth="1"/>
    <col min="65" max="65" width="19.140625" customWidth="1"/>
    <col min="66" max="66" width="21.5703125" customWidth="1"/>
    <col min="67" max="67" width="19" customWidth="1"/>
    <col min="68" max="68" width="25.140625" customWidth="1"/>
    <col min="69" max="69" width="23" customWidth="1"/>
    <col min="70" max="70" width="21.28515625" customWidth="1"/>
    <col min="71" max="72" width="21.140625" customWidth="1"/>
    <col min="73" max="73" width="30.28515625" customWidth="1"/>
    <col min="74" max="74" width="23.28515625" customWidth="1"/>
    <col min="75" max="75" width="20" customWidth="1"/>
  </cols>
  <sheetData>
    <row r="1" spans="1:77" x14ac:dyDescent="0.25">
      <c r="A1" s="24" t="s">
        <v>42</v>
      </c>
    </row>
    <row r="2" spans="1:77" x14ac:dyDescent="0.25">
      <c r="A2" s="26" t="s">
        <v>52</v>
      </c>
      <c r="B2" s="26">
        <v>0</v>
      </c>
      <c r="C2" s="12">
        <v>1</v>
      </c>
      <c r="D2" s="12">
        <f>B2+5</f>
        <v>5</v>
      </c>
      <c r="E2" s="12">
        <f t="shared" ref="E2:Y2" si="0">D2+5</f>
        <v>10</v>
      </c>
      <c r="F2" s="12">
        <f t="shared" si="0"/>
        <v>15</v>
      </c>
      <c r="G2" s="12">
        <f t="shared" si="0"/>
        <v>20</v>
      </c>
      <c r="H2" s="12">
        <f t="shared" si="0"/>
        <v>25</v>
      </c>
      <c r="I2" s="12">
        <f t="shared" si="0"/>
        <v>30</v>
      </c>
      <c r="J2" s="12">
        <f t="shared" si="0"/>
        <v>35</v>
      </c>
      <c r="K2" s="12">
        <f t="shared" si="0"/>
        <v>40</v>
      </c>
      <c r="L2" s="12">
        <f t="shared" si="0"/>
        <v>45</v>
      </c>
      <c r="M2" s="12">
        <f t="shared" si="0"/>
        <v>50</v>
      </c>
      <c r="N2" s="12">
        <f t="shared" si="0"/>
        <v>55</v>
      </c>
      <c r="O2" s="12">
        <f>N2+5</f>
        <v>60</v>
      </c>
      <c r="P2" s="12">
        <f>O2+5</f>
        <v>65</v>
      </c>
      <c r="Q2" s="12">
        <f t="shared" si="0"/>
        <v>70</v>
      </c>
      <c r="R2" s="12">
        <f t="shared" si="0"/>
        <v>75</v>
      </c>
      <c r="S2" s="12">
        <f t="shared" si="0"/>
        <v>80</v>
      </c>
      <c r="T2" s="12">
        <f t="shared" si="0"/>
        <v>85</v>
      </c>
      <c r="U2" s="12">
        <f t="shared" si="0"/>
        <v>90</v>
      </c>
      <c r="V2" s="12">
        <f t="shared" si="0"/>
        <v>95</v>
      </c>
      <c r="W2" s="12">
        <f t="shared" si="0"/>
        <v>100</v>
      </c>
      <c r="X2" s="12">
        <f t="shared" si="0"/>
        <v>105</v>
      </c>
      <c r="Y2" s="12">
        <f t="shared" si="0"/>
        <v>110</v>
      </c>
      <c r="Z2" s="12">
        <f t="shared" ref="Z2" si="1">Y2+5</f>
        <v>115</v>
      </c>
      <c r="AA2" s="12">
        <f t="shared" ref="AA2" si="2">Z2+5</f>
        <v>120</v>
      </c>
      <c r="AB2" s="12">
        <f t="shared" ref="AB2" si="3">AA2+5</f>
        <v>125</v>
      </c>
      <c r="AC2" s="12">
        <f t="shared" ref="AC2" si="4">AB2+5</f>
        <v>130</v>
      </c>
      <c r="AD2" s="12">
        <f t="shared" ref="AD2" si="5">AC2+5</f>
        <v>135</v>
      </c>
      <c r="AE2" s="12">
        <f t="shared" ref="AE2" si="6">AD2+5</f>
        <v>140</v>
      </c>
      <c r="AF2" s="12">
        <f t="shared" ref="AF2" si="7">AE2+5</f>
        <v>145</v>
      </c>
      <c r="AG2" s="12">
        <f t="shared" ref="AG2" si="8">AF2+5</f>
        <v>150</v>
      </c>
      <c r="AH2" s="12">
        <f t="shared" ref="AH2" si="9">AG2+5</f>
        <v>155</v>
      </c>
      <c r="AI2" s="12">
        <f t="shared" ref="AI2" si="10">AH2+5</f>
        <v>160</v>
      </c>
      <c r="AJ2" s="12">
        <f t="shared" ref="AJ2" si="11">AI2+5</f>
        <v>165</v>
      </c>
      <c r="AK2" s="12">
        <f t="shared" ref="AK2" si="12">AJ2+5</f>
        <v>170</v>
      </c>
      <c r="AL2" s="12">
        <f t="shared" ref="AL2" si="13">AK2+5</f>
        <v>175</v>
      </c>
      <c r="AM2" s="12">
        <f t="shared" ref="AM2" si="14">AL2+5</f>
        <v>180</v>
      </c>
      <c r="AN2" s="12">
        <f t="shared" ref="AN2" si="15">AM2+5</f>
        <v>185</v>
      </c>
      <c r="AO2" s="12">
        <f t="shared" ref="AO2" si="16">AN2+5</f>
        <v>190</v>
      </c>
      <c r="AP2" s="12">
        <f t="shared" ref="AP2" si="17">AO2+5</f>
        <v>195</v>
      </c>
      <c r="AQ2" s="12">
        <f t="shared" ref="AQ2" si="18">AP2+5</f>
        <v>200</v>
      </c>
      <c r="AR2" s="12">
        <f t="shared" ref="AR2" si="19">AQ2+5</f>
        <v>205</v>
      </c>
      <c r="AS2" s="12">
        <f t="shared" ref="AS2" si="20">AR2+5</f>
        <v>210</v>
      </c>
      <c r="AT2" s="12">
        <f t="shared" ref="AT2" si="21">AS2+5</f>
        <v>215</v>
      </c>
      <c r="AU2" s="12">
        <f t="shared" ref="AU2" si="22">AT2+5</f>
        <v>220</v>
      </c>
      <c r="AV2" s="12">
        <f t="shared" ref="AV2" si="23">AU2+5</f>
        <v>225</v>
      </c>
      <c r="AW2" s="12">
        <f t="shared" ref="AW2" si="24">AV2+5</f>
        <v>230</v>
      </c>
      <c r="AX2" s="12">
        <f t="shared" ref="AX2" si="25">AW2+5</f>
        <v>235</v>
      </c>
      <c r="AY2" s="12">
        <f t="shared" ref="AY2" si="26">AX2+5</f>
        <v>240</v>
      </c>
      <c r="AZ2" s="12">
        <f t="shared" ref="AZ2" si="27">AY2+5</f>
        <v>245</v>
      </c>
      <c r="BA2" s="12">
        <f t="shared" ref="BA2" si="28">AZ2+5</f>
        <v>250</v>
      </c>
      <c r="BB2" s="12">
        <f t="shared" ref="BB2" si="29">BA2+5</f>
        <v>255</v>
      </c>
      <c r="BC2" s="12">
        <f t="shared" ref="BC2" si="30">BB2+5</f>
        <v>260</v>
      </c>
      <c r="BD2" s="12">
        <f t="shared" ref="BD2" si="31">BC2+5</f>
        <v>265</v>
      </c>
      <c r="BE2" s="12">
        <f>BD2+5</f>
        <v>270</v>
      </c>
      <c r="BF2" s="12">
        <f>BE2+5</f>
        <v>275</v>
      </c>
      <c r="BG2" s="12">
        <f t="shared" ref="BG2" si="32">BF2+5</f>
        <v>280</v>
      </c>
      <c r="BH2" s="12">
        <f t="shared" ref="BH2" si="33">BG2+5</f>
        <v>285</v>
      </c>
      <c r="BI2" s="12">
        <f t="shared" ref="BI2" si="34">BH2+5</f>
        <v>290</v>
      </c>
      <c r="BJ2" s="12">
        <f t="shared" ref="BJ2" si="35">BI2+5</f>
        <v>295</v>
      </c>
      <c r="BK2" s="12">
        <f t="shared" ref="BK2" si="36">BJ2+5</f>
        <v>300</v>
      </c>
      <c r="BL2" s="12">
        <f t="shared" ref="BL2" si="37">BK2+5</f>
        <v>305</v>
      </c>
      <c r="BM2" s="12">
        <f t="shared" ref="BM2" si="38">BL2+5</f>
        <v>310</v>
      </c>
      <c r="BN2" s="12">
        <f t="shared" ref="BN2" si="39">BM2+5</f>
        <v>315</v>
      </c>
      <c r="BO2" s="12">
        <f t="shared" ref="BO2" si="40">BN2+5</f>
        <v>320</v>
      </c>
      <c r="BP2" s="12">
        <f t="shared" ref="BP2" si="41">BO2+5</f>
        <v>325</v>
      </c>
      <c r="BQ2" s="12">
        <f t="shared" ref="BQ2" si="42">BP2+5</f>
        <v>330</v>
      </c>
      <c r="BR2" s="12">
        <f t="shared" ref="BR2" si="43">BQ2+5</f>
        <v>335</v>
      </c>
      <c r="BS2" s="12">
        <f t="shared" ref="BS2" si="44">BR2+5</f>
        <v>340</v>
      </c>
      <c r="BT2" s="12">
        <f t="shared" ref="BT2" si="45">BS2+5</f>
        <v>345</v>
      </c>
      <c r="BU2" s="12">
        <f t="shared" ref="BU2" si="46">BT2+5</f>
        <v>350</v>
      </c>
      <c r="BV2" s="12">
        <f t="shared" ref="BV2" si="47">BU2+5</f>
        <v>355</v>
      </c>
      <c r="BW2" s="27">
        <f t="shared" ref="BW2" si="48">BV2+5</f>
        <v>360</v>
      </c>
    </row>
    <row r="3" spans="1:77" x14ac:dyDescent="0.25">
      <c r="A3" s="7" t="s">
        <v>2</v>
      </c>
      <c r="B3" s="35">
        <v>-2628.82949967883</v>
      </c>
      <c r="C3" s="39">
        <v>-2628.8293980088401</v>
      </c>
      <c r="D3" s="39">
        <v>-2628.82932958844</v>
      </c>
      <c r="E3" s="39">
        <v>-2628.8291185083099</v>
      </c>
      <c r="F3" s="39">
        <v>-2628.82879544359</v>
      </c>
      <c r="G3" s="39">
        <v>-2628.8284067170298</v>
      </c>
      <c r="H3" s="39">
        <v>-2628.82796593803</v>
      </c>
      <c r="I3" s="39">
        <v>-2628.8274825469198</v>
      </c>
      <c r="J3" s="39">
        <v>-2628.82695946585</v>
      </c>
      <c r="K3" s="39">
        <v>-2628.8263965504002</v>
      </c>
      <c r="L3" s="39">
        <v>-2628.8258214768798</v>
      </c>
      <c r="M3" s="39">
        <v>-2628.8252507745101</v>
      </c>
      <c r="N3" s="39">
        <v>-2628.8247000555398</v>
      </c>
      <c r="O3" s="39">
        <v>-2628.8242209618202</v>
      </c>
      <c r="P3" s="39">
        <v>-2628.8238150870202</v>
      </c>
      <c r="Q3" s="39">
        <v>-2628.8234409950101</v>
      </c>
      <c r="R3" s="39">
        <v>-2628.82312369184</v>
      </c>
      <c r="S3" s="39">
        <v>-2628.8228838760801</v>
      </c>
      <c r="T3" s="39">
        <v>-2628.8227761886301</v>
      </c>
      <c r="U3" s="39">
        <v>-2628.8227795206999</v>
      </c>
      <c r="V3" s="39">
        <v>-2628.8227905530898</v>
      </c>
      <c r="W3" s="39">
        <v>-2628.8229051745998</v>
      </c>
      <c r="X3" s="40">
        <v>-2628.82314773905</v>
      </c>
      <c r="Y3" s="40">
        <v>-2628.8234594103101</v>
      </c>
      <c r="Z3" s="40">
        <v>-2628.8238130991699</v>
      </c>
      <c r="AA3" s="40">
        <v>-2628.82418009413</v>
      </c>
      <c r="AB3" s="40">
        <v>-2628.8245955164798</v>
      </c>
      <c r="AC3" s="40">
        <v>-2628.8250653210498</v>
      </c>
      <c r="AD3" s="40">
        <v>-2628.8255394800399</v>
      </c>
      <c r="AE3" s="40">
        <v>-2628.8260052990599</v>
      </c>
      <c r="AF3" s="40">
        <v>-2628.8264544283902</v>
      </c>
      <c r="AG3" s="40">
        <v>-2628.8268650457198</v>
      </c>
      <c r="AH3" s="40">
        <v>-2628.82724163581</v>
      </c>
      <c r="AI3" s="40">
        <v>-2628.8275864677098</v>
      </c>
      <c r="AJ3" s="40">
        <v>-2628.8278934759601</v>
      </c>
      <c r="AK3" s="40">
        <v>-2628.8281535393799</v>
      </c>
      <c r="AL3" s="40">
        <v>-2628.82832451578</v>
      </c>
      <c r="AM3" s="40">
        <v>-2628.8283925785299</v>
      </c>
      <c r="AN3" s="40">
        <v>-2628.8283245159901</v>
      </c>
      <c r="AO3" s="13">
        <v>-2628.8281535389301</v>
      </c>
      <c r="AP3" s="13">
        <v>-2628.82789347574</v>
      </c>
      <c r="AQ3" s="13">
        <v>-2628.8275864669999</v>
      </c>
      <c r="AR3" s="13">
        <v>-2628.8272416367199</v>
      </c>
      <c r="AS3" s="13">
        <v>-2628.8268650456098</v>
      </c>
      <c r="AT3" s="13">
        <v>-2628.8264544284898</v>
      </c>
      <c r="AU3" s="13">
        <v>-2628.82600529918</v>
      </c>
      <c r="AV3" s="13">
        <v>-2628.8255394800999</v>
      </c>
      <c r="AW3" s="13">
        <v>-2628.8250653210998</v>
      </c>
      <c r="AX3" s="13">
        <v>-2628.8245955166599</v>
      </c>
      <c r="AY3" s="13">
        <v>-2628.82418009413</v>
      </c>
      <c r="AZ3" s="13">
        <v>-2628.82381309937</v>
      </c>
      <c r="BA3" s="13">
        <v>-2628.8234594104902</v>
      </c>
      <c r="BB3" s="13">
        <v>-2628.8231477395302</v>
      </c>
      <c r="BC3" s="13">
        <v>-2628.8229051754602</v>
      </c>
      <c r="BD3" s="13">
        <v>-2628.8227905512699</v>
      </c>
      <c r="BE3" s="13">
        <v>-2628.8227795196999</v>
      </c>
      <c r="BF3" s="13">
        <v>-2628.82277618833</v>
      </c>
      <c r="BG3" s="13">
        <v>-2628.8228838751302</v>
      </c>
      <c r="BH3" s="13">
        <v>-2628.8231236925999</v>
      </c>
      <c r="BI3" s="13">
        <v>-2628.8234409956599</v>
      </c>
      <c r="BJ3" s="13">
        <v>-2628.8238150868101</v>
      </c>
      <c r="BK3" s="13">
        <v>-2628.8242209609002</v>
      </c>
      <c r="BL3" s="13">
        <v>-2628.82470005599</v>
      </c>
      <c r="BM3" s="13">
        <v>-2628.8252507750099</v>
      </c>
      <c r="BN3" s="13">
        <v>-2628.8258214764001</v>
      </c>
      <c r="BO3" s="13">
        <v>-2628.82639655091</v>
      </c>
      <c r="BP3" s="13">
        <v>-2628.8269594663302</v>
      </c>
      <c r="BQ3" s="13">
        <v>-2628.8274825472599</v>
      </c>
      <c r="BR3" s="13">
        <v>-2628.8279659370401</v>
      </c>
      <c r="BS3" s="13">
        <v>-2628.82840671749</v>
      </c>
      <c r="BT3" s="13">
        <v>-2628.8287954437601</v>
      </c>
      <c r="BU3" s="13">
        <v>-2628.8291185078001</v>
      </c>
      <c r="BV3" s="13">
        <v>-2628.8293295888702</v>
      </c>
      <c r="BW3" s="15">
        <v>-2628.82949967883</v>
      </c>
    </row>
    <row r="4" spans="1:77" x14ac:dyDescent="0.25">
      <c r="A4" s="8" t="s">
        <v>1</v>
      </c>
      <c r="B4" s="38">
        <v>-2628.9721718810601</v>
      </c>
      <c r="C4" s="6"/>
      <c r="D4" s="6"/>
      <c r="E4" s="6">
        <v>-2628.9718262431002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14"/>
    </row>
    <row r="7" spans="1:77" x14ac:dyDescent="0.25">
      <c r="A7" s="25" t="s">
        <v>40</v>
      </c>
      <c r="E7" s="4"/>
    </row>
    <row r="8" spans="1:77" x14ac:dyDescent="0.25">
      <c r="A8" s="17">
        <v>1.6934089999999999</v>
      </c>
    </row>
    <row r="10" spans="1:77" ht="15.75" thickBot="1" x14ac:dyDescent="0.3"/>
    <row r="11" spans="1:77" ht="15.75" thickBot="1" x14ac:dyDescent="0.3">
      <c r="A11" s="28" t="s">
        <v>50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31"/>
    </row>
    <row r="14" spans="1:77" x14ac:dyDescent="0.25">
      <c r="A14" s="24" t="s">
        <v>36</v>
      </c>
    </row>
    <row r="15" spans="1:77" x14ac:dyDescent="0.25">
      <c r="A15" s="26" t="s">
        <v>3</v>
      </c>
      <c r="B15" s="26">
        <f>A8-0.3</f>
        <v>1.3934089999999999</v>
      </c>
      <c r="C15" s="12">
        <f>A8-0.2</f>
        <v>1.493409</v>
      </c>
      <c r="D15" s="12">
        <f>A8-0.1</f>
        <v>1.5934089999999999</v>
      </c>
      <c r="E15" s="12">
        <f>A8+0</f>
        <v>1.6934089999999999</v>
      </c>
      <c r="F15" s="12">
        <f>A8+0.1</f>
        <v>1.793409</v>
      </c>
      <c r="G15" s="12">
        <f>A8+0.2</f>
        <v>1.8934089999999999</v>
      </c>
      <c r="H15" s="12">
        <f>A8+0.25</f>
        <v>1.9434089999999999</v>
      </c>
      <c r="I15" s="12">
        <f>A8+0.3</f>
        <v>1.993409</v>
      </c>
      <c r="J15" s="12">
        <f>A8+0.4</f>
        <v>2.0934089999999999</v>
      </c>
      <c r="K15" s="12">
        <f>A8+0.5</f>
        <v>2.1934089999999999</v>
      </c>
      <c r="L15" s="12">
        <f>A8+0.75</f>
        <v>2.4434089999999999</v>
      </c>
      <c r="M15" s="27">
        <f>A8+1</f>
        <v>2.6934089999999999</v>
      </c>
    </row>
    <row r="16" spans="1:77" x14ac:dyDescent="0.25">
      <c r="A16" s="7" t="s">
        <v>43</v>
      </c>
      <c r="B16" s="35">
        <v>-2628.75409135475</v>
      </c>
      <c r="C16" s="39">
        <v>-2628.8018969977702</v>
      </c>
      <c r="D16" s="39">
        <v>-2628.8235105434001</v>
      </c>
      <c r="E16" s="39">
        <v>-2628.82949967883</v>
      </c>
      <c r="F16" s="39">
        <v>-2628.8259172213802</v>
      </c>
      <c r="G16" s="39">
        <v>-2628.8161634175699</v>
      </c>
      <c r="H16" s="11"/>
      <c r="I16" s="39">
        <v>-2628.8023053561201</v>
      </c>
      <c r="J16" s="39">
        <v>-2628.7855106645302</v>
      </c>
      <c r="K16" s="39">
        <v>-2628.76651460725</v>
      </c>
      <c r="L16" s="39">
        <v>-2628.7113733184401</v>
      </c>
      <c r="M16" s="37">
        <v>-2628.6421600245098</v>
      </c>
    </row>
    <row r="17" spans="1:13" x14ac:dyDescent="0.25">
      <c r="A17" s="7" t="s">
        <v>30</v>
      </c>
      <c r="B17" s="35">
        <v>-2628.7536469223301</v>
      </c>
      <c r="C17" s="39">
        <v>-2628.8013766244899</v>
      </c>
      <c r="D17" s="39">
        <v>-2628.8229046780898</v>
      </c>
      <c r="E17" s="39">
        <v>-2628.82879544359</v>
      </c>
      <c r="F17" s="39">
        <v>-2628.8250908576301</v>
      </c>
      <c r="G17" s="39">
        <v>-2628.8152254737802</v>
      </c>
      <c r="H17" s="11"/>
      <c r="I17" s="39">
        <v>-2628.8011839426299</v>
      </c>
      <c r="J17" s="39">
        <v>-2628.7841474249599</v>
      </c>
      <c r="K17" s="39">
        <v>-2628.7648348681</v>
      </c>
      <c r="L17" s="39">
        <v>-2628.7086176747598</v>
      </c>
      <c r="M17" s="37">
        <v>-2628.6399446341002</v>
      </c>
    </row>
    <row r="18" spans="1:13" x14ac:dyDescent="0.25">
      <c r="A18" s="7" t="s">
        <v>29</v>
      </c>
      <c r="B18" s="35">
        <v>-2628.7527698234899</v>
      </c>
      <c r="C18" s="39">
        <v>-2628.8003693803698</v>
      </c>
      <c r="D18" s="39">
        <v>-2628.8217566913299</v>
      </c>
      <c r="E18" s="39">
        <v>-2628.8274825469198</v>
      </c>
      <c r="F18" s="39">
        <v>-2628.82358452574</v>
      </c>
      <c r="G18" s="39">
        <v>-2628.8134773643601</v>
      </c>
      <c r="H18" s="11"/>
      <c r="I18" s="39">
        <v>-2628.7991205252902</v>
      </c>
      <c r="J18" s="39">
        <v>-2628.7816623941799</v>
      </c>
      <c r="K18" s="39">
        <v>-2628.7617718218798</v>
      </c>
      <c r="L18" s="39">
        <v>-2628.7028144729802</v>
      </c>
      <c r="M18" s="37">
        <v>-2628.6285813791601</v>
      </c>
    </row>
    <row r="19" spans="1:13" x14ac:dyDescent="0.25">
      <c r="A19" s="7" t="s">
        <v>25</v>
      </c>
      <c r="B19" s="35">
        <v>-2628.7516741711302</v>
      </c>
      <c r="C19" s="39">
        <v>-2628.7991094374702</v>
      </c>
      <c r="D19" s="39">
        <v>-2628.8203066444298</v>
      </c>
      <c r="E19" s="39">
        <v>-2628.8258214768798</v>
      </c>
      <c r="F19" s="39">
        <v>-2628.8216582457399</v>
      </c>
      <c r="G19" s="39">
        <v>-2628.81123637884</v>
      </c>
      <c r="H19" s="11"/>
      <c r="I19" s="39">
        <v>-2628.7965260226201</v>
      </c>
      <c r="J19" s="39">
        <v>-2628.77869773165</v>
      </c>
      <c r="K19" s="39">
        <v>-2628.7584386295898</v>
      </c>
      <c r="L19" s="39">
        <v>-2628.6987491740001</v>
      </c>
      <c r="M19" s="37">
        <v>-2628.6260272941399</v>
      </c>
    </row>
    <row r="20" spans="1:13" x14ac:dyDescent="0.25">
      <c r="A20" s="7" t="s">
        <v>26</v>
      </c>
      <c r="B20" s="35">
        <v>-2628.75061391293</v>
      </c>
      <c r="C20" s="39">
        <v>-2628.7979019365398</v>
      </c>
      <c r="D20" s="39">
        <v>-2628.8189295076199</v>
      </c>
      <c r="E20" s="39">
        <v>-2628.8242209618202</v>
      </c>
      <c r="F20" s="39">
        <v>-2628.8198171239901</v>
      </c>
      <c r="G20" s="39">
        <v>-2628.8091354104299</v>
      </c>
      <c r="H20" s="11"/>
      <c r="I20" s="39">
        <v>-2628.7941362020401</v>
      </c>
      <c r="J20" s="39">
        <v>-2628.7759886260301</v>
      </c>
      <c r="K20" s="39">
        <v>-2628.7554116224601</v>
      </c>
      <c r="L20" s="39">
        <v>-2628.6953728806102</v>
      </c>
      <c r="M20" s="37">
        <v>-2628.6235338901101</v>
      </c>
    </row>
    <row r="21" spans="1:13" x14ac:dyDescent="0.25">
      <c r="A21" s="7" t="s">
        <v>27</v>
      </c>
      <c r="B21" s="35">
        <v>-2628.7498343345201</v>
      </c>
      <c r="C21" s="39">
        <v>-2628.7970135451601</v>
      </c>
      <c r="D21" s="39">
        <v>-2628.8179305333902</v>
      </c>
      <c r="E21" s="39">
        <v>-2628.82312369184</v>
      </c>
      <c r="F21" s="39">
        <v>-2628.8186126712899</v>
      </c>
      <c r="G21" s="39">
        <v>-2628.8077835758399</v>
      </c>
      <c r="H21" s="11"/>
      <c r="I21" s="39">
        <v>-2628.7926029226101</v>
      </c>
      <c r="J21" s="39">
        <v>-2628.7742451346699</v>
      </c>
      <c r="K21" s="39">
        <v>-2628.75340478408</v>
      </c>
      <c r="L21" s="39">
        <v>-2628.6923351426499</v>
      </c>
      <c r="M21" s="37">
        <v>-2628.61943723489</v>
      </c>
    </row>
    <row r="22" spans="1:13" x14ac:dyDescent="0.25">
      <c r="A22" s="7" t="s">
        <v>28</v>
      </c>
      <c r="B22" s="35">
        <v>-2628.7495488007999</v>
      </c>
      <c r="C22" s="39">
        <v>-2628.796717534</v>
      </c>
      <c r="D22" s="39">
        <v>-2628.81761671909</v>
      </c>
      <c r="E22" s="39">
        <v>-2628.8227795206999</v>
      </c>
      <c r="F22" s="39">
        <v>-2628.8182189997601</v>
      </c>
      <c r="G22" s="39">
        <v>-2628.80733001311</v>
      </c>
      <c r="H22" s="11"/>
      <c r="I22" s="39">
        <v>-2628.79205473513</v>
      </c>
      <c r="J22" s="39">
        <v>-2628.7735529782499</v>
      </c>
      <c r="K22" s="39">
        <v>-2628.7525036038601</v>
      </c>
      <c r="L22" s="39">
        <v>-2628.68996470504</v>
      </c>
      <c r="M22" s="37">
        <v>-2628.6134324096502</v>
      </c>
    </row>
    <row r="23" spans="1:13" x14ac:dyDescent="0.25">
      <c r="A23" s="7" t="s">
        <v>44</v>
      </c>
      <c r="B23" s="9">
        <v>-2628.74961803305</v>
      </c>
      <c r="C23" s="13">
        <v>-2628.7968569162899</v>
      </c>
      <c r="D23" s="13">
        <v>-2628.8178533734599</v>
      </c>
      <c r="E23" s="13">
        <v>-2628.82314773905</v>
      </c>
      <c r="F23" s="13">
        <v>-2628.81875893181</v>
      </c>
      <c r="G23" s="11"/>
      <c r="H23" s="13">
        <v>-2628.8010158950301</v>
      </c>
      <c r="I23" s="39"/>
      <c r="J23" s="39"/>
      <c r="K23" s="13">
        <v>-2628.7542668916799</v>
      </c>
      <c r="L23" s="39"/>
      <c r="M23" s="15">
        <v>-2628.6212121813501</v>
      </c>
    </row>
    <row r="24" spans="1:13" x14ac:dyDescent="0.25">
      <c r="A24" s="7" t="s">
        <v>45</v>
      </c>
      <c r="B24" s="9">
        <v>-2628.7501591589798</v>
      </c>
      <c r="C24" s="13">
        <v>-2628.7975481809099</v>
      </c>
      <c r="D24" s="13">
        <v>-2628.8187132357298</v>
      </c>
      <c r="E24" s="13">
        <v>-2628.82418009413</v>
      </c>
      <c r="F24" s="13">
        <v>-2628.8199890498599</v>
      </c>
      <c r="G24" s="11"/>
      <c r="H24" s="13">
        <v>-2628.8026583381102</v>
      </c>
      <c r="I24" s="13"/>
      <c r="J24" s="13"/>
      <c r="K24" s="13">
        <v>-2628.7569350241902</v>
      </c>
      <c r="L24" s="13"/>
      <c r="M24" s="15">
        <v>-2628.6278120352999</v>
      </c>
    </row>
    <row r="25" spans="1:13" x14ac:dyDescent="0.25">
      <c r="A25" s="7" t="s">
        <v>46</v>
      </c>
      <c r="B25" s="9">
        <v>-2628.7509524450902</v>
      </c>
      <c r="C25" s="13">
        <v>-2628.7984941602899</v>
      </c>
      <c r="D25" s="13">
        <v>-2628.8198364309201</v>
      </c>
      <c r="E25" s="13">
        <v>-2628.8255394800399</v>
      </c>
      <c r="F25" s="13">
        <v>-2628.8216085749</v>
      </c>
      <c r="G25" s="11"/>
      <c r="H25" s="13">
        <v>-2628.8047160895599</v>
      </c>
      <c r="I25" s="11"/>
      <c r="J25" s="13"/>
      <c r="K25" s="13">
        <v>-2628.7598942059199</v>
      </c>
      <c r="L25" s="13"/>
      <c r="M25" s="15">
        <v>-2628.6308212305398</v>
      </c>
    </row>
    <row r="26" spans="1:13" x14ac:dyDescent="0.25">
      <c r="A26" s="7" t="s">
        <v>47</v>
      </c>
      <c r="B26" s="9">
        <v>-2628.7517885387301</v>
      </c>
      <c r="C26" s="13">
        <v>-2628.7994745170799</v>
      </c>
      <c r="D26" s="13">
        <v>-2628.82098216335</v>
      </c>
      <c r="E26" s="13">
        <v>-2628.8268650457198</v>
      </c>
      <c r="F26" s="13">
        <v>-2628.82316214088</v>
      </c>
      <c r="G26" s="11"/>
      <c r="H26" s="13">
        <v>-2628.8066911548299</v>
      </c>
      <c r="I26" s="11"/>
      <c r="J26" s="13"/>
      <c r="K26" s="13">
        <v>-2628.7626347364298</v>
      </c>
      <c r="L26" s="13"/>
      <c r="M26" s="15">
        <v>-2628.6325120813599</v>
      </c>
    </row>
    <row r="27" spans="1:13" x14ac:dyDescent="0.25">
      <c r="A27" s="7" t="s">
        <v>48</v>
      </c>
      <c r="B27" s="9">
        <v>-2628.7524749231802</v>
      </c>
      <c r="C27" s="13">
        <v>-2628.8002659859899</v>
      </c>
      <c r="D27" s="13">
        <v>-2628.8218832682801</v>
      </c>
      <c r="E27" s="13">
        <v>-2628.8278934759601</v>
      </c>
      <c r="F27" s="13">
        <v>-2628.8243388095598</v>
      </c>
      <c r="G27" s="11"/>
      <c r="H27" s="13">
        <v>-2628.8081708424102</v>
      </c>
      <c r="I27" s="11"/>
      <c r="J27" s="13"/>
      <c r="K27" s="13">
        <v>-2628.7650655370498</v>
      </c>
      <c r="L27" s="13"/>
      <c r="M27" s="15">
        <v>-2628.6424028472602</v>
      </c>
    </row>
    <row r="28" spans="1:13" x14ac:dyDescent="0.25">
      <c r="A28" s="8" t="s">
        <v>49</v>
      </c>
      <c r="B28" s="10">
        <v>-2628.7527780206601</v>
      </c>
      <c r="C28" s="6">
        <v>-2628.8006249560699</v>
      </c>
      <c r="D28" s="6">
        <v>-2628.8223067045501</v>
      </c>
      <c r="E28" s="6">
        <v>-2628.8283925785299</v>
      </c>
      <c r="F28" s="6">
        <v>-2628.8249369034302</v>
      </c>
      <c r="G28" s="5"/>
      <c r="H28" s="6">
        <v>-2628.8089238368798</v>
      </c>
      <c r="I28" s="5"/>
      <c r="J28" s="6"/>
      <c r="K28" s="6">
        <v>-2628.76638020774</v>
      </c>
      <c r="L28" s="6"/>
      <c r="M28" s="16">
        <v>-2628.6442255862698</v>
      </c>
    </row>
    <row r="29" spans="1:13" x14ac:dyDescent="0.25">
      <c r="J29" s="4"/>
      <c r="L29" s="4"/>
    </row>
    <row r="30" spans="1:13" x14ac:dyDescent="0.25">
      <c r="J30" s="4"/>
      <c r="K30" s="4"/>
      <c r="L30" s="4"/>
    </row>
    <row r="31" spans="1:13" x14ac:dyDescent="0.25">
      <c r="F31" s="11"/>
      <c r="G31" s="11"/>
      <c r="H31" s="11"/>
      <c r="I31" s="11"/>
      <c r="J31" s="4"/>
      <c r="K31" s="4"/>
      <c r="L31" s="4"/>
    </row>
    <row r="32" spans="1:13" x14ac:dyDescent="0.25">
      <c r="F32" s="11"/>
      <c r="G32" s="11"/>
      <c r="H32" s="11"/>
      <c r="I32" s="11"/>
    </row>
    <row r="33" spans="6:9" x14ac:dyDescent="0.25">
      <c r="F33" s="11"/>
      <c r="G33" s="11"/>
      <c r="H33" s="11"/>
      <c r="I33" s="11"/>
    </row>
    <row r="34" spans="6:9" x14ac:dyDescent="0.25">
      <c r="F34" s="11"/>
      <c r="G34" s="41"/>
      <c r="H34" s="41"/>
      <c r="I34" s="11"/>
    </row>
    <row r="35" spans="6:9" x14ac:dyDescent="0.25">
      <c r="F35" s="11"/>
      <c r="G35" s="13"/>
      <c r="H35" s="13"/>
      <c r="I35" s="11"/>
    </row>
    <row r="36" spans="6:9" x14ac:dyDescent="0.25">
      <c r="F36" s="11"/>
      <c r="G36" s="13"/>
      <c r="H36" s="13"/>
      <c r="I36" s="11"/>
    </row>
    <row r="37" spans="6:9" x14ac:dyDescent="0.25">
      <c r="F37" s="11"/>
      <c r="G37" s="13"/>
      <c r="H37" s="13"/>
      <c r="I37" s="11"/>
    </row>
    <row r="38" spans="6:9" x14ac:dyDescent="0.25">
      <c r="F38" s="11"/>
      <c r="G38" s="13"/>
      <c r="H38" s="13"/>
      <c r="I38" s="11"/>
    </row>
    <row r="39" spans="6:9" x14ac:dyDescent="0.25">
      <c r="F39" s="11"/>
      <c r="G39" s="13"/>
      <c r="H39" s="13"/>
      <c r="I39" s="11"/>
    </row>
    <row r="40" spans="6:9" x14ac:dyDescent="0.25">
      <c r="F40" s="11"/>
      <c r="G40" s="13"/>
      <c r="H40" s="13"/>
      <c r="I40" s="11"/>
    </row>
    <row r="41" spans="6:9" x14ac:dyDescent="0.25">
      <c r="F41" s="11"/>
      <c r="G41" s="11"/>
      <c r="H41" s="11"/>
      <c r="I41" s="11"/>
    </row>
    <row r="42" spans="6:9" x14ac:dyDescent="0.25">
      <c r="F42" s="11"/>
      <c r="G42" s="11"/>
      <c r="H42" s="11"/>
      <c r="I42" s="11"/>
    </row>
    <row r="43" spans="6:9" x14ac:dyDescent="0.25">
      <c r="F43" s="11"/>
      <c r="G43" s="11"/>
      <c r="H43" s="11"/>
      <c r="I43" s="11"/>
    </row>
    <row r="44" spans="6:9" x14ac:dyDescent="0.25">
      <c r="F44" s="11"/>
      <c r="G44" s="11"/>
      <c r="H44" s="11"/>
      <c r="I44" s="1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N2@C60</vt:lpstr>
      <vt:lpstr>AlF@C60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Smucker</dc:creator>
  <cp:lastModifiedBy>Jonathan Smucker</cp:lastModifiedBy>
  <dcterms:created xsi:type="dcterms:W3CDTF">2024-05-20T15:24:52Z</dcterms:created>
  <dcterms:modified xsi:type="dcterms:W3CDTF">2025-01-23T22:21:24Z</dcterms:modified>
</cp:coreProperties>
</file>