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_intermediate\"/>
    </mc:Choice>
  </mc:AlternateContent>
  <xr:revisionPtr revIDLastSave="0" documentId="13_ncr:1_{87C930B2-6961-4BD6-AA26-14C714D5FA96}" xr6:coauthVersionLast="47" xr6:coauthVersionMax="47" xr10:uidLastSave="{00000000-0000-0000-0000-000000000000}"/>
  <bookViews>
    <workbookView xWindow="-110" yWindow="-110" windowWidth="19420" windowHeight="10420" xr2:uid="{259723A0-45AD-4D77-83F8-4BDF75672B93}"/>
  </bookViews>
  <sheets>
    <sheet name="dashboard" sheetId="6" r:id="rId1"/>
    <sheet name="analysis" sheetId="4" r:id="rId2"/>
    <sheet name="MSFT" sheetId="3" r:id="rId3"/>
    <sheet name="MSFT_financials" sheetId="7" r:id="rId4"/>
  </sheets>
  <definedNames>
    <definedName name="_xlchart.v1.0" hidden="1">MSFT!$H$2:$H$46</definedName>
    <definedName name="_xlchart.v1.1" hidden="1">MSFT!$H$2:$H$46</definedName>
    <definedName name="ExternalData_1" localSheetId="2" hidden="1">MSFT!$A$1:$G$46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6" l="1"/>
  <c r="K16" i="6"/>
  <c r="J16" i="6"/>
  <c r="D3" i="4"/>
  <c r="C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3" i="3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0D88A-3709-4F93-B139-B95D2F3C8FF0}" keepAlive="1" name="Query - MSFT (1)" description="Connection to the 'MSFT (1)' query in the workbook." type="5" refreshedVersion="7" background="1" saveData="1">
    <dbPr connection="Provider=Microsoft.Mashup.OleDb.1;Data Source=$Workbook$;Location=&quot;MSFT (1)&quot;;Extended Properties=&quot;&quot;" command="SELECT * FROM [MSFT (1)]"/>
  </connection>
</connections>
</file>

<file path=xl/sharedStrings.xml><?xml version="1.0" encoding="utf-8"?>
<sst xmlns="http://schemas.openxmlformats.org/spreadsheetml/2006/main" count="44" uniqueCount="34">
  <si>
    <t>Date</t>
  </si>
  <si>
    <t>Open</t>
  </si>
  <si>
    <t>High</t>
  </si>
  <si>
    <t>Low</t>
  </si>
  <si>
    <t>Close</t>
  </si>
  <si>
    <t>Adj Close</t>
  </si>
  <si>
    <t>Volume</t>
  </si>
  <si>
    <t>Total Return</t>
  </si>
  <si>
    <t>Total Revenue</t>
  </si>
  <si>
    <t>Cost of Revenue</t>
  </si>
  <si>
    <t>Gross Profit</t>
  </si>
  <si>
    <t>returns</t>
  </si>
  <si>
    <t>Average Monthly Returns</t>
  </si>
  <si>
    <t>Average Annual Return</t>
  </si>
  <si>
    <t>Microsoft Financial Performance Dashoard</t>
  </si>
  <si>
    <t>Max</t>
  </si>
  <si>
    <t>Min</t>
  </si>
  <si>
    <t>Annual</t>
  </si>
  <si>
    <t>PE</t>
  </si>
  <si>
    <t>Market Cap</t>
  </si>
  <si>
    <t>2.29T</t>
  </si>
  <si>
    <t>2.04T</t>
  </si>
  <si>
    <t>1.78T</t>
  </si>
  <si>
    <t>1.68T</t>
  </si>
  <si>
    <t>1.59T</t>
  </si>
  <si>
    <t>1.54T</t>
  </si>
  <si>
    <t>Q1 - 21</t>
  </si>
  <si>
    <t>Q4 - 21</t>
  </si>
  <si>
    <t>Q3 - 21</t>
  </si>
  <si>
    <t>Q2 - 21</t>
  </si>
  <si>
    <t>Q4 - 20</t>
  </si>
  <si>
    <t>Q3 - 20</t>
  </si>
  <si>
    <t>data source (17SEP21): https://finance.yahoo.com/quote/MSFT?p=MSFT</t>
  </si>
  <si>
    <t>Market Cap (T's)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</si>
</sst>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0F3F5"/>
        <bgColor indexed="64"/>
      </patternFill>
    </fill>
    <fill>
      <patternFill patternType="solid">
        <fgColor rgb="FFE0F0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0E4E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0E4E9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/>
    <xf numFmtId="9" fontId="2" fillId="0" borderId="0" xfId="1" applyFont="1" applyAlignment="1">
      <alignment horizontal="center"/>
    </xf>
    <xf numFmtId="9" fontId="0" fillId="0" borderId="0" xfId="0" applyNumberFormat="1"/>
    <xf numFmtId="0" fontId="7" fillId="0" borderId="0" xfId="0" applyFont="1" applyAlignment="1">
      <alignment horizontal="left" vertical="center"/>
    </xf>
    <xf numFmtId="3" fontId="7" fillId="0" borderId="1" xfId="0" applyNumberFormat="1" applyFont="1" applyBorder="1" applyAlignment="1">
      <alignment horizontal="center" vertical="center" wrapText="1"/>
    </xf>
    <xf numFmtId="9" fontId="5" fillId="0" borderId="0" xfId="1" applyFont="1" applyAlignment="1">
      <alignment horizontal="center"/>
    </xf>
    <xf numFmtId="9" fontId="5" fillId="0" borderId="0" xfId="1" applyFont="1" applyAlignment="1">
      <alignment horizontal="center" vertical="center"/>
    </xf>
    <xf numFmtId="0" fontId="0" fillId="2" borderId="0" xfId="0" applyFill="1"/>
    <xf numFmtId="9" fontId="5" fillId="0" borderId="0" xfId="0" applyNumberFormat="1" applyFont="1" applyAlignment="1">
      <alignment horizontal="center"/>
    </xf>
    <xf numFmtId="168" fontId="2" fillId="0" borderId="0" xfId="1" applyNumberFormat="1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44" fontId="9" fillId="0" borderId="2" xfId="2" applyFont="1" applyBorder="1" applyAlignment="1">
      <alignment horizontal="center" vertical="center" wrapText="1"/>
    </xf>
    <xf numFmtId="44" fontId="0" fillId="0" borderId="2" xfId="2" applyFont="1" applyBorder="1"/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1">
    <dxf>
      <numFmt numFmtId="19" formatCode="m/d/yyyy"/>
    </dxf>
  </dxfs>
  <tableStyles count="0" defaultTableStyle="TableStyleMedium2" defaultPivotStyle="PivotStyleLight16"/>
  <colors>
    <mruColors>
      <color rgb="FF3399FF"/>
      <color rgb="FF33CC33"/>
      <color rgb="FFFF3300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MSFT!$A$2:$A$46</c:f>
              <c:numCache>
                <c:formatCode>m/d/yyyy</c:formatCode>
                <c:ptCount val="4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</c:numCache>
            </c:numRef>
          </c:cat>
          <c:val>
            <c:numRef>
              <c:f>MSFT!$F$2:$F$46</c:f>
              <c:numCache>
                <c:formatCode>General</c:formatCode>
                <c:ptCount val="45"/>
                <c:pt idx="0">
                  <c:v>90.475914000000003</c:v>
                </c:pt>
                <c:pt idx="1">
                  <c:v>89.295113000000001</c:v>
                </c:pt>
                <c:pt idx="2">
                  <c:v>87.322685000000007</c:v>
                </c:pt>
                <c:pt idx="3">
                  <c:v>89.475357000000002</c:v>
                </c:pt>
                <c:pt idx="4">
                  <c:v>94.565276999999995</c:v>
                </c:pt>
                <c:pt idx="5">
                  <c:v>94.754149999999996</c:v>
                </c:pt>
                <c:pt idx="6">
                  <c:v>101.93208300000001</c:v>
                </c:pt>
                <c:pt idx="7">
                  <c:v>107.93768300000001</c:v>
                </c:pt>
                <c:pt idx="8">
                  <c:v>110.32083900000001</c:v>
                </c:pt>
                <c:pt idx="9">
                  <c:v>103.028481</c:v>
                </c:pt>
                <c:pt idx="10">
                  <c:v>106.96405</c:v>
                </c:pt>
                <c:pt idx="11">
                  <c:v>98.397255000000001</c:v>
                </c:pt>
                <c:pt idx="12">
                  <c:v>101.167923</c:v>
                </c:pt>
                <c:pt idx="13">
                  <c:v>108.530525</c:v>
                </c:pt>
                <c:pt idx="14">
                  <c:v>114.743881</c:v>
                </c:pt>
                <c:pt idx="15">
                  <c:v>127.06081399999999</c:v>
                </c:pt>
                <c:pt idx="16">
                  <c:v>120.328323</c:v>
                </c:pt>
                <c:pt idx="17">
                  <c:v>130.81218000000001</c:v>
                </c:pt>
                <c:pt idx="18">
                  <c:v>133.067871</c:v>
                </c:pt>
                <c:pt idx="19">
                  <c:v>134.62051400000001</c:v>
                </c:pt>
                <c:pt idx="20">
                  <c:v>136.21513400000001</c:v>
                </c:pt>
                <c:pt idx="21">
                  <c:v>140.46722399999999</c:v>
                </c:pt>
                <c:pt idx="22">
                  <c:v>148.31509399999999</c:v>
                </c:pt>
                <c:pt idx="23">
                  <c:v>155.03285199999999</c:v>
                </c:pt>
                <c:pt idx="24">
                  <c:v>167.350922</c:v>
                </c:pt>
                <c:pt idx="25">
                  <c:v>159.26994300000001</c:v>
                </c:pt>
                <c:pt idx="26">
                  <c:v>155.466171</c:v>
                </c:pt>
                <c:pt idx="27">
                  <c:v>176.66029399999999</c:v>
                </c:pt>
                <c:pt idx="28">
                  <c:v>180.642807</c:v>
                </c:pt>
                <c:pt idx="29">
                  <c:v>201.17326399999999</c:v>
                </c:pt>
                <c:pt idx="30">
                  <c:v>202.656036</c:v>
                </c:pt>
                <c:pt idx="31">
                  <c:v>222.94044500000001</c:v>
                </c:pt>
                <c:pt idx="32">
                  <c:v>208.41755699999999</c:v>
                </c:pt>
                <c:pt idx="33">
                  <c:v>200.62902800000001</c:v>
                </c:pt>
                <c:pt idx="34">
                  <c:v>212.12356600000001</c:v>
                </c:pt>
                <c:pt idx="35">
                  <c:v>220.97463999999999</c:v>
                </c:pt>
                <c:pt idx="36">
                  <c:v>230.45263700000001</c:v>
                </c:pt>
                <c:pt idx="37">
                  <c:v>230.86991900000001</c:v>
                </c:pt>
                <c:pt idx="38">
                  <c:v>234.77737400000001</c:v>
                </c:pt>
                <c:pt idx="39">
                  <c:v>251.11827099999999</c:v>
                </c:pt>
                <c:pt idx="40">
                  <c:v>248.62879899999999</c:v>
                </c:pt>
                <c:pt idx="41">
                  <c:v>270.382385</c:v>
                </c:pt>
                <c:pt idx="42">
                  <c:v>284.36560100000003</c:v>
                </c:pt>
                <c:pt idx="43">
                  <c:v>301.30319200000002</c:v>
                </c:pt>
                <c:pt idx="44">
                  <c:v>299.790009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A83-A666-C8C39314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42336"/>
        <c:axId val="967341504"/>
      </c:lineChart>
      <c:dateAx>
        <c:axId val="96734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41504"/>
        <c:crosses val="autoZero"/>
        <c:auto val="1"/>
        <c:lblOffset val="100"/>
        <c:baseTimeUnit val="months"/>
        <c:majorUnit val="1"/>
        <c:majorTimeUnit val="years"/>
      </c:dateAx>
      <c:valAx>
        <c:axId val="967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A85E4F30-4060-48E7-98AC-8AA1762575EC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/>
            </a:pPr>
            <a:endParaRPr lang="en-US" sz="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microsoft.com/office/2014/relationships/chartEx" Target="../charts/chartEx1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514349</xdr:colOff>
          <xdr:row>10</xdr:row>
          <xdr:rowOff>139700</xdr:rowOff>
        </xdr:from>
        <xdr:to>
          <xdr:col>2</xdr:col>
          <xdr:colOff>716137</xdr:colOff>
          <xdr:row>14</xdr:row>
          <xdr:rowOff>69850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CD0093C9-B6DA-451A-A4CE-F9DF4BED3E4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3" spid="_x0000_s51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14349" y="2165350"/>
              <a:ext cx="1301749" cy="66675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190500" cap="rnd">
              <a:solidFill>
                <a:srgbClr val="FFFFFF"/>
              </a:solidFill>
            </a:ln>
            <a:effectLst>
              <a:outerShdw blurRad="50000" algn="tl" rotWithShape="0">
                <a:srgbClr val="000000">
                  <a:alpha val="41000"/>
                </a:srgbClr>
              </a:outerShdw>
            </a:effectLst>
            <a:scene3d>
              <a:camera prst="orthographicFront"/>
              <a:lightRig rig="twoPt" dir="t">
                <a:rot lat="0" lon="0" rev="7800000"/>
              </a:lightRig>
            </a:scene3d>
            <a:sp3d contourW="6350">
              <a:bevelT w="50800" h="16510"/>
              <a:contourClr>
                <a:srgbClr val="C0C0C0"/>
              </a:contourClr>
            </a:sp3d>
          </xdr:spPr>
        </xdr:pic>
        <xdr:clientData/>
      </xdr:twoCellAnchor>
    </mc:Choice>
    <mc:Fallback/>
  </mc:AlternateContent>
  <xdr:twoCellAnchor>
    <xdr:from>
      <xdr:col>0</xdr:col>
      <xdr:colOff>419100</xdr:colOff>
      <xdr:row>6</xdr:row>
      <xdr:rowOff>31750</xdr:rowOff>
    </xdr:from>
    <xdr:to>
      <xdr:col>7</xdr:col>
      <xdr:colOff>361950</xdr:colOff>
      <xdr:row>17</xdr:row>
      <xdr:rowOff>31750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A1CB2E5-D601-45ED-B691-07BB20A557FD}"/>
            </a:ext>
          </a:extLst>
        </xdr:cNvPr>
        <xdr:cNvGrpSpPr/>
      </xdr:nvGrpSpPr>
      <xdr:grpSpPr>
        <a:xfrm>
          <a:off x="419100" y="1139472"/>
          <a:ext cx="6024739" cy="2017889"/>
          <a:chOff x="381000" y="107950"/>
          <a:chExt cx="4210050" cy="20256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1BD7DD0-E711-4036-9242-D564595B60C8}"/>
              </a:ext>
            </a:extLst>
          </xdr:cNvPr>
          <xdr:cNvSpPr/>
        </xdr:nvSpPr>
        <xdr:spPr>
          <a:xfrm>
            <a:off x="387350" y="342900"/>
            <a:ext cx="4197350" cy="209550"/>
          </a:xfrm>
          <a:prstGeom prst="rect">
            <a:avLst/>
          </a:prstGeom>
          <a:solidFill>
            <a:srgbClr val="3399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9969A85-67EE-4391-A1FD-8B07F8E36D07}"/>
              </a:ext>
            </a:extLst>
          </xdr:cNvPr>
          <xdr:cNvSpPr/>
        </xdr:nvSpPr>
        <xdr:spPr>
          <a:xfrm>
            <a:off x="381000" y="1955800"/>
            <a:ext cx="4210050" cy="177800"/>
          </a:xfrm>
          <a:prstGeom prst="rect">
            <a:avLst/>
          </a:prstGeom>
          <a:solidFill>
            <a:srgbClr val="33CC33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Manual Operation 11">
            <a:extLst>
              <a:ext uri="{FF2B5EF4-FFF2-40B4-BE49-F238E27FC236}">
                <a16:creationId xmlns:a16="http://schemas.microsoft.com/office/drawing/2014/main" id="{18B85ED4-D980-455F-8255-82084C63EEBD}"/>
              </a:ext>
            </a:extLst>
          </xdr:cNvPr>
          <xdr:cNvSpPr/>
        </xdr:nvSpPr>
        <xdr:spPr>
          <a:xfrm>
            <a:off x="539750" y="114300"/>
            <a:ext cx="1346200" cy="717550"/>
          </a:xfrm>
          <a:prstGeom prst="flowChartManualOperation">
            <a:avLst/>
          </a:prstGeom>
          <a:solidFill>
            <a:srgbClr val="FF3300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MSFT 4yr Return</a:t>
            </a:r>
          </a:p>
        </xdr:txBody>
      </xdr:sp>
      <xdr:sp macro="" textlink="">
        <xdr:nvSpPr>
          <xdr:cNvPr id="13" name="Isosceles Triangle 12">
            <a:extLst>
              <a:ext uri="{FF2B5EF4-FFF2-40B4-BE49-F238E27FC236}">
                <a16:creationId xmlns:a16="http://schemas.microsoft.com/office/drawing/2014/main" id="{5685D69D-ACAE-4439-B984-6FAFD74A37A2}"/>
              </a:ext>
            </a:extLst>
          </xdr:cNvPr>
          <xdr:cNvSpPr/>
        </xdr:nvSpPr>
        <xdr:spPr>
          <a:xfrm>
            <a:off x="1708150" y="107950"/>
            <a:ext cx="323850" cy="228600"/>
          </a:xfrm>
          <a:prstGeom prst="triangle">
            <a:avLst/>
          </a:prstGeom>
          <a:solidFill>
            <a:srgbClr val="FF3300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31BAF7D3-6FDD-4870-9EAF-A22B1CE0DDA1}"/>
              </a:ext>
            </a:extLst>
          </xdr:cNvPr>
          <xdr:cNvSpPr/>
        </xdr:nvSpPr>
        <xdr:spPr>
          <a:xfrm>
            <a:off x="381000" y="107950"/>
            <a:ext cx="323850" cy="228600"/>
          </a:xfrm>
          <a:prstGeom prst="triangle">
            <a:avLst/>
          </a:prstGeom>
          <a:solidFill>
            <a:srgbClr val="FF3300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</xdr:colOff>
      <xdr:row>8</xdr:row>
      <xdr:rowOff>107950</xdr:rowOff>
    </xdr:from>
    <xdr:to>
      <xdr:col>7</xdr:col>
      <xdr:colOff>349250</xdr:colOff>
      <xdr:row>16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6951-757E-46DA-AD8F-4ABA29B8E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69144</xdr:colOff>
      <xdr:row>6</xdr:row>
      <xdr:rowOff>4939</xdr:rowOff>
    </xdr:from>
    <xdr:to>
      <xdr:col>16</xdr:col>
      <xdr:colOff>578556</xdr:colOff>
      <xdr:row>17</xdr:row>
      <xdr:rowOff>4939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F3F6BC8-21B9-46F0-88DC-BD1872712CA5}"/>
            </a:ext>
          </a:extLst>
        </xdr:cNvPr>
        <xdr:cNvGrpSpPr/>
      </xdr:nvGrpSpPr>
      <xdr:grpSpPr>
        <a:xfrm>
          <a:off x="7364588" y="1112661"/>
          <a:ext cx="5159024" cy="2017889"/>
          <a:chOff x="381000" y="107950"/>
          <a:chExt cx="4767090" cy="202565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CF3C96E-D356-45A3-B623-6AA767C370AB}"/>
              </a:ext>
            </a:extLst>
          </xdr:cNvPr>
          <xdr:cNvSpPr/>
        </xdr:nvSpPr>
        <xdr:spPr>
          <a:xfrm>
            <a:off x="387349" y="343804"/>
            <a:ext cx="4739928" cy="208646"/>
          </a:xfrm>
          <a:prstGeom prst="rect">
            <a:avLst/>
          </a:prstGeom>
          <a:solidFill>
            <a:srgbClr val="3399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F8D0A7D-F13F-48D9-8266-2110BCE0BC19}"/>
              </a:ext>
            </a:extLst>
          </xdr:cNvPr>
          <xdr:cNvSpPr/>
        </xdr:nvSpPr>
        <xdr:spPr>
          <a:xfrm>
            <a:off x="381000" y="1979905"/>
            <a:ext cx="4767090" cy="153695"/>
          </a:xfrm>
          <a:prstGeom prst="rect">
            <a:avLst/>
          </a:prstGeom>
          <a:solidFill>
            <a:srgbClr val="33CC33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Manual Operation 20">
            <a:extLst>
              <a:ext uri="{FF2B5EF4-FFF2-40B4-BE49-F238E27FC236}">
                <a16:creationId xmlns:a16="http://schemas.microsoft.com/office/drawing/2014/main" id="{5AC38DAC-E8C1-48F9-A083-CB19B7E6A9A5}"/>
              </a:ext>
            </a:extLst>
          </xdr:cNvPr>
          <xdr:cNvSpPr/>
        </xdr:nvSpPr>
        <xdr:spPr>
          <a:xfrm>
            <a:off x="539750" y="114300"/>
            <a:ext cx="1346200" cy="717550"/>
          </a:xfrm>
          <a:prstGeom prst="flowChartManualOperation">
            <a:avLst/>
          </a:prstGeom>
          <a:solidFill>
            <a:srgbClr val="FF3300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MSFT 4yr Monthly Returns</a:t>
            </a:r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id="{38BCF58D-3A91-4754-B56A-486259E2BCFE}"/>
              </a:ext>
            </a:extLst>
          </xdr:cNvPr>
          <xdr:cNvSpPr/>
        </xdr:nvSpPr>
        <xdr:spPr>
          <a:xfrm>
            <a:off x="1708150" y="107950"/>
            <a:ext cx="323850" cy="228600"/>
          </a:xfrm>
          <a:prstGeom prst="triangle">
            <a:avLst/>
          </a:prstGeom>
          <a:solidFill>
            <a:srgbClr val="FF3300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Isosceles Triangle 22">
            <a:extLst>
              <a:ext uri="{FF2B5EF4-FFF2-40B4-BE49-F238E27FC236}">
                <a16:creationId xmlns:a16="http://schemas.microsoft.com/office/drawing/2014/main" id="{A38F36B4-3C33-444C-B269-B7DE0ADADEE7}"/>
              </a:ext>
            </a:extLst>
          </xdr:cNvPr>
          <xdr:cNvSpPr/>
        </xdr:nvSpPr>
        <xdr:spPr>
          <a:xfrm>
            <a:off x="381000" y="107950"/>
            <a:ext cx="323850" cy="228600"/>
          </a:xfrm>
          <a:prstGeom prst="triangle">
            <a:avLst/>
          </a:prstGeom>
          <a:solidFill>
            <a:srgbClr val="FF3300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14</xdr:col>
      <xdr:colOff>394406</xdr:colOff>
      <xdr:row>0</xdr:row>
      <xdr:rowOff>124884</xdr:rowOff>
    </xdr:from>
    <xdr:to>
      <xdr:col>15</xdr:col>
      <xdr:colOff>585611</xdr:colOff>
      <xdr:row>4</xdr:row>
      <xdr:rowOff>183042</xdr:rowOff>
    </xdr:to>
    <xdr:pic>
      <xdr:nvPicPr>
        <xdr:cNvPr id="25" name="Picture 24" descr="Microsoft Support">
          <a:extLst>
            <a:ext uri="{FF2B5EF4-FFF2-40B4-BE49-F238E27FC236}">
              <a16:creationId xmlns:a16="http://schemas.microsoft.com/office/drawing/2014/main" id="{AA4CFE37-93A6-4583-BECF-97785708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8295" y="124884"/>
          <a:ext cx="797983" cy="798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223157</xdr:colOff>
          <xdr:row>10</xdr:row>
          <xdr:rowOff>66322</xdr:rowOff>
        </xdr:from>
        <xdr:to>
          <xdr:col>11</xdr:col>
          <xdr:colOff>76905</xdr:colOff>
          <xdr:row>13</xdr:row>
          <xdr:rowOff>42334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A7982F2F-FA72-40FB-8A22-067312F9E56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C$3" spid="_x0000_s51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186990" y="1900766"/>
              <a:ext cx="1469471" cy="526345"/>
            </a:xfrm>
            <a:prstGeom prst="rect">
              <a:avLst/>
            </a:prstGeom>
            <a:solidFill>
              <a:srgbClr val="FFC000"/>
            </a:solidFill>
            <a:ln w="190500" cap="rnd">
              <a:solidFill>
                <a:srgbClr val="FFFFFF"/>
              </a:solidFill>
            </a:ln>
            <a:effectLst>
              <a:outerShdw blurRad="50000" algn="tl" rotWithShape="0">
                <a:srgbClr val="000000">
                  <a:alpha val="41000"/>
                </a:srgbClr>
              </a:outerShdw>
            </a:effectLst>
            <a:scene3d>
              <a:camera prst="orthographicFront"/>
              <a:lightRig rig="twoPt" dir="t">
                <a:rot lat="0" lon="0" rev="7800000"/>
              </a:lightRig>
            </a:scene3d>
            <a:sp3d contourW="6350">
              <a:bevelT w="50800" h="16510"/>
              <a:contourClr>
                <a:srgbClr val="C0C0C0"/>
              </a:contourClr>
            </a:sp3d>
          </xdr:spPr>
        </xdr:pic>
        <xdr:clientData/>
      </xdr:twoCellAnchor>
    </mc:Choice>
    <mc:Fallback/>
  </mc:AlternateContent>
  <xdr:twoCellAnchor>
    <xdr:from>
      <xdr:col>11</xdr:col>
      <xdr:colOff>564445</xdr:colOff>
      <xdr:row>8</xdr:row>
      <xdr:rowOff>77611</xdr:rowOff>
    </xdr:from>
    <xdr:to>
      <xdr:col>16</xdr:col>
      <xdr:colOff>564445</xdr:colOff>
      <xdr:row>16</xdr:row>
      <xdr:rowOff>33161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15AA190E-E4D9-4E32-83B3-EE1FA5512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3556" y="1545167"/>
              <a:ext cx="3033889" cy="1423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E43FE6-EB18-482D-B678-86B756CC7D5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88BA3-72B7-4485-9A4E-B0F20399AFBB}" name="MSFT__1" displayName="MSFT__1" ref="A1:H46" tableType="queryTable" totalsRowShown="0">
  <autoFilter ref="A1:H46" xr:uid="{50788BA3-72B7-4485-9A4E-B0F20399AFBB}"/>
  <tableColumns count="8">
    <tableColumn id="1" xr3:uid="{919697AD-235D-4407-8F91-274A220371F2}" uniqueName="1" name="Date" queryTableFieldId="1" dataDxfId="0"/>
    <tableColumn id="2" xr3:uid="{327426F1-AC7D-44AD-9398-4CC1C0026616}" uniqueName="2" name="Open" queryTableFieldId="2"/>
    <tableColumn id="3" xr3:uid="{14628227-76E6-404D-A1D5-1122C5D7E853}" uniqueName="3" name="High" queryTableFieldId="3"/>
    <tableColumn id="4" xr3:uid="{FA123BF0-F6F5-4667-AC77-A175A6E88C21}" uniqueName="4" name="Low" queryTableFieldId="4"/>
    <tableColumn id="5" xr3:uid="{0C4D398E-546B-4FA3-B414-8D79F27D5BD9}" uniqueName="5" name="Close" queryTableFieldId="5"/>
    <tableColumn id="6" xr3:uid="{9AA93A74-5B69-48C5-B942-5B379965EA1D}" uniqueName="6" name="Adj Close" queryTableFieldId="6"/>
    <tableColumn id="7" xr3:uid="{2F406E11-D986-4043-B676-3401E5E185A1}" uniqueName="7" name="Volume" queryTableFieldId="7"/>
    <tableColumn id="8" xr3:uid="{0C544B8C-CDE1-425B-B35C-0DAE9AB6B65A}" uniqueName="8" name="return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AD28-894C-4E9B-9FE6-3EBBCC070D11}">
  <dimension ref="A1:P23"/>
  <sheetViews>
    <sheetView showGridLines="0" tabSelected="1" zoomScale="90" zoomScaleNormal="90" workbookViewId="0">
      <selection activeCell="R18" sqref="R18"/>
    </sheetView>
  </sheetViews>
  <sheetFormatPr defaultRowHeight="14.5" x14ac:dyDescent="0.35"/>
  <cols>
    <col min="2" max="2" width="7.08984375" customWidth="1"/>
    <col min="3" max="6" width="15.6328125" bestFit="1" customWidth="1"/>
    <col min="10" max="10" width="14.7265625" bestFit="1" customWidth="1"/>
    <col min="11" max="11" width="8.36328125" customWidth="1"/>
  </cols>
  <sheetData>
    <row r="1" spans="1:12" ht="14.5" customHeight="1" x14ac:dyDescent="0.75">
      <c r="A1" s="24" t="s">
        <v>14</v>
      </c>
      <c r="B1" s="24"/>
      <c r="C1" s="24"/>
      <c r="D1" s="24"/>
      <c r="E1" s="24"/>
      <c r="F1" s="24"/>
      <c r="G1" s="24"/>
      <c r="H1" s="23"/>
      <c r="I1" s="23"/>
      <c r="J1" s="23"/>
    </row>
    <row r="2" spans="1:12" ht="14.5" customHeight="1" x14ac:dyDescent="0.75">
      <c r="A2" s="24"/>
      <c r="B2" s="24"/>
      <c r="C2" s="24"/>
      <c r="D2" s="24"/>
      <c r="E2" s="24"/>
      <c r="F2" s="24"/>
      <c r="G2" s="24"/>
      <c r="H2" s="23"/>
      <c r="I2" s="23"/>
      <c r="J2" s="23"/>
    </row>
    <row r="3" spans="1:12" ht="14.5" customHeight="1" x14ac:dyDescent="0.75">
      <c r="A3" s="24"/>
      <c r="B3" s="24"/>
      <c r="C3" s="24"/>
      <c r="D3" s="24"/>
      <c r="E3" s="24"/>
      <c r="F3" s="24"/>
      <c r="G3" s="24"/>
      <c r="H3" s="23"/>
      <c r="I3" s="23"/>
      <c r="J3" s="23"/>
    </row>
    <row r="4" spans="1:12" ht="15" customHeight="1" x14ac:dyDescent="0.75">
      <c r="A4" s="25" t="s">
        <v>32</v>
      </c>
      <c r="B4" s="23"/>
      <c r="C4" s="23"/>
      <c r="D4" s="23"/>
      <c r="E4" s="23"/>
      <c r="F4" s="23"/>
      <c r="G4" s="23"/>
      <c r="H4" s="23"/>
      <c r="I4" s="23"/>
      <c r="J4" s="23"/>
    </row>
    <row r="5" spans="1:12" ht="14.5" customHeight="1" x14ac:dyDescent="0.75">
      <c r="A5" s="23"/>
      <c r="B5" s="23"/>
      <c r="C5" s="23"/>
      <c r="D5" s="23"/>
      <c r="E5" s="23"/>
      <c r="F5" s="23"/>
      <c r="G5" s="23"/>
      <c r="H5" s="23"/>
      <c r="I5" s="23"/>
      <c r="J5" s="23"/>
    </row>
    <row r="15" spans="1:12" x14ac:dyDescent="0.35">
      <c r="J15" s="13" t="s">
        <v>17</v>
      </c>
      <c r="K15" s="13" t="s">
        <v>15</v>
      </c>
      <c r="L15" s="13" t="s">
        <v>16</v>
      </c>
    </row>
    <row r="16" spans="1:12" x14ac:dyDescent="0.35">
      <c r="J16" s="10">
        <f>analysis!D3</f>
        <v>0.33834650007542044</v>
      </c>
      <c r="K16" s="7">
        <f>MAX(MSFT__1[returns])</f>
        <v>0.136326268690312</v>
      </c>
      <c r="L16" s="7">
        <f>MIN(MSFT__1[returns])</f>
        <v>-8.0090413554834539E-2</v>
      </c>
    </row>
    <row r="20" spans="1:16" x14ac:dyDescent="0.35">
      <c r="C20" s="12">
        <v>2018</v>
      </c>
      <c r="D20" s="12">
        <v>2019</v>
      </c>
      <c r="E20" s="12">
        <v>2020</v>
      </c>
      <c r="F20" s="12">
        <v>2021</v>
      </c>
      <c r="K20" s="17" t="s">
        <v>31</v>
      </c>
      <c r="L20" s="17" t="s">
        <v>30</v>
      </c>
      <c r="M20" s="17" t="s">
        <v>26</v>
      </c>
      <c r="N20" s="17" t="s">
        <v>29</v>
      </c>
      <c r="O20" s="17" t="s">
        <v>28</v>
      </c>
      <c r="P20" s="17" t="s">
        <v>27</v>
      </c>
    </row>
    <row r="21" spans="1:16" x14ac:dyDescent="0.35">
      <c r="A21" s="20" t="s">
        <v>8</v>
      </c>
      <c r="B21" s="21"/>
      <c r="C21" s="18">
        <v>110360000</v>
      </c>
      <c r="D21" s="18">
        <v>125843000</v>
      </c>
      <c r="E21" s="18">
        <v>143015000</v>
      </c>
      <c r="F21" s="18">
        <v>168088000</v>
      </c>
      <c r="J21" t="s">
        <v>33</v>
      </c>
      <c r="K21" s="19">
        <v>1.54</v>
      </c>
      <c r="L21" s="19">
        <v>1.59</v>
      </c>
      <c r="M21" s="19">
        <v>1.68</v>
      </c>
      <c r="N21" s="19">
        <v>1.78</v>
      </c>
      <c r="O21" s="19">
        <v>2.04</v>
      </c>
      <c r="P21" s="19">
        <v>2.29</v>
      </c>
    </row>
    <row r="22" spans="1:16" x14ac:dyDescent="0.35">
      <c r="A22" s="20" t="s">
        <v>9</v>
      </c>
      <c r="B22" s="21"/>
      <c r="C22" s="18">
        <v>38353000</v>
      </c>
      <c r="D22" s="18">
        <v>42910000</v>
      </c>
      <c r="E22" s="18">
        <v>46078000</v>
      </c>
      <c r="F22" s="18">
        <v>52232000</v>
      </c>
      <c r="J22" t="s">
        <v>18</v>
      </c>
      <c r="K22" s="19">
        <v>33.92</v>
      </c>
      <c r="L22" s="19">
        <v>36.520000000000003</v>
      </c>
      <c r="M22" s="19">
        <v>35.869999999999997</v>
      </c>
      <c r="N22" s="19">
        <v>35.14</v>
      </c>
      <c r="O22" s="19">
        <v>36.909999999999997</v>
      </c>
      <c r="P22" s="19">
        <v>37.869999999999997</v>
      </c>
    </row>
    <row r="23" spans="1:16" x14ac:dyDescent="0.35">
      <c r="A23" s="20" t="s">
        <v>10</v>
      </c>
      <c r="B23" s="21"/>
      <c r="C23" s="18">
        <v>72007000</v>
      </c>
      <c r="D23" s="18">
        <v>82933000</v>
      </c>
      <c r="E23" s="18">
        <v>96937000</v>
      </c>
      <c r="F23" s="18">
        <v>115856000</v>
      </c>
    </row>
  </sheetData>
  <mergeCells count="4">
    <mergeCell ref="A21:B21"/>
    <mergeCell ref="A22:B22"/>
    <mergeCell ref="A23:B23"/>
    <mergeCell ref="A1:G3"/>
  </mergeCells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3371F82-7559-48ED-8462-E795000718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</x14:sparklines>
        </x14:sparklineGroup>
        <x14:sparklineGroup displayEmptyCellsAs="gap" xr2:uid="{C7386D41-71CD-442A-A09C-8F10A821B0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dashboard!K21:P21</xm:f>
              <xm:sqref>Q21</xm:sqref>
            </x14:sparkline>
            <x14:sparkline>
              <xm:f>dashboard!K22:P22</xm:f>
              <xm:sqref>Q22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4B39-F2C6-40C5-8D36-5E4E840EBFAB}">
  <dimension ref="B2:E5"/>
  <sheetViews>
    <sheetView workbookViewId="0">
      <selection activeCell="C3" sqref="C3"/>
    </sheetView>
  </sheetViews>
  <sheetFormatPr defaultRowHeight="14.5" x14ac:dyDescent="0.35"/>
  <cols>
    <col min="2" max="2" width="11.08984375" bestFit="1" customWidth="1"/>
    <col min="3" max="3" width="15" customWidth="1"/>
    <col min="4" max="4" width="20.1796875" bestFit="1" customWidth="1"/>
  </cols>
  <sheetData>
    <row r="2" spans="2:5" x14ac:dyDescent="0.35">
      <c r="B2" s="9" t="s">
        <v>7</v>
      </c>
      <c r="C2" s="9" t="s">
        <v>12</v>
      </c>
      <c r="D2" s="9" t="s">
        <v>13</v>
      </c>
    </row>
    <row r="3" spans="2:5" ht="31" x14ac:dyDescent="0.7">
      <c r="B3" s="3">
        <f>(MSFT!F46-MSFT!F2)/MSFT!F2</f>
        <v>2.3134786458194831</v>
      </c>
      <c r="C3" s="11">
        <f>AVERAGE(MSFT__1[returns])</f>
        <v>2.8195541672951706E-2</v>
      </c>
      <c r="D3" s="8">
        <f>C3*12</f>
        <v>0.33834650007542044</v>
      </c>
    </row>
    <row r="4" spans="2:5" x14ac:dyDescent="0.35">
      <c r="E4" s="4"/>
    </row>
    <row r="5" spans="2:5" ht="15.5" x14ac:dyDescent="0.35">
      <c r="D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912-B63D-4298-8BB3-572D1C6A6E4A}">
  <dimension ref="A1:H46"/>
  <sheetViews>
    <sheetView topLeftCell="A26" workbookViewId="0">
      <selection activeCell="H2" sqref="H2:H46"/>
    </sheetView>
  </sheetViews>
  <sheetFormatPr defaultRowHeight="14.5" x14ac:dyDescent="0.35"/>
  <cols>
    <col min="1" max="1" width="9.453125" bestFit="1" customWidth="1"/>
    <col min="2" max="7" width="10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35">
      <c r="A2" s="1">
        <v>43101</v>
      </c>
      <c r="B2">
        <v>86.129997000000003</v>
      </c>
      <c r="C2">
        <v>95.449996999999996</v>
      </c>
      <c r="D2">
        <v>85.5</v>
      </c>
      <c r="E2">
        <v>95.010002</v>
      </c>
      <c r="F2">
        <v>90.475914000000003</v>
      </c>
      <c r="G2">
        <v>574258400</v>
      </c>
      <c r="H2">
        <v>0</v>
      </c>
    </row>
    <row r="3" spans="1:8" x14ac:dyDescent="0.35">
      <c r="A3" s="1">
        <v>43132</v>
      </c>
      <c r="B3">
        <v>94.790001000000004</v>
      </c>
      <c r="C3">
        <v>96.07</v>
      </c>
      <c r="D3">
        <v>83.830001999999993</v>
      </c>
      <c r="E3">
        <v>93.769997000000004</v>
      </c>
      <c r="F3">
        <v>89.295113000000001</v>
      </c>
      <c r="G3">
        <v>725663300</v>
      </c>
      <c r="H3">
        <f>(MSFT__1[[#This Row],[Adj Close]]-F2)/F2</f>
        <v>-1.305099830215589E-2</v>
      </c>
    </row>
    <row r="4" spans="1:8" x14ac:dyDescent="0.35">
      <c r="A4" s="1">
        <v>43160</v>
      </c>
      <c r="B4">
        <v>93.989998</v>
      </c>
      <c r="C4">
        <v>97.239998</v>
      </c>
      <c r="D4">
        <v>87.080001999999993</v>
      </c>
      <c r="E4">
        <v>91.269997000000004</v>
      </c>
      <c r="F4">
        <v>87.322685000000007</v>
      </c>
      <c r="G4">
        <v>750754800</v>
      </c>
      <c r="H4">
        <f>(MSFT__1[[#This Row],[Adj Close]]-F3)/F3</f>
        <v>-2.208886840201427E-2</v>
      </c>
    </row>
    <row r="5" spans="1:8" x14ac:dyDescent="0.35">
      <c r="A5" s="1">
        <v>43191</v>
      </c>
      <c r="B5">
        <v>90.470000999999996</v>
      </c>
      <c r="C5">
        <v>97.900002000000001</v>
      </c>
      <c r="D5">
        <v>87.510002</v>
      </c>
      <c r="E5">
        <v>93.519997000000004</v>
      </c>
      <c r="F5">
        <v>89.475357000000002</v>
      </c>
      <c r="G5">
        <v>668130700</v>
      </c>
      <c r="H5">
        <f>(MSFT__1[[#This Row],[Adj Close]]-F4)/F4</f>
        <v>2.4651921777256336E-2</v>
      </c>
    </row>
    <row r="6" spans="1:8" x14ac:dyDescent="0.35">
      <c r="A6" s="1">
        <v>43221</v>
      </c>
      <c r="B6">
        <v>93.209998999999996</v>
      </c>
      <c r="C6">
        <v>99.989998</v>
      </c>
      <c r="D6">
        <v>92.449996999999996</v>
      </c>
      <c r="E6">
        <v>98.839995999999999</v>
      </c>
      <c r="F6">
        <v>94.565276999999995</v>
      </c>
      <c r="G6">
        <v>509417900</v>
      </c>
      <c r="H6">
        <f>(MSFT__1[[#This Row],[Adj Close]]-F5)/F5</f>
        <v>5.6886277637316296E-2</v>
      </c>
    </row>
    <row r="7" spans="1:8" x14ac:dyDescent="0.35">
      <c r="A7" s="1">
        <v>43252</v>
      </c>
      <c r="B7">
        <v>99.279999000000004</v>
      </c>
      <c r="C7">
        <v>102.69000200000001</v>
      </c>
      <c r="D7">
        <v>97.260002</v>
      </c>
      <c r="E7">
        <v>98.610000999999997</v>
      </c>
      <c r="F7">
        <v>94.754149999999996</v>
      </c>
      <c r="G7">
        <v>602585200</v>
      </c>
      <c r="H7">
        <f>(MSFT__1[[#This Row],[Adj Close]]-F6)/F6</f>
        <v>1.9972764421765611E-3</v>
      </c>
    </row>
    <row r="8" spans="1:8" x14ac:dyDescent="0.35">
      <c r="A8" s="1">
        <v>43282</v>
      </c>
      <c r="B8">
        <v>98.099997999999999</v>
      </c>
      <c r="C8">
        <v>111.150002</v>
      </c>
      <c r="D8">
        <v>98</v>
      </c>
      <c r="E8">
        <v>106.08000199999999</v>
      </c>
      <c r="F8">
        <v>101.93208300000001</v>
      </c>
      <c r="G8">
        <v>569352300</v>
      </c>
      <c r="H8">
        <f>(MSFT__1[[#This Row],[Adj Close]]-F7)/F7</f>
        <v>7.5753230861128618E-2</v>
      </c>
    </row>
    <row r="9" spans="1:8" x14ac:dyDescent="0.35">
      <c r="A9" s="1">
        <v>43313</v>
      </c>
      <c r="B9">
        <v>106.029999</v>
      </c>
      <c r="C9">
        <v>112.779999</v>
      </c>
      <c r="D9">
        <v>104.839996</v>
      </c>
      <c r="E9">
        <v>112.33000199999999</v>
      </c>
      <c r="F9">
        <v>107.93768300000001</v>
      </c>
      <c r="G9">
        <v>456628100</v>
      </c>
      <c r="H9">
        <f>(MSFT__1[[#This Row],[Adj Close]]-F8)/F8</f>
        <v>5.8917661870993072E-2</v>
      </c>
    </row>
    <row r="10" spans="1:8" x14ac:dyDescent="0.35">
      <c r="A10" s="1">
        <v>43344</v>
      </c>
      <c r="B10">
        <v>110.849998</v>
      </c>
      <c r="C10">
        <v>115.290001</v>
      </c>
      <c r="D10">
        <v>107.230003</v>
      </c>
      <c r="E10">
        <v>114.370003</v>
      </c>
      <c r="F10">
        <v>110.32083900000001</v>
      </c>
      <c r="G10">
        <v>480255500</v>
      </c>
      <c r="H10">
        <f>(MSFT__1[[#This Row],[Adj Close]]-F9)/F9</f>
        <v>2.2078999046144056E-2</v>
      </c>
    </row>
    <row r="11" spans="1:8" x14ac:dyDescent="0.35">
      <c r="A11" s="1">
        <v>43374</v>
      </c>
      <c r="B11">
        <v>114.75</v>
      </c>
      <c r="C11">
        <v>116.18</v>
      </c>
      <c r="D11">
        <v>100.110001</v>
      </c>
      <c r="E11">
        <v>106.80999799999999</v>
      </c>
      <c r="F11">
        <v>103.028481</v>
      </c>
      <c r="G11">
        <v>927548000</v>
      </c>
      <c r="H11">
        <f>(MSFT__1[[#This Row],[Adj Close]]-F10)/F10</f>
        <v>-6.6101364584437272E-2</v>
      </c>
    </row>
    <row r="12" spans="1:8" x14ac:dyDescent="0.35">
      <c r="A12" s="1">
        <v>43405</v>
      </c>
      <c r="B12">
        <v>107.050003</v>
      </c>
      <c r="C12">
        <v>112.239998</v>
      </c>
      <c r="D12">
        <v>99.349997999999999</v>
      </c>
      <c r="E12">
        <v>110.889999</v>
      </c>
      <c r="F12">
        <v>106.96405</v>
      </c>
      <c r="G12">
        <v>720228600</v>
      </c>
      <c r="H12">
        <f>(MSFT__1[[#This Row],[Adj Close]]-F11)/F11</f>
        <v>3.8198845229990348E-2</v>
      </c>
    </row>
    <row r="13" spans="1:8" x14ac:dyDescent="0.35">
      <c r="A13" s="1">
        <v>43435</v>
      </c>
      <c r="B13">
        <v>113</v>
      </c>
      <c r="C13">
        <v>113.41999800000001</v>
      </c>
      <c r="D13">
        <v>93.959998999999996</v>
      </c>
      <c r="E13">
        <v>101.57</v>
      </c>
      <c r="F13">
        <v>98.397255000000001</v>
      </c>
      <c r="G13">
        <v>944314600</v>
      </c>
      <c r="H13">
        <f>(MSFT__1[[#This Row],[Adj Close]]-F12)/F12</f>
        <v>-8.0090413554834539E-2</v>
      </c>
    </row>
    <row r="14" spans="1:8" x14ac:dyDescent="0.35">
      <c r="A14" s="1">
        <v>43466</v>
      </c>
      <c r="B14">
        <v>99.550003000000004</v>
      </c>
      <c r="C14">
        <v>107.900002</v>
      </c>
      <c r="D14">
        <v>97.199996999999996</v>
      </c>
      <c r="E14">
        <v>104.43</v>
      </c>
      <c r="F14">
        <v>101.167923</v>
      </c>
      <c r="G14">
        <v>714212800</v>
      </c>
      <c r="H14">
        <f>(MSFT__1[[#This Row],[Adj Close]]-F13)/F13</f>
        <v>2.8157980626593703E-2</v>
      </c>
    </row>
    <row r="15" spans="1:8" x14ac:dyDescent="0.35">
      <c r="A15" s="1">
        <v>43497</v>
      </c>
      <c r="B15">
        <v>103.779999</v>
      </c>
      <c r="C15">
        <v>113.239998</v>
      </c>
      <c r="D15">
        <v>102.349998</v>
      </c>
      <c r="E15">
        <v>112.029999</v>
      </c>
      <c r="F15">
        <v>108.530525</v>
      </c>
      <c r="G15">
        <v>469095900</v>
      </c>
      <c r="H15">
        <f>(MSFT__1[[#This Row],[Adj Close]]-F14)/F14</f>
        <v>7.2776051753083784E-2</v>
      </c>
    </row>
    <row r="16" spans="1:8" x14ac:dyDescent="0.35">
      <c r="A16" s="1">
        <v>43525</v>
      </c>
      <c r="B16">
        <v>112.889999</v>
      </c>
      <c r="C16">
        <v>120.82</v>
      </c>
      <c r="D16">
        <v>108.800003</v>
      </c>
      <c r="E16">
        <v>117.94000200000001</v>
      </c>
      <c r="F16">
        <v>114.743881</v>
      </c>
      <c r="G16">
        <v>589095800</v>
      </c>
      <c r="H16">
        <f>(MSFT__1[[#This Row],[Adj Close]]-F15)/F15</f>
        <v>5.7249847450751803E-2</v>
      </c>
    </row>
    <row r="17" spans="1:8" x14ac:dyDescent="0.35">
      <c r="A17" s="1">
        <v>43556</v>
      </c>
      <c r="B17">
        <v>118.949997</v>
      </c>
      <c r="C17">
        <v>131.36999499999999</v>
      </c>
      <c r="D17">
        <v>118.099998</v>
      </c>
      <c r="E17">
        <v>130.60000600000001</v>
      </c>
      <c r="F17">
        <v>127.06081399999999</v>
      </c>
      <c r="G17">
        <v>433157700</v>
      </c>
      <c r="H17">
        <f>(MSFT__1[[#This Row],[Adj Close]]-F16)/F16</f>
        <v>0.10734283076933743</v>
      </c>
    </row>
    <row r="18" spans="1:8" x14ac:dyDescent="0.35">
      <c r="A18" s="1">
        <v>43586</v>
      </c>
      <c r="B18">
        <v>130.529999</v>
      </c>
      <c r="C18">
        <v>130.64999399999999</v>
      </c>
      <c r="D18">
        <v>123.040001</v>
      </c>
      <c r="E18">
        <v>123.68</v>
      </c>
      <c r="F18">
        <v>120.328323</v>
      </c>
      <c r="G18">
        <v>547218800</v>
      </c>
      <c r="H18">
        <f>(MSFT__1[[#This Row],[Adj Close]]-F17)/F17</f>
        <v>-5.2986367614487315E-2</v>
      </c>
    </row>
    <row r="19" spans="1:8" x14ac:dyDescent="0.35">
      <c r="A19" s="1">
        <v>43617</v>
      </c>
      <c r="B19">
        <v>123.849998</v>
      </c>
      <c r="C19">
        <v>138.39999399999999</v>
      </c>
      <c r="D19">
        <v>119.010002</v>
      </c>
      <c r="E19">
        <v>133.96000699999999</v>
      </c>
      <c r="F19">
        <v>130.81218000000001</v>
      </c>
      <c r="G19">
        <v>508324300</v>
      </c>
      <c r="H19">
        <f>(MSFT__1[[#This Row],[Adj Close]]-F18)/F18</f>
        <v>8.7127093095114558E-2</v>
      </c>
    </row>
    <row r="20" spans="1:8" x14ac:dyDescent="0.35">
      <c r="A20" s="1">
        <v>43647</v>
      </c>
      <c r="B20">
        <v>136.63000500000001</v>
      </c>
      <c r="C20">
        <v>141.679993</v>
      </c>
      <c r="D20">
        <v>134.66999799999999</v>
      </c>
      <c r="E20">
        <v>136.270004</v>
      </c>
      <c r="F20">
        <v>133.067871</v>
      </c>
      <c r="G20">
        <v>484079900</v>
      </c>
      <c r="H20">
        <f>(MSFT__1[[#This Row],[Adj Close]]-F19)/F19</f>
        <v>1.7243738312441428E-2</v>
      </c>
    </row>
    <row r="21" spans="1:8" x14ac:dyDescent="0.35">
      <c r="A21" s="1">
        <v>43678</v>
      </c>
      <c r="B21">
        <v>137</v>
      </c>
      <c r="C21">
        <v>140.94000199999999</v>
      </c>
      <c r="D21">
        <v>130.779999</v>
      </c>
      <c r="E21">
        <v>137.86000100000001</v>
      </c>
      <c r="F21">
        <v>134.62051400000001</v>
      </c>
      <c r="G21">
        <v>584482000</v>
      </c>
      <c r="H21">
        <f>(MSFT__1[[#This Row],[Adj Close]]-F20)/F20</f>
        <v>1.1668053214738948E-2</v>
      </c>
    </row>
    <row r="22" spans="1:8" x14ac:dyDescent="0.35">
      <c r="A22" s="1">
        <v>43709</v>
      </c>
      <c r="B22">
        <v>136.61000100000001</v>
      </c>
      <c r="C22">
        <v>142.36999499999999</v>
      </c>
      <c r="D22">
        <v>134.509995</v>
      </c>
      <c r="E22">
        <v>139.029999</v>
      </c>
      <c r="F22">
        <v>136.21513400000001</v>
      </c>
      <c r="G22">
        <v>472544800</v>
      </c>
      <c r="H22">
        <f>(MSFT__1[[#This Row],[Adj Close]]-F21)/F21</f>
        <v>1.1845297218223307E-2</v>
      </c>
    </row>
    <row r="23" spans="1:8" x14ac:dyDescent="0.35">
      <c r="A23" s="1">
        <v>43739</v>
      </c>
      <c r="B23">
        <v>139.66000399999999</v>
      </c>
      <c r="C23">
        <v>145.66999799999999</v>
      </c>
      <c r="D23">
        <v>133.220001</v>
      </c>
      <c r="E23">
        <v>143.36999499999999</v>
      </c>
      <c r="F23">
        <v>140.46722399999999</v>
      </c>
      <c r="G23">
        <v>549523400</v>
      </c>
      <c r="H23">
        <f>(MSFT__1[[#This Row],[Adj Close]]-F22)/F22</f>
        <v>3.121598808543536E-2</v>
      </c>
    </row>
    <row r="24" spans="1:8" x14ac:dyDescent="0.35">
      <c r="A24" s="1">
        <v>43770</v>
      </c>
      <c r="B24">
        <v>144.259995</v>
      </c>
      <c r="C24">
        <v>152.5</v>
      </c>
      <c r="D24">
        <v>142.970001</v>
      </c>
      <c r="E24">
        <v>151.38000500000001</v>
      </c>
      <c r="F24">
        <v>148.31509399999999</v>
      </c>
      <c r="G24">
        <v>392371800</v>
      </c>
      <c r="H24">
        <f>(MSFT__1[[#This Row],[Adj Close]]-F23)/F23</f>
        <v>5.5869759339730395E-2</v>
      </c>
    </row>
    <row r="25" spans="1:8" x14ac:dyDescent="0.35">
      <c r="A25" s="1">
        <v>43800</v>
      </c>
      <c r="B25">
        <v>151.80999800000001</v>
      </c>
      <c r="C25">
        <v>159.550003</v>
      </c>
      <c r="D25">
        <v>146.64999399999999</v>
      </c>
      <c r="E25">
        <v>157.699997</v>
      </c>
      <c r="F25">
        <v>155.03285199999999</v>
      </c>
      <c r="G25">
        <v>450303300</v>
      </c>
      <c r="H25">
        <f>(MSFT__1[[#This Row],[Adj Close]]-F24)/F24</f>
        <v>4.5293825589996957E-2</v>
      </c>
    </row>
    <row r="26" spans="1:8" x14ac:dyDescent="0.35">
      <c r="A26" s="1">
        <v>43831</v>
      </c>
      <c r="B26">
        <v>158.779999</v>
      </c>
      <c r="C26">
        <v>174.050003</v>
      </c>
      <c r="D26">
        <v>156.509995</v>
      </c>
      <c r="E26">
        <v>170.229996</v>
      </c>
      <c r="F26">
        <v>167.350922</v>
      </c>
      <c r="G26">
        <v>558530000</v>
      </c>
      <c r="H26">
        <f>(MSFT__1[[#This Row],[Adj Close]]-F25)/F25</f>
        <v>7.9454579084954249E-2</v>
      </c>
    </row>
    <row r="27" spans="1:8" x14ac:dyDescent="0.35">
      <c r="A27" s="1">
        <v>43862</v>
      </c>
      <c r="B27">
        <v>170.429993</v>
      </c>
      <c r="C27">
        <v>190.699997</v>
      </c>
      <c r="D27">
        <v>152</v>
      </c>
      <c r="E27">
        <v>162.009995</v>
      </c>
      <c r="F27">
        <v>159.26994300000001</v>
      </c>
      <c r="G27">
        <v>887522300</v>
      </c>
      <c r="H27">
        <f>(MSFT__1[[#This Row],[Adj Close]]-F26)/F26</f>
        <v>-4.8287627599685322E-2</v>
      </c>
    </row>
    <row r="28" spans="1:8" x14ac:dyDescent="0.35">
      <c r="A28" s="1">
        <v>43891</v>
      </c>
      <c r="B28">
        <v>165.30999800000001</v>
      </c>
      <c r="C28">
        <v>175</v>
      </c>
      <c r="D28">
        <v>132.520004</v>
      </c>
      <c r="E28">
        <v>157.71000699999999</v>
      </c>
      <c r="F28">
        <v>155.466171</v>
      </c>
      <c r="G28">
        <v>1612695500</v>
      </c>
      <c r="H28">
        <f>(MSFT__1[[#This Row],[Adj Close]]-F27)/F27</f>
        <v>-2.3882547631727407E-2</v>
      </c>
    </row>
    <row r="29" spans="1:8" x14ac:dyDescent="0.35">
      <c r="A29" s="1">
        <v>43922</v>
      </c>
      <c r="B29">
        <v>153</v>
      </c>
      <c r="C29">
        <v>180.39999399999999</v>
      </c>
      <c r="D29">
        <v>150.36000100000001</v>
      </c>
      <c r="E29">
        <v>179.21000699999999</v>
      </c>
      <c r="F29">
        <v>176.66029399999999</v>
      </c>
      <c r="G29">
        <v>984705000</v>
      </c>
      <c r="H29">
        <f>(MSFT__1[[#This Row],[Adj Close]]-F28)/F28</f>
        <v>0.136326268690312</v>
      </c>
    </row>
    <row r="30" spans="1:8" x14ac:dyDescent="0.35">
      <c r="A30" s="1">
        <v>43952</v>
      </c>
      <c r="B30">
        <v>175.800003</v>
      </c>
      <c r="C30">
        <v>187.509995</v>
      </c>
      <c r="D30">
        <v>173.800003</v>
      </c>
      <c r="E30">
        <v>183.25</v>
      </c>
      <c r="F30">
        <v>180.642807</v>
      </c>
      <c r="G30">
        <v>688845000</v>
      </c>
      <c r="H30">
        <f>(MSFT__1[[#This Row],[Adj Close]]-F29)/F29</f>
        <v>2.2543339591634619E-2</v>
      </c>
    </row>
    <row r="31" spans="1:8" x14ac:dyDescent="0.35">
      <c r="A31" s="1">
        <v>43983</v>
      </c>
      <c r="B31">
        <v>182.53999300000001</v>
      </c>
      <c r="C31">
        <v>204.39999399999999</v>
      </c>
      <c r="D31">
        <v>181.35000600000001</v>
      </c>
      <c r="E31">
        <v>203.509995</v>
      </c>
      <c r="F31">
        <v>201.17326399999999</v>
      </c>
      <c r="G31">
        <v>764965400</v>
      </c>
      <c r="H31">
        <f>(MSFT__1[[#This Row],[Adj Close]]-F30)/F30</f>
        <v>0.11365222530006402</v>
      </c>
    </row>
    <row r="32" spans="1:8" x14ac:dyDescent="0.35">
      <c r="A32" s="1">
        <v>44013</v>
      </c>
      <c r="B32">
        <v>203.13999899999999</v>
      </c>
      <c r="C32">
        <v>216.38000500000001</v>
      </c>
      <c r="D32">
        <v>197.509995</v>
      </c>
      <c r="E32">
        <v>205.009995</v>
      </c>
      <c r="F32">
        <v>202.656036</v>
      </c>
      <c r="G32">
        <v>770190800</v>
      </c>
      <c r="H32">
        <f>(MSFT__1[[#This Row],[Adj Close]]-F31)/F31</f>
        <v>7.3706215752407907E-3</v>
      </c>
    </row>
    <row r="33" spans="1:8" x14ac:dyDescent="0.35">
      <c r="A33" s="1">
        <v>44044</v>
      </c>
      <c r="B33">
        <v>211.520004</v>
      </c>
      <c r="C33">
        <v>231.14999399999999</v>
      </c>
      <c r="D33">
        <v>203.13999899999999</v>
      </c>
      <c r="E33">
        <v>225.529999</v>
      </c>
      <c r="F33">
        <v>222.94044500000001</v>
      </c>
      <c r="G33">
        <v>692423900</v>
      </c>
      <c r="H33">
        <f>(MSFT__1[[#This Row],[Adj Close]]-F32)/F32</f>
        <v>0.10009279467007837</v>
      </c>
    </row>
    <row r="34" spans="1:8" x14ac:dyDescent="0.35">
      <c r="A34" s="1">
        <v>44075</v>
      </c>
      <c r="B34">
        <v>225.509995</v>
      </c>
      <c r="C34">
        <v>232.86000100000001</v>
      </c>
      <c r="D34">
        <v>196.25</v>
      </c>
      <c r="E34">
        <v>210.33000200000001</v>
      </c>
      <c r="F34">
        <v>208.41755699999999</v>
      </c>
      <c r="G34">
        <v>768176300</v>
      </c>
      <c r="H34">
        <f>(MSFT__1[[#This Row],[Adj Close]]-F33)/F33</f>
        <v>-6.5142455421222573E-2</v>
      </c>
    </row>
    <row r="35" spans="1:8" x14ac:dyDescent="0.35">
      <c r="A35" s="1">
        <v>44105</v>
      </c>
      <c r="B35">
        <v>213.490005</v>
      </c>
      <c r="C35">
        <v>225.21000699999999</v>
      </c>
      <c r="D35">
        <v>199.61999499999999</v>
      </c>
      <c r="E35">
        <v>202.470001</v>
      </c>
      <c r="F35">
        <v>200.62902800000001</v>
      </c>
      <c r="G35">
        <v>631618000</v>
      </c>
      <c r="H35">
        <f>(MSFT__1[[#This Row],[Adj Close]]-F34)/F34</f>
        <v>-3.7369831563662283E-2</v>
      </c>
    </row>
    <row r="36" spans="1:8" x14ac:dyDescent="0.35">
      <c r="A36" s="1">
        <v>44136</v>
      </c>
      <c r="B36">
        <v>204.28999300000001</v>
      </c>
      <c r="C36">
        <v>228.11999499999999</v>
      </c>
      <c r="D36">
        <v>200.11999499999999</v>
      </c>
      <c r="E36">
        <v>214.070007</v>
      </c>
      <c r="F36">
        <v>212.12356600000001</v>
      </c>
      <c r="G36">
        <v>573443000</v>
      </c>
      <c r="H36">
        <f>(MSFT__1[[#This Row],[Adj Close]]-F35)/F35</f>
        <v>5.7292497075747212E-2</v>
      </c>
    </row>
    <row r="37" spans="1:8" x14ac:dyDescent="0.35">
      <c r="A37" s="1">
        <v>44166</v>
      </c>
      <c r="B37">
        <v>214.509995</v>
      </c>
      <c r="C37">
        <v>227.179993</v>
      </c>
      <c r="D37">
        <v>209.11000100000001</v>
      </c>
      <c r="E37">
        <v>222.41999799999999</v>
      </c>
      <c r="F37">
        <v>220.97463999999999</v>
      </c>
      <c r="G37">
        <v>594761700</v>
      </c>
      <c r="H37">
        <f>(MSFT__1[[#This Row],[Adj Close]]-F36)/F36</f>
        <v>4.1726028686506156E-2</v>
      </c>
    </row>
    <row r="38" spans="1:8" x14ac:dyDescent="0.35">
      <c r="A38" s="1">
        <v>44197</v>
      </c>
      <c r="B38">
        <v>222.529999</v>
      </c>
      <c r="C38">
        <v>242.63999899999999</v>
      </c>
      <c r="D38">
        <v>211.94000199999999</v>
      </c>
      <c r="E38">
        <v>231.96000699999999</v>
      </c>
      <c r="F38">
        <v>230.45263700000001</v>
      </c>
      <c r="G38">
        <v>648076400</v>
      </c>
      <c r="H38">
        <f>(MSFT__1[[#This Row],[Adj Close]]-F37)/F37</f>
        <v>4.2891786134372778E-2</v>
      </c>
    </row>
    <row r="39" spans="1:8" x14ac:dyDescent="0.35">
      <c r="A39" s="1">
        <v>44228</v>
      </c>
      <c r="B39">
        <v>235.05999800000001</v>
      </c>
      <c r="C39">
        <v>246.13000500000001</v>
      </c>
      <c r="D39">
        <v>227.88000500000001</v>
      </c>
      <c r="E39">
        <v>232.38000500000001</v>
      </c>
      <c r="F39">
        <v>230.86991900000001</v>
      </c>
      <c r="G39">
        <v>490962200</v>
      </c>
      <c r="H39">
        <f>(MSFT__1[[#This Row],[Adj Close]]-F38)/F38</f>
        <v>1.8107061191927265E-3</v>
      </c>
    </row>
    <row r="40" spans="1:8" x14ac:dyDescent="0.35">
      <c r="A40" s="1">
        <v>44256</v>
      </c>
      <c r="B40">
        <v>235.89999399999999</v>
      </c>
      <c r="C40">
        <v>241.050003</v>
      </c>
      <c r="D40">
        <v>224.259995</v>
      </c>
      <c r="E40">
        <v>235.770004</v>
      </c>
      <c r="F40">
        <v>234.77737400000001</v>
      </c>
      <c r="G40">
        <v>724945800</v>
      </c>
      <c r="H40">
        <f>(MSFT__1[[#This Row],[Adj Close]]-F39)/F39</f>
        <v>1.6924920392075844E-2</v>
      </c>
    </row>
    <row r="41" spans="1:8" x14ac:dyDescent="0.35">
      <c r="A41" s="1">
        <v>44287</v>
      </c>
      <c r="B41">
        <v>238.470001</v>
      </c>
      <c r="C41">
        <v>263.19000199999999</v>
      </c>
      <c r="D41">
        <v>238.050003</v>
      </c>
      <c r="E41">
        <v>252.179993</v>
      </c>
      <c r="F41">
        <v>251.11827099999999</v>
      </c>
      <c r="G41">
        <v>568661600</v>
      </c>
      <c r="H41">
        <f>(MSFT__1[[#This Row],[Adj Close]]-F40)/F40</f>
        <v>6.960166868550112E-2</v>
      </c>
    </row>
    <row r="42" spans="1:8" x14ac:dyDescent="0.35">
      <c r="A42" s="1">
        <v>44317</v>
      </c>
      <c r="B42">
        <v>253.39999399999999</v>
      </c>
      <c r="C42">
        <v>254.35000600000001</v>
      </c>
      <c r="D42">
        <v>238.070007</v>
      </c>
      <c r="E42">
        <v>249.679993</v>
      </c>
      <c r="F42">
        <v>248.62879899999999</v>
      </c>
      <c r="G42">
        <v>495084900</v>
      </c>
      <c r="H42">
        <f>(MSFT__1[[#This Row],[Adj Close]]-F41)/F41</f>
        <v>-9.9135438854626654E-3</v>
      </c>
    </row>
    <row r="43" spans="1:8" x14ac:dyDescent="0.35">
      <c r="A43" s="1">
        <v>44348</v>
      </c>
      <c r="B43">
        <v>251.229996</v>
      </c>
      <c r="C43">
        <v>271.64999399999999</v>
      </c>
      <c r="D43">
        <v>243</v>
      </c>
      <c r="E43">
        <v>270.89999399999999</v>
      </c>
      <c r="F43">
        <v>270.382385</v>
      </c>
      <c r="G43">
        <v>508572200</v>
      </c>
      <c r="H43">
        <f>(MSFT__1[[#This Row],[Adj Close]]-F42)/F42</f>
        <v>8.7494232717586398E-2</v>
      </c>
    </row>
    <row r="44" spans="1:8" x14ac:dyDescent="0.35">
      <c r="A44" s="1">
        <v>44378</v>
      </c>
      <c r="B44">
        <v>269.60998499999999</v>
      </c>
      <c r="C44">
        <v>290.14999399999999</v>
      </c>
      <c r="D44">
        <v>269.60000600000001</v>
      </c>
      <c r="E44">
        <v>284.91000400000001</v>
      </c>
      <c r="F44">
        <v>284.36560100000003</v>
      </c>
      <c r="G44">
        <v>522668800</v>
      </c>
      <c r="H44">
        <f>(MSFT__1[[#This Row],[Adj Close]]-F43)/F43</f>
        <v>5.1716445951166631E-2</v>
      </c>
    </row>
    <row r="45" spans="1:8" x14ac:dyDescent="0.35">
      <c r="A45" s="1">
        <v>44409</v>
      </c>
      <c r="B45">
        <v>286.35998499999999</v>
      </c>
      <c r="C45">
        <v>305.83999599999999</v>
      </c>
      <c r="D45">
        <v>283.73998999999998</v>
      </c>
      <c r="E45">
        <v>301.88000499999998</v>
      </c>
      <c r="F45">
        <v>301.30319200000002</v>
      </c>
      <c r="G45">
        <v>441257000</v>
      </c>
      <c r="H45">
        <f>(MSFT__1[[#This Row],[Adj Close]]-F44)/F44</f>
        <v>5.9562728193695957E-2</v>
      </c>
    </row>
    <row r="46" spans="1:8" x14ac:dyDescent="0.35">
      <c r="A46" s="1">
        <v>44440</v>
      </c>
      <c r="B46">
        <v>302.86999500000002</v>
      </c>
      <c r="C46">
        <v>305.19000199999999</v>
      </c>
      <c r="D46">
        <v>294.07998700000002</v>
      </c>
      <c r="E46">
        <v>299.790009</v>
      </c>
      <c r="F46">
        <v>299.790009</v>
      </c>
      <c r="G46">
        <v>167005600</v>
      </c>
      <c r="H46">
        <f>(MSFT__1[[#This Row],[Adj Close]]-F45)/F45</f>
        <v>-5.0221273460655082E-3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AEA0-001E-42CA-BFF5-5A55C3EC0E02}">
  <dimension ref="A2:G10"/>
  <sheetViews>
    <sheetView workbookViewId="0">
      <selection activeCell="D15" sqref="D15"/>
    </sheetView>
  </sheetViews>
  <sheetFormatPr defaultRowHeight="14.5" x14ac:dyDescent="0.35"/>
  <cols>
    <col min="2" max="2" width="9.08984375" bestFit="1" customWidth="1"/>
    <col min="3" max="3" width="10.26953125" bestFit="1" customWidth="1"/>
  </cols>
  <sheetData>
    <row r="2" spans="1:7" x14ac:dyDescent="0.35">
      <c r="B2" s="5" t="s">
        <v>8</v>
      </c>
      <c r="C2" s="5" t="s">
        <v>9</v>
      </c>
      <c r="D2" s="5" t="s">
        <v>10</v>
      </c>
    </row>
    <row r="3" spans="1:7" ht="15" thickBot="1" x14ac:dyDescent="0.4">
      <c r="A3">
        <v>2021</v>
      </c>
      <c r="B3" s="6">
        <v>168088000</v>
      </c>
      <c r="C3" s="6">
        <v>52232000</v>
      </c>
      <c r="D3" s="6">
        <v>115856000</v>
      </c>
    </row>
    <row r="4" spans="1:7" ht="15" thickBot="1" x14ac:dyDescent="0.4">
      <c r="A4">
        <v>2020</v>
      </c>
      <c r="B4" s="6">
        <v>143015000</v>
      </c>
      <c r="C4" s="6">
        <v>46078000</v>
      </c>
      <c r="D4" s="6">
        <v>96937000</v>
      </c>
    </row>
    <row r="5" spans="1:7" ht="15" thickBot="1" x14ac:dyDescent="0.4">
      <c r="A5">
        <v>2019</v>
      </c>
      <c r="B5" s="6">
        <v>125843000</v>
      </c>
      <c r="C5" s="6">
        <v>42910000</v>
      </c>
      <c r="D5" s="6">
        <v>82933000</v>
      </c>
    </row>
    <row r="6" spans="1:7" ht="15" thickBot="1" x14ac:dyDescent="0.4">
      <c r="A6">
        <v>2018</v>
      </c>
      <c r="B6" s="6">
        <v>110360000</v>
      </c>
      <c r="C6" s="6">
        <v>38353000</v>
      </c>
      <c r="D6" s="6">
        <v>72007000</v>
      </c>
    </row>
    <row r="7" spans="1:7" x14ac:dyDescent="0.35">
      <c r="B7" s="22"/>
      <c r="C7" s="22"/>
      <c r="D7" s="22"/>
    </row>
    <row r="8" spans="1:7" x14ac:dyDescent="0.35">
      <c r="B8" t="s">
        <v>27</v>
      </c>
      <c r="C8" t="s">
        <v>28</v>
      </c>
      <c r="D8" t="s">
        <v>29</v>
      </c>
      <c r="E8" t="s">
        <v>26</v>
      </c>
      <c r="F8" t="s">
        <v>30</v>
      </c>
      <c r="G8" t="s">
        <v>31</v>
      </c>
    </row>
    <row r="9" spans="1:7" x14ac:dyDescent="0.35">
      <c r="A9" t="s">
        <v>19</v>
      </c>
      <c r="B9" s="14" t="s">
        <v>20</v>
      </c>
      <c r="C9" s="15" t="s">
        <v>21</v>
      </c>
      <c r="D9" s="14" t="s">
        <v>22</v>
      </c>
      <c r="E9" s="15" t="s">
        <v>23</v>
      </c>
      <c r="F9" s="14" t="s">
        <v>24</v>
      </c>
      <c r="G9" s="16" t="s">
        <v>25</v>
      </c>
    </row>
    <row r="10" spans="1:7" x14ac:dyDescent="0.35">
      <c r="A10" t="s">
        <v>18</v>
      </c>
      <c r="B10" s="14">
        <v>37.869999999999997</v>
      </c>
      <c r="C10" s="15">
        <v>36.909999999999997</v>
      </c>
      <c r="D10" s="14">
        <v>35.14</v>
      </c>
      <c r="E10" s="15">
        <v>35.869999999999997</v>
      </c>
      <c r="F10" s="14">
        <v>36.520000000000003</v>
      </c>
      <c r="G10" s="16">
        <v>33.92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a Q w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z a Q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k M F P M F c 5 s N A E A A C E C A A A T A B w A R m 9 y b X V s Y X M v U 2 V j d G l v b j E u b S C i G A A o o B Q A A A A A A A A A A A A A A A A A A A A A A A A A A A B 1 j 8 t q w z A Q R f c G / 4 N Q N j Y I g 0 M f 0 O B F s B t S 6 B O 7 3 c R d K N I 0 U Z G l I M k J I e T f K 9 c J 6 c L V R j P n D n f u W G B O a I X K / k 8 n Y R A G d k 0 N c D T C T + W s Q l E a Y 5 Q h C S 4 M k H + l b g 0 D T 3 K 7 T Q r N 2 g a U i 2 Z C Q p J r 5 X x j I 5 z f 1 e 8 W j K 2 F p Z T V h d 4 p q S m 3 9 d k y Y X a L Y 7 I o Q I p G O D A Z J p i g X M u 2 U T a 7 J e h e M c 2 F W m X p + H p M 0 F u r H Z R u L y G 7 l M m z V v A Z k z 7 Z C L 8 a 3 X i N o z l Q 7 t d 3 w S u 6 9 I M n 5 c S j / g i C F i c + l b J k V F J j M 2 f a v 5 b 5 m q q V d 6 z 2 G 7 j Y V Y Y q + 6 V N 0 w f u R B s N 7 C e H A y 6 o A 3 + a 8 z O I + / p I 0 A G / b E C d o W q b J Z h f P B e r 9 Q B + 1 L s B m k t t Y Y B P + T f 6 T / v o 8 n b C g 3 I 3 V 0 k X / H i M w 0 C o w Y M n P 1 B L A Q I t A B Q A A g A I A M 2 k M F M g O B 9 n p A A A A P U A A A A S A A A A A A A A A A A A A A A A A A A A A A B D b 2 5 m a W c v U G F j a 2 F n Z S 5 4 b W x Q S w E C L Q A U A A I A C A D N p D B T D 8 r p q 6 Q A A A D p A A A A E w A A A A A A A A A A A A A A A A D w A A A A W 0 N v b n R l b n R f V H l w Z X N d L n h t b F B L A Q I t A B Q A A g A I A M 2 k M F P M F c 5 s N A E A A C E C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L A A A A A A A A b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N G V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1 Q w M D o z O D o y N i 4 x N z Q 4 N z M 1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g K D E p L 0 F 1 d G 9 S Z W 1 v d m V k Q 2 9 s d W 1 u c z E u e 0 R h d G U s M H 0 m c X V v d D s s J n F 1 b 3 Q 7 U 2 V j d G l v b j E v T V N G V C A o M S k v Q X V 0 b 1 J l b W 9 2 Z W R D b 2 x 1 b W 5 z M S 5 7 T 3 B l b i w x f S Z x d W 9 0 O y w m c X V v d D t T Z W N 0 a W 9 u M S 9 N U 0 Z U I C g x K S 9 B d X R v U m V t b 3 Z l Z E N v b H V t b n M x L n t I a W d o L D J 9 J n F 1 b 3 Q 7 L C Z x d W 9 0 O 1 N l Y 3 R p b 2 4 x L 0 1 T R l Q g K D E p L 0 F 1 d G 9 S Z W 1 v d m V k Q 2 9 s d W 1 u c z E u e 0 x v d y w z f S Z x d W 9 0 O y w m c X V v d D t T Z W N 0 a W 9 u M S 9 N U 0 Z U I C g x K S 9 B d X R v U m V t b 3 Z l Z E N v b H V t b n M x L n t D b G 9 z Z S w 0 f S Z x d W 9 0 O y w m c X V v d D t T Z W N 0 a W 9 u M S 9 N U 0 Z U I C g x K S 9 B d X R v U m V t b 3 Z l Z E N v b H V t b n M x L n t B Z G o g Q 2 x v c 2 U s N X 0 m c X V v d D s s J n F 1 b 3 Q 7 U 2 V j d G l v b j E v T V N G V C A o M S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g K D E p L 0 F 1 d G 9 S Z W 1 v d m V k Q 2 9 s d W 1 u c z E u e 0 R h d G U s M H 0 m c X V v d D s s J n F 1 b 3 Q 7 U 2 V j d G l v b j E v T V N G V C A o M S k v Q X V 0 b 1 J l b W 9 2 Z W R D b 2 x 1 b W 5 z M S 5 7 T 3 B l b i w x f S Z x d W 9 0 O y w m c X V v d D t T Z W N 0 a W 9 u M S 9 N U 0 Z U I C g x K S 9 B d X R v U m V t b 3 Z l Z E N v b H V t b n M x L n t I a W d o L D J 9 J n F 1 b 3 Q 7 L C Z x d W 9 0 O 1 N l Y 3 R p b 2 4 x L 0 1 T R l Q g K D E p L 0 F 1 d G 9 S Z W 1 v d m V k Q 2 9 s d W 1 u c z E u e 0 x v d y w z f S Z x d W 9 0 O y w m c X V v d D t T Z W N 0 a W 9 u M S 9 N U 0 Z U I C g x K S 9 B d X R v U m V t b 3 Z l Z E N v b H V t b n M x L n t D b G 9 z Z S w 0 f S Z x d W 9 0 O y w m c X V v d D t T Z W N 0 a W 9 u M S 9 N U 0 Z U I C g x K S 9 B d X R v U m V t b 3 Z l Z E N v b H V t b n M x L n t B Z G o g Q 2 x v c 2 U s N X 0 m c X V v d D s s J n F 1 b 3 Q 7 U 2 V j d G l v b j E v T V N G V C A o M S k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X w u R 7 f 6 R T a O X o F b f J 5 s R A A A A A A I A A A A A A B B m A A A A A Q A A I A A A A B 5 5 R w 9 R g d D L b x r u 6 8 t O S 0 X u c q z 4 Q C l z n f C n z F P a 8 r H Y A A A A A A 6 A A A A A A g A A I A A A A F A r g 1 8 t H S l p l Z G f H L q s z z J w 7 7 d W 6 P b / z 7 V N Z 1 g t d 8 B 8 U A A A A F h v v 6 x 7 F f w K C O R W q 1 I U y h q S u o X W I X p F n 3 t w a b e e e x / J k p z M G f 7 9 g l F I h Z e p I j 2 1 a 8 M t s T V 4 c Z p o / q P n p O 5 o 5 h h T o + N G z 9 F h h 1 T Z 1 1 p 0 P e n a Q A A A A M N z U w B 7 B A R 4 9 V G p K Z e A c f L W P h u 6 1 D V u 7 W z J l d n i E j b h h o D G S / t J 6 0 d Q 1 + o T j 5 / y 7 s U Z U v c o C T 1 V A D O d t n 7 P y Z g = < / D a t a M a s h u p > 
</file>

<file path=customXml/itemProps1.xml><?xml version="1.0" encoding="utf-8"?>
<ds:datastoreItem xmlns:ds="http://schemas.openxmlformats.org/officeDocument/2006/customXml" ds:itemID="{AD66C401-4B43-40DE-9227-77E99CC0C3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analysis</vt:lpstr>
      <vt:lpstr>MSFT</vt:lpstr>
      <vt:lpstr>MSFT_financials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2021-09-17T00:37:05Z</dcterms:created>
  <dcterms:modified xsi:type="dcterms:W3CDTF">2021-09-17T13:57:47Z</dcterms:modified>
</cp:coreProperties>
</file>