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Ironm\Downloads\"/>
    </mc:Choice>
  </mc:AlternateContent>
  <xr:revisionPtr revIDLastSave="0" documentId="13_ncr:1_{923BA94A-E911-4BBD-8ED4-2B10B4311C5E}" xr6:coauthVersionLast="47" xr6:coauthVersionMax="47" xr10:uidLastSave="{00000000-0000-0000-0000-000000000000}"/>
  <bookViews>
    <workbookView xWindow="-33480" yWindow="2685" windowWidth="28800" windowHeight="15345" activeTab="1" xr2:uid="{79973EF0-639F-49B0-91AA-8D4655D8820B}"/>
  </bookViews>
  <sheets>
    <sheet name="Train Data Set" sheetId="1" r:id="rId1"/>
    <sheet name="Trials" sheetId="2" r:id="rId2"/>
  </sheets>
  <definedNames>
    <definedName name="_xlnm._FilterDatabase" localSheetId="0" hidden="1">'Train Data Set'!$B$2:$L$13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" i="2" l="1"/>
  <c r="E1" i="2"/>
  <c r="I5" i="1"/>
  <c r="I3" i="1"/>
  <c r="I13" i="1"/>
  <c r="I12" i="1"/>
  <c r="I9" i="1"/>
  <c r="I8" i="1"/>
  <c r="I4" i="1"/>
  <c r="I7" i="1"/>
  <c r="I11" i="1"/>
  <c r="I10" i="1"/>
  <c r="I6" i="1"/>
  <c r="D20" i="1" l="1"/>
  <c r="E20" i="1" s="1"/>
</calcChain>
</file>

<file path=xl/sharedStrings.xml><?xml version="1.0" encoding="utf-8"?>
<sst xmlns="http://schemas.openxmlformats.org/spreadsheetml/2006/main" count="211" uniqueCount="118">
  <si>
    <t>id</t>
  </si>
  <si>
    <t>non-null</t>
  </si>
  <si>
    <t>int64</t>
  </si>
  <si>
    <t>Brand</t>
  </si>
  <si>
    <t>object</t>
  </si>
  <si>
    <t>Material</t>
  </si>
  <si>
    <t>Size</t>
  </si>
  <si>
    <t>Compartments</t>
  </si>
  <si>
    <t>float64</t>
  </si>
  <si>
    <t>Waterproof</t>
  </si>
  <si>
    <t>Style</t>
  </si>
  <si>
    <t>Color</t>
  </si>
  <si>
    <t>Price</t>
  </si>
  <si>
    <t>Laptop Compartment</t>
  </si>
  <si>
    <t>Weight Capacity (kg)</t>
  </si>
  <si>
    <t>Record Count</t>
  </si>
  <si>
    <t>Column</t>
  </si>
  <si>
    <t>Missing Values</t>
  </si>
  <si>
    <t>Fill Type</t>
  </si>
  <si>
    <t>Use</t>
  </si>
  <si>
    <t>No</t>
  </si>
  <si>
    <t>Yes</t>
  </si>
  <si>
    <t>Target</t>
  </si>
  <si>
    <t>n/a</t>
  </si>
  <si>
    <t>'Unknown'</t>
  </si>
  <si>
    <t>?</t>
  </si>
  <si>
    <t>Total Rows</t>
  </si>
  <si>
    <t>Total Values</t>
  </si>
  <si>
    <t>Insignificant overlap in missing data points, recommend to not drop rows</t>
  </si>
  <si>
    <t>Missing Data Spread</t>
  </si>
  <si>
    <t>Transform Type</t>
  </si>
  <si>
    <t>OHE</t>
  </si>
  <si>
    <t>ODE</t>
  </si>
  <si>
    <t>mean</t>
  </si>
  <si>
    <t>Adjusted Column</t>
  </si>
  <si>
    <t>Weight_Capacity_(kg)</t>
  </si>
  <si>
    <t>Laptop_Compartment</t>
  </si>
  <si>
    <t>OHE, 3 Buckets</t>
  </si>
  <si>
    <t>Data Type (old)</t>
  </si>
  <si>
    <t>Data Type (new)</t>
  </si>
  <si>
    <t>Trial 1</t>
  </si>
  <si>
    <t>Price Normalized with np.log1p</t>
  </si>
  <si>
    <t>Mean Squared Error (Test Data):</t>
  </si>
  <si>
    <t>R2_Score Results (Test Data):</t>
  </si>
  <si>
    <t>Linear Regression Best Parameters:</t>
  </si>
  <si>
    <t>{'copy_X': True, 'fit_intercept': False, 'n_jobs': 1, 'positive': False}</t>
  </si>
  <si>
    <t>Linear Regression</t>
  </si>
  <si>
    <t>Random Forest Regressor Best Parameters:</t>
  </si>
  <si>
    <t>{'n_estimators': 250, 'min_samples_split': 2, 'max_depth': 5}</t>
  </si>
  <si>
    <t>Random Forest Regression</t>
  </si>
  <si>
    <t>XGB Regression Best Parameters:</t>
  </si>
  <si>
    <t>{'subsample': 1, 'n_estimators': 300, 'min_child_weight': 3, 'max_depth': 3, 'learning_rate': 0.05, 'gamma': 0.1, 'colsample_bytree': 0.9}</t>
  </si>
  <si>
    <t>XGB Regressor</t>
  </si>
  <si>
    <t>Ridge Regressor</t>
  </si>
  <si>
    <t>Ridge Regression Best Parameters:</t>
  </si>
  <si>
    <t>{'solver': 'svd', 'alpha': 10}</t>
  </si>
  <si>
    <t>Gradient Boost Regressor</t>
  </si>
  <si>
    <t>GBR Regression Best Parameters:</t>
  </si>
  <si>
    <t>{'n_estimators': 300, 'min_samples_leaf': 25, 'max_features': 0.01, 'max_depth': 12, 'learning_rate': 0.001}</t>
  </si>
  <si>
    <t>LGBM Regressor</t>
  </si>
  <si>
    <t>lgbm Best Params:</t>
  </si>
  <si>
    <t>{'num_leaves': 40,  'n_estimators': 100,  'learning_rate': 0.05,  'boosting_type': 'gbdt'}</t>
  </si>
  <si>
    <t>CatBoost Best Params:</t>
  </si>
  <si>
    <t>{'learning_rate': 0.01, 'iterations': 500, 'depth': 6}</t>
  </si>
  <si>
    <t>CatBoost Regressor</t>
  </si>
  <si>
    <t>Mean Squared for Voting Regressor (XGB_best, cat_best, lgbm_best):</t>
  </si>
  <si>
    <t>R2_Score Results (XGB_best, cat_best, lgbm_best):</t>
  </si>
  <si>
    <t>Voting Regressor (XGB, CatBoost, LGBM)</t>
  </si>
  <si>
    <t>vr</t>
  </si>
  <si>
    <t>Stacking Regressor with vr final est</t>
  </si>
  <si>
    <t>Mean Squared Error (Stacking with vr final):</t>
  </si>
  <si>
    <t>R2_Score Results (Stacking with vr final):</t>
  </si>
  <si>
    <t>stackreg</t>
  </si>
  <si>
    <t>ln scale</t>
  </si>
  <si>
    <t>num</t>
  </si>
  <si>
    <t>Trial 2</t>
  </si>
  <si>
    <t>Price as is</t>
  </si>
  <si>
    <t>Found out after that I left the id field in the test set</t>
  </si>
  <si>
    <t>{'positive': False, 'n_jobs': 1, 'fit_intercept': False, 'copy_X': False}</t>
  </si>
  <si>
    <t>Linear Regressor RMSE (Train Data):</t>
  </si>
  <si>
    <t>Random Forest Regressor RMSE (Train Data):</t>
  </si>
  <si>
    <t>XGB Regressor RMSE (Train Data):</t>
  </si>
  <si>
    <t>Ridge Regressor RMSE (Train Data):</t>
  </si>
  <si>
    <t>Gradient Boost Regressor RMSE (Train Data):</t>
  </si>
  <si>
    <t>LGBM Regressor RMSE (Train Data):</t>
  </si>
  <si>
    <t>CatBoost Regressor RMSE (Train Data):</t>
  </si>
  <si>
    <t>bucketed backpack weight</t>
  </si>
  <si>
    <t>{'n_estimators': 500, 'min_samples_split': 2, 'max_depth': 5}</t>
  </si>
  <si>
    <t>{'subsample': 0.8, 'n_estimators': 300, 'min_child_weight': 2, 'max_depth': 3, 'learning_rate': 0.05, 'gamma': 0.1, 'colsample_bytree': 0.8}</t>
  </si>
  <si>
    <t>x</t>
  </si>
  <si>
    <t>Submission 3</t>
  </si>
  <si>
    <t>Submission 2</t>
  </si>
  <si>
    <t>Submission 1</t>
  </si>
  <si>
    <t>Submission 4</t>
  </si>
  <si>
    <t>{'solver': 'lsqr', 'alpha': 10}</t>
  </si>
  <si>
    <t>Submission 5</t>
  </si>
  <si>
    <t>{'n_estimators': 1000, 'min_samples_leaf': 50, 'max_features': 0.1, 'max_depth': 12, 'learning_rate': 0.001}</t>
  </si>
  <si>
    <t>Kaggle Score</t>
  </si>
  <si>
    <t>{'num_leaves': 20,  'n_estimators': 300,  'learning_rate': 0.01,  'boosting_type': 'gbdt'}</t>
  </si>
  <si>
    <t>Submission 6</t>
  </si>
  <si>
    <t>Submission 7</t>
  </si>
  <si>
    <t>Submission 8</t>
  </si>
  <si>
    <t>Trial 3</t>
  </si>
  <si>
    <t>No bucketed backpack weight capacity</t>
  </si>
  <si>
    <t>Submission 9</t>
  </si>
  <si>
    <t>Submission 10</t>
  </si>
  <si>
    <t>Submission 11</t>
  </si>
  <si>
    <t>{'subsample': 0.9, 'n_estimators': 300, 'min_child_weight': 1, 'max_depth': 3, 'learning_rate': 0.05, 'gamma': 0, 'colsample_bytree': 1}</t>
  </si>
  <si>
    <t>Submission 12</t>
  </si>
  <si>
    <t>Submission 13</t>
  </si>
  <si>
    <t>{'n_estimators': 300, 'min_samples_leaf': 50, 'max_features': 0.1, 'max_depth': 12, 'learning_rate': 0.001}</t>
  </si>
  <si>
    <t>Submission 14</t>
  </si>
  <si>
    <t>{'num_leaves': 30,  'n_estimators': 200,  'learning_rate': 0.01,  'boosting_type': 'gbdt'}</t>
  </si>
  <si>
    <t>Submission 15</t>
  </si>
  <si>
    <t>Trial 4</t>
  </si>
  <si>
    <t>Train and extra train data</t>
  </si>
  <si>
    <t>Submission 16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</si>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</sst>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0" fillId="0" borderId="0" xfId="0" quotePrefix="1" applyAlignment="1">
      <alignment horizontal="center" vertical="center"/>
    </xf>
    <xf numFmtId="9" fontId="0" fillId="0" borderId="0" xfId="1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2" fillId="0" borderId="0" xfId="0" applyFont="1"/>
    <xf numFmtId="0" fontId="0" fillId="0" borderId="0" xfId="0" applyAlignment="1">
      <alignment horizontal="left"/>
    </xf>
    <xf numFmtId="0" fontId="4" fillId="0" borderId="0" xfId="0" applyFont="1" applyAlignment="1">
      <alignment horizontal="center" vertical="center"/>
    </xf>
    <xf numFmtId="0" fontId="0" fillId="2" borderId="0" xfId="0" applyFill="1" applyAlignment="1">
      <alignment horizontal="left" vertical="center"/>
    </xf>
    <xf numFmtId="0" fontId="0" fillId="2" borderId="0" xfId="0" applyFill="1"/>
    <xf numFmtId="0" fontId="4" fillId="3" borderId="0" xfId="0" applyFont="1" applyFill="1" applyAlignment="1">
      <alignment horizontal="left" vertical="center"/>
    </xf>
    <xf numFmtId="0" fontId="0" fillId="3" borderId="0" xfId="0" applyFill="1" applyAlignment="1">
      <alignment horizontal="left" vertical="center"/>
    </xf>
    <xf numFmtId="0" fontId="0" fillId="4" borderId="0" xfId="0" applyFill="1" applyAlignment="1">
      <alignment horizontal="left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9524</xdr:colOff>
      <xdr:row>0</xdr:row>
      <xdr:rowOff>182784</xdr:rowOff>
    </xdr:from>
    <xdr:to>
      <xdr:col>25</xdr:col>
      <xdr:colOff>439577</xdr:colOff>
      <xdr:row>18</xdr:row>
      <xdr:rowOff>172080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5ECFEB6-8FE3-AFAC-F7F5-603398C049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29349" y="182784"/>
          <a:ext cx="7745253" cy="3418296"/>
        </a:xfrm>
        <a:prstGeom prst="rect">
          <a:avLst/>
        </a:prstGeom>
      </xdr:spPr>
    </xdr:pic>
    <xdr:clientData/>
  </xdr:twoCellAnchor>
  <xdr:twoCellAnchor editAs="oneCell">
    <xdr:from>
      <xdr:col>13</xdr:col>
      <xdr:colOff>9525</xdr:colOff>
      <xdr:row>19</xdr:row>
      <xdr:rowOff>114301</xdr:rowOff>
    </xdr:from>
    <xdr:to>
      <xdr:col>25</xdr:col>
      <xdr:colOff>423059</xdr:colOff>
      <xdr:row>37</xdr:row>
      <xdr:rowOff>95251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6DF5AC0-2720-037F-4E0C-3CE1E729BA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29350" y="3733801"/>
          <a:ext cx="7728734" cy="3409950"/>
        </a:xfrm>
        <a:prstGeom prst="rect">
          <a:avLst/>
        </a:prstGeom>
      </xdr:spPr>
    </xdr:pic>
    <xdr:clientData/>
  </xdr:twoCellAnchor>
  <xdr:twoCellAnchor editAs="oneCell">
    <xdr:from>
      <xdr:col>26</xdr:col>
      <xdr:colOff>171450</xdr:colOff>
      <xdr:row>0</xdr:row>
      <xdr:rowOff>171451</xdr:rowOff>
    </xdr:from>
    <xdr:to>
      <xdr:col>39</xdr:col>
      <xdr:colOff>104775</xdr:colOff>
      <xdr:row>18</xdr:row>
      <xdr:rowOff>174821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7E9EDBA7-7C7D-5CEB-6A3A-349CE95768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316075" y="171451"/>
          <a:ext cx="7858125" cy="3432370"/>
        </a:xfrm>
        <a:prstGeom prst="rect">
          <a:avLst/>
        </a:prstGeom>
      </xdr:spPr>
    </xdr:pic>
    <xdr:clientData/>
  </xdr:twoCellAnchor>
  <xdr:twoCellAnchor editAs="oneCell">
    <xdr:from>
      <xdr:col>26</xdr:col>
      <xdr:colOff>123825</xdr:colOff>
      <xdr:row>19</xdr:row>
      <xdr:rowOff>95250</xdr:rowOff>
    </xdr:from>
    <xdr:to>
      <xdr:col>39</xdr:col>
      <xdr:colOff>114300</xdr:colOff>
      <xdr:row>37</xdr:row>
      <xdr:rowOff>105403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6163FF14-7718-17EF-E4C7-1C54839452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268450" y="3714750"/>
          <a:ext cx="7915275" cy="3439153"/>
        </a:xfrm>
        <a:prstGeom prst="rect">
          <a:avLst/>
        </a:prstGeom>
      </xdr:spPr>
    </xdr:pic>
    <xdr:clientData/>
  </xdr:twoCellAnchor>
  <xdr:twoCellAnchor editAs="oneCell">
    <xdr:from>
      <xdr:col>40</xdr:col>
      <xdr:colOff>1</xdr:colOff>
      <xdr:row>1</xdr:row>
      <xdr:rowOff>0</xdr:rowOff>
    </xdr:from>
    <xdr:to>
      <xdr:col>52</xdr:col>
      <xdr:colOff>514351</xdr:colOff>
      <xdr:row>18</xdr:row>
      <xdr:rowOff>169831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BA36DBFF-0BC8-F222-6F86-2495F67B88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2679026" y="190500"/>
          <a:ext cx="7829550" cy="3408331"/>
        </a:xfrm>
        <a:prstGeom prst="rect">
          <a:avLst/>
        </a:prstGeom>
      </xdr:spPr>
    </xdr:pic>
    <xdr:clientData/>
  </xdr:twoCellAnchor>
  <xdr:twoCellAnchor editAs="oneCell">
    <xdr:from>
      <xdr:col>40</xdr:col>
      <xdr:colOff>0</xdr:colOff>
      <xdr:row>20</xdr:row>
      <xdr:rowOff>1</xdr:rowOff>
    </xdr:from>
    <xdr:to>
      <xdr:col>52</xdr:col>
      <xdr:colOff>533400</xdr:colOff>
      <xdr:row>37</xdr:row>
      <xdr:rowOff>187419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3FD041C4-47DC-027C-6B7F-7CE72037C3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2679025" y="3810001"/>
          <a:ext cx="7848600" cy="3425918"/>
        </a:xfrm>
        <a:prstGeom prst="rect">
          <a:avLst/>
        </a:prstGeom>
      </xdr:spPr>
    </xdr:pic>
    <xdr:clientData/>
  </xdr:twoCellAnchor>
  <xdr:twoCellAnchor editAs="oneCell">
    <xdr:from>
      <xdr:col>54</xdr:col>
      <xdr:colOff>0</xdr:colOff>
      <xdr:row>1</xdr:row>
      <xdr:rowOff>0</xdr:rowOff>
    </xdr:from>
    <xdr:to>
      <xdr:col>66</xdr:col>
      <xdr:colOff>466725</xdr:colOff>
      <xdr:row>18</xdr:row>
      <xdr:rowOff>182611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3C80BFDA-6601-C68A-304C-CDF2C6626C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1213425" y="190500"/>
          <a:ext cx="7781925" cy="3421111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42</xdr:row>
      <xdr:rowOff>0</xdr:rowOff>
    </xdr:from>
    <xdr:to>
      <xdr:col>25</xdr:col>
      <xdr:colOff>409575</xdr:colOff>
      <xdr:row>68</xdr:row>
      <xdr:rowOff>59122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EFD51D2-C69A-B022-28D7-D8E90DAD0A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219825" y="8001000"/>
          <a:ext cx="7724775" cy="5012122"/>
        </a:xfrm>
        <a:prstGeom prst="rect">
          <a:avLst/>
        </a:prstGeom>
      </xdr:spPr>
    </xdr:pic>
    <xdr:clientData/>
  </xdr:twoCellAnchor>
  <xdr:twoCellAnchor editAs="oneCell">
    <xdr:from>
      <xdr:col>26</xdr:col>
      <xdr:colOff>209550</xdr:colOff>
      <xdr:row>42</xdr:row>
      <xdr:rowOff>19050</xdr:rowOff>
    </xdr:from>
    <xdr:to>
      <xdr:col>42</xdr:col>
      <xdr:colOff>601491</xdr:colOff>
      <xdr:row>65</xdr:row>
      <xdr:rowOff>172083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1EC828E4-29C8-FFDA-8FCD-22AC2DD714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4354175" y="8020050"/>
          <a:ext cx="10145541" cy="4534533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70</xdr:row>
      <xdr:rowOff>1</xdr:rowOff>
    </xdr:from>
    <xdr:to>
      <xdr:col>25</xdr:col>
      <xdr:colOff>352425</xdr:colOff>
      <xdr:row>95</xdr:row>
      <xdr:rowOff>86661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167E2040-F894-C669-C256-8AB3849FF5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6219825" y="13335001"/>
          <a:ext cx="7667625" cy="48491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16244-1A61-42C9-8EF9-971C8F0FA24E}">
  <dimension ref="B2:L97"/>
  <sheetViews>
    <sheetView workbookViewId="0">
      <selection activeCell="C26" sqref="C26:E77"/>
    </sheetView>
  </sheetViews>
  <sheetFormatPr defaultRowHeight="15" x14ac:dyDescent="0.25"/>
  <cols>
    <col min="1" max="2" width="9.140625" style="2"/>
    <col min="3" max="3" width="36.85546875" style="2" customWidth="1"/>
    <col min="4" max="4" width="29.7109375" style="3" customWidth="1"/>
    <col min="5" max="5" width="9.140625" style="3"/>
    <col min="6" max="6" width="9.85546875" style="3" bestFit="1" customWidth="1"/>
    <col min="7" max="7" width="14.42578125" style="3" bestFit="1" customWidth="1"/>
    <col min="8" max="11" width="14.42578125" style="3" customWidth="1"/>
    <col min="12" max="12" width="16.140625" style="3" bestFit="1" customWidth="1"/>
    <col min="13" max="16384" width="9.140625" style="2"/>
  </cols>
  <sheetData>
    <row r="2" spans="2:12" x14ac:dyDescent="0.25">
      <c r="C2" s="4" t="s">
        <v>16</v>
      </c>
      <c r="D2" s="3" t="s">
        <v>34</v>
      </c>
      <c r="E2" s="5" t="s">
        <v>15</v>
      </c>
      <c r="F2" s="5"/>
      <c r="G2" s="5" t="s">
        <v>38</v>
      </c>
      <c r="H2" s="5" t="s">
        <v>39</v>
      </c>
      <c r="I2" s="5" t="s">
        <v>17</v>
      </c>
      <c r="J2" s="5" t="s">
        <v>19</v>
      </c>
      <c r="K2" s="5" t="s">
        <v>18</v>
      </c>
      <c r="L2" s="5" t="s">
        <v>30</v>
      </c>
    </row>
    <row r="3" spans="2:12" x14ac:dyDescent="0.25">
      <c r="B3" s="1">
        <v>9</v>
      </c>
      <c r="C3" s="2" t="s">
        <v>14</v>
      </c>
      <c r="D3" s="1" t="s">
        <v>35</v>
      </c>
      <c r="E3" s="3">
        <v>299862</v>
      </c>
      <c r="F3" s="3" t="s">
        <v>1</v>
      </c>
      <c r="G3" s="3" t="s">
        <v>8</v>
      </c>
      <c r="H3" s="3" t="s">
        <v>4</v>
      </c>
      <c r="I3" s="3">
        <f t="shared" ref="I3:I13" si="0">300000-E3</f>
        <v>138</v>
      </c>
      <c r="J3" s="3" t="s">
        <v>21</v>
      </c>
      <c r="K3" s="3" t="s">
        <v>33</v>
      </c>
      <c r="L3" s="3" t="s">
        <v>37</v>
      </c>
    </row>
    <row r="4" spans="2:12" x14ac:dyDescent="0.25">
      <c r="B4" s="1">
        <v>4</v>
      </c>
      <c r="C4" s="2" t="s">
        <v>7</v>
      </c>
      <c r="D4" s="2" t="s">
        <v>7</v>
      </c>
      <c r="E4" s="3">
        <v>300000</v>
      </c>
      <c r="F4" s="3" t="s">
        <v>1</v>
      </c>
      <c r="G4" s="3" t="s">
        <v>8</v>
      </c>
      <c r="H4" s="3" t="s">
        <v>2</v>
      </c>
      <c r="I4" s="3">
        <f t="shared" si="0"/>
        <v>0</v>
      </c>
      <c r="J4" s="3" t="s">
        <v>21</v>
      </c>
      <c r="K4" s="3" t="s">
        <v>23</v>
      </c>
      <c r="L4" s="3" t="s">
        <v>74</v>
      </c>
    </row>
    <row r="5" spans="2:12" x14ac:dyDescent="0.25">
      <c r="B5" s="8">
        <v>10</v>
      </c>
      <c r="C5" s="9" t="s">
        <v>12</v>
      </c>
      <c r="D5" s="9" t="s">
        <v>12</v>
      </c>
      <c r="E5" s="10">
        <v>300000</v>
      </c>
      <c r="F5" s="10" t="s">
        <v>1</v>
      </c>
      <c r="G5" s="10" t="s">
        <v>8</v>
      </c>
      <c r="H5" s="10" t="s">
        <v>8</v>
      </c>
      <c r="I5" s="10">
        <f t="shared" si="0"/>
        <v>0</v>
      </c>
      <c r="J5" s="10" t="s">
        <v>22</v>
      </c>
      <c r="K5" s="10" t="s">
        <v>23</v>
      </c>
      <c r="L5" s="10" t="s">
        <v>73</v>
      </c>
    </row>
    <row r="6" spans="2:12" x14ac:dyDescent="0.25">
      <c r="B6" s="8">
        <v>0</v>
      </c>
      <c r="C6" s="9" t="s">
        <v>0</v>
      </c>
      <c r="D6" s="9" t="s">
        <v>0</v>
      </c>
      <c r="E6" s="10">
        <v>300000</v>
      </c>
      <c r="F6" s="10" t="s">
        <v>1</v>
      </c>
      <c r="G6" s="10" t="s">
        <v>2</v>
      </c>
      <c r="H6" s="10" t="s">
        <v>2</v>
      </c>
      <c r="I6" s="10">
        <f t="shared" si="0"/>
        <v>0</v>
      </c>
      <c r="J6" s="10" t="s">
        <v>20</v>
      </c>
      <c r="K6" s="10" t="s">
        <v>23</v>
      </c>
      <c r="L6" s="10" t="s">
        <v>23</v>
      </c>
    </row>
    <row r="7" spans="2:12" x14ac:dyDescent="0.25">
      <c r="B7" s="1">
        <v>3</v>
      </c>
      <c r="C7" s="2" t="s">
        <v>6</v>
      </c>
      <c r="D7" s="2" t="s">
        <v>6</v>
      </c>
      <c r="E7" s="3">
        <v>293405</v>
      </c>
      <c r="F7" s="3" t="s">
        <v>1</v>
      </c>
      <c r="G7" s="3" t="s">
        <v>4</v>
      </c>
      <c r="H7" s="3" t="s">
        <v>4</v>
      </c>
      <c r="I7" s="3">
        <f t="shared" si="0"/>
        <v>6595</v>
      </c>
      <c r="J7" s="3" t="s">
        <v>21</v>
      </c>
      <c r="K7" s="3" t="s">
        <v>25</v>
      </c>
      <c r="L7" s="3" t="s">
        <v>32</v>
      </c>
    </row>
    <row r="8" spans="2:12" x14ac:dyDescent="0.25">
      <c r="B8" s="1">
        <v>5</v>
      </c>
      <c r="C8" s="2" t="s">
        <v>13</v>
      </c>
      <c r="D8" s="1" t="s">
        <v>36</v>
      </c>
      <c r="E8" s="3">
        <v>292556</v>
      </c>
      <c r="F8" s="3" t="s">
        <v>1</v>
      </c>
      <c r="G8" s="3" t="s">
        <v>4</v>
      </c>
      <c r="H8" s="3" t="s">
        <v>4</v>
      </c>
      <c r="I8" s="3">
        <f t="shared" si="0"/>
        <v>7444</v>
      </c>
      <c r="J8" s="3" t="s">
        <v>21</v>
      </c>
      <c r="K8" s="6" t="s">
        <v>24</v>
      </c>
      <c r="L8" s="3" t="s">
        <v>32</v>
      </c>
    </row>
    <row r="9" spans="2:12" x14ac:dyDescent="0.25">
      <c r="B9" s="1">
        <v>6</v>
      </c>
      <c r="C9" s="2" t="s">
        <v>9</v>
      </c>
      <c r="D9" s="2" t="s">
        <v>9</v>
      </c>
      <c r="E9" s="3">
        <v>292950</v>
      </c>
      <c r="F9" s="3" t="s">
        <v>1</v>
      </c>
      <c r="G9" s="3" t="s">
        <v>4</v>
      </c>
      <c r="H9" s="3" t="s">
        <v>4</v>
      </c>
      <c r="I9" s="3">
        <f t="shared" si="0"/>
        <v>7050</v>
      </c>
      <c r="J9" s="3" t="s">
        <v>21</v>
      </c>
      <c r="K9" s="6" t="s">
        <v>24</v>
      </c>
      <c r="L9" s="3" t="s">
        <v>32</v>
      </c>
    </row>
    <row r="10" spans="2:12" x14ac:dyDescent="0.25">
      <c r="B10" s="1">
        <v>1</v>
      </c>
      <c r="C10" s="2" t="s">
        <v>3</v>
      </c>
      <c r="D10" s="2" t="s">
        <v>3</v>
      </c>
      <c r="E10" s="3">
        <v>290295</v>
      </c>
      <c r="F10" s="3" t="s">
        <v>1</v>
      </c>
      <c r="G10" s="3" t="s">
        <v>4</v>
      </c>
      <c r="H10" s="3" t="s">
        <v>4</v>
      </c>
      <c r="I10" s="3">
        <f t="shared" si="0"/>
        <v>9705</v>
      </c>
      <c r="J10" s="3" t="s">
        <v>21</v>
      </c>
      <c r="K10" s="6" t="s">
        <v>24</v>
      </c>
      <c r="L10" s="3" t="s">
        <v>31</v>
      </c>
    </row>
    <row r="11" spans="2:12" x14ac:dyDescent="0.25">
      <c r="B11" s="1">
        <v>2</v>
      </c>
      <c r="C11" s="2" t="s">
        <v>5</v>
      </c>
      <c r="D11" s="2" t="s">
        <v>5</v>
      </c>
      <c r="E11" s="3">
        <v>291653</v>
      </c>
      <c r="F11" s="3" t="s">
        <v>1</v>
      </c>
      <c r="G11" s="3" t="s">
        <v>4</v>
      </c>
      <c r="H11" s="3" t="s">
        <v>4</v>
      </c>
      <c r="I11" s="3">
        <f t="shared" si="0"/>
        <v>8347</v>
      </c>
      <c r="J11" s="3" t="s">
        <v>21</v>
      </c>
      <c r="K11" s="6" t="s">
        <v>24</v>
      </c>
      <c r="L11" s="3" t="s">
        <v>31</v>
      </c>
    </row>
    <row r="12" spans="2:12" x14ac:dyDescent="0.25">
      <c r="B12" s="1">
        <v>7</v>
      </c>
      <c r="C12" s="2" t="s">
        <v>10</v>
      </c>
      <c r="D12" s="2" t="s">
        <v>10</v>
      </c>
      <c r="E12" s="3">
        <v>292030</v>
      </c>
      <c r="F12" s="3" t="s">
        <v>1</v>
      </c>
      <c r="G12" s="3" t="s">
        <v>4</v>
      </c>
      <c r="H12" s="3" t="s">
        <v>4</v>
      </c>
      <c r="I12" s="3">
        <f t="shared" si="0"/>
        <v>7970</v>
      </c>
      <c r="J12" s="3" t="s">
        <v>21</v>
      </c>
      <c r="K12" s="6" t="s">
        <v>24</v>
      </c>
      <c r="L12" s="3" t="s">
        <v>31</v>
      </c>
    </row>
    <row r="13" spans="2:12" x14ac:dyDescent="0.25">
      <c r="B13" s="1">
        <v>8</v>
      </c>
      <c r="C13" s="2" t="s">
        <v>11</v>
      </c>
      <c r="D13" s="2" t="s">
        <v>11</v>
      </c>
      <c r="E13" s="3">
        <v>290050</v>
      </c>
      <c r="F13" s="3" t="s">
        <v>1</v>
      </c>
      <c r="G13" s="3" t="s">
        <v>4</v>
      </c>
      <c r="H13" s="3" t="s">
        <v>4</v>
      </c>
      <c r="I13" s="3">
        <f t="shared" si="0"/>
        <v>9950</v>
      </c>
      <c r="J13" s="3" t="s">
        <v>21</v>
      </c>
      <c r="K13" s="6" t="s">
        <v>24</v>
      </c>
      <c r="L13" s="3" t="s">
        <v>31</v>
      </c>
    </row>
    <row r="17" spans="3:5" x14ac:dyDescent="0.25">
      <c r="C17" s="4" t="s">
        <v>29</v>
      </c>
    </row>
    <row r="19" spans="3:5" x14ac:dyDescent="0.25">
      <c r="C19" s="2" t="s">
        <v>26</v>
      </c>
      <c r="D19" s="3">
        <v>53314</v>
      </c>
    </row>
    <row r="20" spans="3:5" x14ac:dyDescent="0.25">
      <c r="C20" s="2" t="s">
        <v>27</v>
      </c>
      <c r="D20" s="3">
        <f>SUM(I3:I13)</f>
        <v>57199</v>
      </c>
      <c r="E20" s="7">
        <f>D20/D19</f>
        <v>1.0728701654349702</v>
      </c>
    </row>
    <row r="22" spans="3:5" x14ac:dyDescent="0.25">
      <c r="C22" s="2" t="s">
        <v>28</v>
      </c>
    </row>
    <row r="86" spans="3:3" x14ac:dyDescent="0.25">
      <c r="C86" s="11"/>
    </row>
    <row r="87" spans="3:3" x14ac:dyDescent="0.25">
      <c r="C87" s="11"/>
    </row>
    <row r="88" spans="3:3" x14ac:dyDescent="0.25">
      <c r="C88" s="11"/>
    </row>
    <row r="89" spans="3:3" x14ac:dyDescent="0.25">
      <c r="C89" s="11"/>
    </row>
    <row r="90" spans="3:3" x14ac:dyDescent="0.25">
      <c r="C90" s="11"/>
    </row>
    <row r="91" spans="3:3" x14ac:dyDescent="0.25">
      <c r="C91" s="11"/>
    </row>
    <row r="92" spans="3:3" x14ac:dyDescent="0.25">
      <c r="C92" s="11"/>
    </row>
    <row r="93" spans="3:3" x14ac:dyDescent="0.25">
      <c r="C93" s="11"/>
    </row>
    <row r="94" spans="3:3" x14ac:dyDescent="0.25">
      <c r="C94" s="11"/>
    </row>
    <row r="95" spans="3:3" x14ac:dyDescent="0.25">
      <c r="C95" s="11"/>
    </row>
    <row r="96" spans="3:3" x14ac:dyDescent="0.25">
      <c r="C96" s="11"/>
    </row>
    <row r="97" spans="3:3" x14ac:dyDescent="0.25">
      <c r="C97" s="11"/>
    </row>
  </sheetData>
  <autoFilter ref="B2:L13" xr:uid="{0CB16244-1A61-42C9-8EF9-971C8F0FA24E}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33E58-7A7B-4424-8963-52E76A246AB0}">
  <dimension ref="C1:K68"/>
  <sheetViews>
    <sheetView tabSelected="1" topLeftCell="A7" workbookViewId="0">
      <selection activeCell="E25" sqref="E25"/>
    </sheetView>
  </sheetViews>
  <sheetFormatPr defaultRowHeight="15" x14ac:dyDescent="0.25"/>
  <cols>
    <col min="3" max="3" width="52.7109375" bestFit="1" customWidth="1"/>
    <col min="4" max="4" width="45" customWidth="1"/>
    <col min="5" max="5" width="32.5703125" customWidth="1"/>
    <col min="6" max="6" width="35.7109375" customWidth="1"/>
    <col min="7" max="7" width="35.85546875" bestFit="1" customWidth="1"/>
  </cols>
  <sheetData>
    <row r="1" spans="3:9" x14ac:dyDescent="0.25">
      <c r="E1">
        <f>AVERAGE(E19,E26,E33,E40,E47,E54)</f>
        <v>39.141991666666662</v>
      </c>
      <c r="F1">
        <f>AVERAGE(F12,F19,F26,F33,F40,F47,F54)</f>
        <v>39.144141428571423</v>
      </c>
    </row>
    <row r="2" spans="3:9" x14ac:dyDescent="0.25">
      <c r="D2" s="2" t="s">
        <v>40</v>
      </c>
      <c r="E2" s="1" t="s">
        <v>75</v>
      </c>
      <c r="F2" t="s">
        <v>102</v>
      </c>
      <c r="G2" t="s">
        <v>114</v>
      </c>
    </row>
    <row r="3" spans="3:9" x14ac:dyDescent="0.25">
      <c r="D3" s="1" t="s">
        <v>41</v>
      </c>
      <c r="E3" s="1" t="s">
        <v>76</v>
      </c>
      <c r="F3" t="s">
        <v>76</v>
      </c>
      <c r="G3" t="s">
        <v>76</v>
      </c>
    </row>
    <row r="4" spans="3:9" x14ac:dyDescent="0.25">
      <c r="C4" s="2"/>
      <c r="D4" t="s">
        <v>86</v>
      </c>
      <c r="E4" s="15" t="s">
        <v>86</v>
      </c>
      <c r="F4" t="s">
        <v>103</v>
      </c>
      <c r="G4" t="s">
        <v>103</v>
      </c>
    </row>
    <row r="5" spans="3:9" x14ac:dyDescent="0.25">
      <c r="C5" s="2"/>
      <c r="D5" s="14" t="s">
        <v>77</v>
      </c>
      <c r="G5" t="s">
        <v>115</v>
      </c>
    </row>
    <row r="6" spans="3:9" x14ac:dyDescent="0.25">
      <c r="C6" s="2"/>
      <c r="D6" s="3"/>
      <c r="E6" s="3"/>
    </row>
    <row r="7" spans="3:9" x14ac:dyDescent="0.25">
      <c r="C7" s="4" t="s">
        <v>46</v>
      </c>
      <c r="D7" s="1"/>
      <c r="E7" s="17" t="s">
        <v>101</v>
      </c>
      <c r="F7" s="17" t="s">
        <v>104</v>
      </c>
      <c r="G7" s="17" t="s">
        <v>116</v>
      </c>
    </row>
    <row r="8" spans="3:9" x14ac:dyDescent="0.25">
      <c r="C8" s="1" t="s">
        <v>79</v>
      </c>
      <c r="D8" s="20">
        <v>0.116194014789763</v>
      </c>
      <c r="E8" s="11">
        <v>39.017954238669297</v>
      </c>
      <c r="F8" s="11">
        <v>39.0216336581368</v>
      </c>
      <c r="G8" s="11">
        <v>38.917643507935303</v>
      </c>
    </row>
    <row r="9" spans="3:9" x14ac:dyDescent="0.25">
      <c r="C9" s="1" t="s">
        <v>42</v>
      </c>
      <c r="D9" s="1">
        <v>1.34104024770474E-2</v>
      </c>
      <c r="E9" s="11">
        <v>1522.2318406657801</v>
      </c>
      <c r="F9" s="11">
        <v>1522.7486459230299</v>
      </c>
      <c r="G9" s="11">
        <v>1514.9659746011</v>
      </c>
      <c r="H9" s="11"/>
    </row>
    <row r="10" spans="3:9" x14ac:dyDescent="0.25">
      <c r="C10" s="1" t="s">
        <v>43</v>
      </c>
      <c r="D10" s="1">
        <v>9.6467522080412305E-4</v>
      </c>
      <c r="E10" s="11">
        <v>1.0122945971016101E-3</v>
      </c>
      <c r="F10" s="11">
        <v>6.7313331805485201E-4</v>
      </c>
      <c r="G10" s="11">
        <v>9.2237562848085299E-4</v>
      </c>
    </row>
    <row r="11" spans="3:9" x14ac:dyDescent="0.25">
      <c r="C11" s="2" t="s">
        <v>44</v>
      </c>
      <c r="D11" s="1" t="s">
        <v>45</v>
      </c>
      <c r="E11" s="16" t="s">
        <v>78</v>
      </c>
      <c r="F11" s="11" t="s">
        <v>78</v>
      </c>
      <c r="G11" s="11" t="s">
        <v>78</v>
      </c>
      <c r="H11" s="11"/>
    </row>
    <row r="12" spans="3:9" x14ac:dyDescent="0.25">
      <c r="C12" s="2" t="s">
        <v>97</v>
      </c>
      <c r="D12" s="3"/>
      <c r="E12" s="3"/>
      <c r="F12" s="11">
        <v>39.147370000000002</v>
      </c>
      <c r="G12" s="11">
        <v>39.147579999999998</v>
      </c>
    </row>
    <row r="13" spans="3:9" x14ac:dyDescent="0.25">
      <c r="C13" s="2"/>
      <c r="D13" s="3"/>
      <c r="E13" s="3"/>
      <c r="H13" s="11"/>
    </row>
    <row r="14" spans="3:9" x14ac:dyDescent="0.25">
      <c r="C14" s="4" t="s">
        <v>49</v>
      </c>
      <c r="D14" s="1"/>
      <c r="E14" s="17" t="s">
        <v>91</v>
      </c>
      <c r="F14" s="17" t="s">
        <v>105</v>
      </c>
      <c r="G14" s="21" t="s">
        <v>116</v>
      </c>
      <c r="I14" s="11"/>
    </row>
    <row r="15" spans="3:9" x14ac:dyDescent="0.25">
      <c r="C15" s="1" t="s">
        <v>80</v>
      </c>
      <c r="D15" s="19">
        <v>0.58088827244361796</v>
      </c>
      <c r="E15" s="11">
        <v>39.020644119963499</v>
      </c>
      <c r="F15" s="11">
        <v>39.0177937588088</v>
      </c>
      <c r="H15" s="1"/>
    </row>
    <row r="16" spans="3:9" x14ac:dyDescent="0.25">
      <c r="C16" s="1" t="s">
        <v>42</v>
      </c>
      <c r="D16" s="11">
        <v>0.33560429316285301</v>
      </c>
      <c r="E16" s="11">
        <v>1522.39954590003</v>
      </c>
      <c r="F16" s="11">
        <v>1521.70545310844</v>
      </c>
      <c r="H16" s="11"/>
      <c r="I16" s="1"/>
    </row>
    <row r="17" spans="3:11" x14ac:dyDescent="0.25">
      <c r="C17" s="1" t="s">
        <v>43</v>
      </c>
      <c r="D17" s="11">
        <v>8.0361531701422795E-4</v>
      </c>
      <c r="E17" s="11">
        <v>9.0223549659296199E-4</v>
      </c>
      <c r="F17" s="11">
        <v>1.3577444057399899E-3</v>
      </c>
      <c r="I17" s="11"/>
    </row>
    <row r="18" spans="3:11" x14ac:dyDescent="0.25">
      <c r="C18" s="1" t="s">
        <v>47</v>
      </c>
      <c r="D18" s="11" t="s">
        <v>48</v>
      </c>
      <c r="E18" s="11" t="s">
        <v>87</v>
      </c>
      <c r="F18" s="11" t="s">
        <v>87</v>
      </c>
      <c r="G18" s="11" t="s">
        <v>89</v>
      </c>
      <c r="H18" s="1"/>
    </row>
    <row r="19" spans="3:11" x14ac:dyDescent="0.25">
      <c r="C19" s="2" t="s">
        <v>97</v>
      </c>
      <c r="D19" s="3"/>
      <c r="E19" s="1">
        <v>39.145299999999999</v>
      </c>
      <c r="F19" s="11">
        <v>39.14528</v>
      </c>
      <c r="H19" s="11"/>
      <c r="I19" s="11"/>
      <c r="K19" s="11"/>
    </row>
    <row r="20" spans="3:11" x14ac:dyDescent="0.25">
      <c r="C20" s="2"/>
      <c r="D20" s="3"/>
      <c r="E20" s="3"/>
      <c r="I20" s="11"/>
    </row>
    <row r="21" spans="3:11" x14ac:dyDescent="0.25">
      <c r="C21" s="4" t="s">
        <v>52</v>
      </c>
      <c r="D21" s="1"/>
      <c r="E21" s="17" t="s">
        <v>90</v>
      </c>
      <c r="F21" s="17" t="s">
        <v>106</v>
      </c>
      <c r="K21" s="1"/>
    </row>
    <row r="22" spans="3:11" x14ac:dyDescent="0.25">
      <c r="C22" s="1" t="s">
        <v>81</v>
      </c>
      <c r="D22" s="19">
        <v>0.58083435030983099</v>
      </c>
      <c r="E22" s="11">
        <v>39.0168723725752</v>
      </c>
      <c r="F22" s="11">
        <v>39.0126681088827</v>
      </c>
      <c r="I22" s="1"/>
      <c r="K22" s="11"/>
    </row>
    <row r="23" spans="3:11" x14ac:dyDescent="0.25">
      <c r="C23" s="1" t="s">
        <v>42</v>
      </c>
      <c r="D23" s="11">
        <v>0.33539213327475198</v>
      </c>
      <c r="E23" s="11">
        <v>1521.4458602570201</v>
      </c>
      <c r="F23" s="11">
        <v>1520.8887946960499</v>
      </c>
      <c r="I23" s="11"/>
    </row>
    <row r="24" spans="3:11" x14ac:dyDescent="0.25">
      <c r="C24" s="1" t="s">
        <v>43</v>
      </c>
      <c r="D24" s="11">
        <v>1.4352800408683399E-3</v>
      </c>
      <c r="E24" s="11">
        <v>1.52810614699583E-3</v>
      </c>
      <c r="F24" s="11">
        <v>1.8936888602544199E-3</v>
      </c>
      <c r="K24" s="1"/>
    </row>
    <row r="25" spans="3:11" x14ac:dyDescent="0.25">
      <c r="C25" s="1" t="s">
        <v>50</v>
      </c>
      <c r="D25" s="11" t="s">
        <v>51</v>
      </c>
      <c r="E25" s="11" t="s">
        <v>88</v>
      </c>
      <c r="F25" s="11" t="s">
        <v>107</v>
      </c>
      <c r="G25" s="11" t="s">
        <v>89</v>
      </c>
      <c r="I25" s="1"/>
      <c r="K25" s="11"/>
    </row>
    <row r="26" spans="3:11" x14ac:dyDescent="0.25">
      <c r="C26" s="2" t="s">
        <v>97</v>
      </c>
      <c r="D26" s="3"/>
      <c r="E26" s="1">
        <v>39.135240000000003</v>
      </c>
      <c r="F26" s="11">
        <v>39.131610000000002</v>
      </c>
      <c r="I26" s="11"/>
    </row>
    <row r="27" spans="3:11" x14ac:dyDescent="0.25">
      <c r="C27" s="1"/>
      <c r="D27" s="3"/>
      <c r="E27" s="3"/>
      <c r="G27" s="1"/>
      <c r="I27" s="11" t="s">
        <v>117</v>
      </c>
      <c r="K27" s="1"/>
    </row>
    <row r="28" spans="3:11" x14ac:dyDescent="0.25">
      <c r="C28" s="4" t="s">
        <v>53</v>
      </c>
      <c r="D28" s="1"/>
      <c r="E28" s="17" t="s">
        <v>93</v>
      </c>
      <c r="F28" s="17" t="s">
        <v>108</v>
      </c>
      <c r="G28" s="11"/>
      <c r="K28" s="11"/>
    </row>
    <row r="29" spans="3:11" x14ac:dyDescent="0.25">
      <c r="C29" s="1" t="s">
        <v>82</v>
      </c>
      <c r="D29" s="19">
        <v>0.58082139182333503</v>
      </c>
      <c r="E29" s="11">
        <v>39.017898447347903</v>
      </c>
      <c r="F29" s="11">
        <v>39.021606003854203</v>
      </c>
      <c r="H29" s="11"/>
    </row>
    <row r="30" spans="3:11" x14ac:dyDescent="0.25">
      <c r="C30" s="1" t="s">
        <v>42</v>
      </c>
      <c r="D30" s="11">
        <v>0.335545291405974</v>
      </c>
      <c r="E30" s="11">
        <v>1522.23220172521</v>
      </c>
      <c r="F30" s="11">
        <v>1522.7459193140401</v>
      </c>
      <c r="G30" s="1"/>
      <c r="I30" s="11"/>
    </row>
    <row r="31" spans="3:11" x14ac:dyDescent="0.25">
      <c r="C31" s="1" t="s">
        <v>43</v>
      </c>
      <c r="D31" s="11">
        <v>9.7928155062565404E-4</v>
      </c>
      <c r="E31" s="11">
        <v>1.01205764637901E-3</v>
      </c>
      <c r="F31" s="11">
        <v>6.7492269650948301E-4</v>
      </c>
      <c r="G31" s="11"/>
      <c r="H31" s="1"/>
    </row>
    <row r="32" spans="3:11" x14ac:dyDescent="0.25">
      <c r="C32" s="1" t="s">
        <v>54</v>
      </c>
      <c r="D32" s="11" t="s">
        <v>55</v>
      </c>
      <c r="E32" s="11" t="s">
        <v>94</v>
      </c>
      <c r="F32" s="11" t="s">
        <v>94</v>
      </c>
      <c r="H32" s="11"/>
      <c r="I32" s="1"/>
    </row>
    <row r="33" spans="3:11" x14ac:dyDescent="0.25">
      <c r="C33" s="2" t="s">
        <v>97</v>
      </c>
      <c r="D33" s="3"/>
      <c r="E33" s="1">
        <v>39.140650000000001</v>
      </c>
      <c r="F33" s="11">
        <v>39.147320000000001</v>
      </c>
      <c r="G33" s="1"/>
      <c r="I33" s="11"/>
    </row>
    <row r="34" spans="3:11" x14ac:dyDescent="0.25">
      <c r="C34" s="2"/>
      <c r="D34" s="3"/>
      <c r="E34" s="3"/>
      <c r="G34" s="11"/>
      <c r="H34" s="1"/>
      <c r="I34" s="11"/>
    </row>
    <row r="35" spans="3:11" x14ac:dyDescent="0.25">
      <c r="C35" s="4" t="s">
        <v>56</v>
      </c>
      <c r="D35" s="1"/>
      <c r="E35" s="17" t="s">
        <v>95</v>
      </c>
      <c r="F35" s="17" t="s">
        <v>109</v>
      </c>
      <c r="H35" s="11"/>
      <c r="K35" s="11"/>
    </row>
    <row r="36" spans="3:11" x14ac:dyDescent="0.25">
      <c r="C36" s="1" t="s">
        <v>83</v>
      </c>
      <c r="D36" s="19">
        <v>0.58101090219180196</v>
      </c>
      <c r="E36" s="11">
        <v>39.025520124509903</v>
      </c>
      <c r="F36" s="11">
        <v>39.0319277160336</v>
      </c>
      <c r="I36" s="1"/>
    </row>
    <row r="37" spans="3:11" x14ac:dyDescent="0.25">
      <c r="C37" s="1" t="s">
        <v>42</v>
      </c>
      <c r="D37" s="11">
        <v>0.33575480917858302</v>
      </c>
      <c r="E37" s="11">
        <v>1522.64719503418</v>
      </c>
      <c r="F37" s="11">
        <v>1523.0605960355299</v>
      </c>
      <c r="H37" s="1"/>
      <c r="I37" s="11"/>
      <c r="K37" s="1"/>
    </row>
    <row r="38" spans="3:11" x14ac:dyDescent="0.25">
      <c r="C38" s="1" t="s">
        <v>43</v>
      </c>
      <c r="D38" s="11">
        <v>3.5548321078593398E-4</v>
      </c>
      <c r="E38" s="11">
        <v>7.3971200072264699E-4</v>
      </c>
      <c r="F38" s="11">
        <v>4.68411331061791E-4</v>
      </c>
      <c r="H38" s="11"/>
      <c r="K38" s="11"/>
    </row>
    <row r="39" spans="3:11" x14ac:dyDescent="0.25">
      <c r="C39" s="1" t="s">
        <v>57</v>
      </c>
      <c r="D39" s="11" t="s">
        <v>58</v>
      </c>
      <c r="E39" s="11" t="s">
        <v>96</v>
      </c>
      <c r="F39" s="11" t="s">
        <v>110</v>
      </c>
      <c r="G39" s="11" t="s">
        <v>89</v>
      </c>
      <c r="I39" s="1"/>
    </row>
    <row r="40" spans="3:11" x14ac:dyDescent="0.25">
      <c r="C40" s="2" t="s">
        <v>97</v>
      </c>
      <c r="D40" s="3"/>
      <c r="E40" s="1">
        <v>39.153260000000003</v>
      </c>
      <c r="F40" s="11">
        <v>39.157820000000001</v>
      </c>
      <c r="H40" s="11"/>
      <c r="I40" s="11"/>
      <c r="K40" s="1"/>
    </row>
    <row r="41" spans="3:11" x14ac:dyDescent="0.25">
      <c r="C41" s="2"/>
      <c r="D41" s="3"/>
      <c r="E41" s="3"/>
      <c r="H41" s="11"/>
      <c r="I41" s="11"/>
      <c r="K41" s="11"/>
    </row>
    <row r="42" spans="3:11" x14ac:dyDescent="0.25">
      <c r="C42" s="4" t="s">
        <v>59</v>
      </c>
      <c r="D42" s="1"/>
      <c r="E42" s="17" t="s">
        <v>99</v>
      </c>
      <c r="F42" s="17" t="s">
        <v>111</v>
      </c>
    </row>
    <row r="43" spans="3:11" x14ac:dyDescent="0.25">
      <c r="C43" s="1" t="s">
        <v>84</v>
      </c>
      <c r="D43" s="19">
        <v>0.58096515299738505</v>
      </c>
      <c r="E43" s="11">
        <v>39.020756154857601</v>
      </c>
      <c r="F43" s="11">
        <v>39.0179361260153</v>
      </c>
      <c r="H43" s="1"/>
      <c r="I43" s="11"/>
      <c r="K43" s="1"/>
    </row>
    <row r="44" spans="3:11" x14ac:dyDescent="0.25">
      <c r="C44" s="1" t="s">
        <v>42</v>
      </c>
      <c r="D44" s="11">
        <v>0.335406950261387</v>
      </c>
      <c r="E44" s="11">
        <v>1522.19982681652</v>
      </c>
      <c r="F44" s="11">
        <v>1521.5792147500099</v>
      </c>
      <c r="H44" s="11"/>
      <c r="K44" s="11"/>
    </row>
    <row r="45" spans="3:11" x14ac:dyDescent="0.25">
      <c r="C45" s="1" t="s">
        <v>43</v>
      </c>
      <c r="D45" s="11">
        <v>1.3911653505045401E-3</v>
      </c>
      <c r="E45" s="11">
        <v>1.0333041706448399E-3</v>
      </c>
      <c r="F45" s="11">
        <v>1.44059024081455E-3</v>
      </c>
      <c r="I45" s="1"/>
    </row>
    <row r="46" spans="3:11" x14ac:dyDescent="0.25">
      <c r="C46" s="1" t="s">
        <v>60</v>
      </c>
      <c r="D46" s="11" t="s">
        <v>61</v>
      </c>
      <c r="E46" s="11" t="s">
        <v>98</v>
      </c>
      <c r="F46" s="11" t="s">
        <v>112</v>
      </c>
      <c r="G46" s="11" t="s">
        <v>89</v>
      </c>
      <c r="H46" s="1"/>
      <c r="I46" s="11"/>
    </row>
    <row r="47" spans="3:11" x14ac:dyDescent="0.25">
      <c r="C47" s="2" t="s">
        <v>97</v>
      </c>
      <c r="D47" s="3"/>
      <c r="E47" s="1">
        <v>39.142229999999998</v>
      </c>
      <c r="F47" s="11">
        <v>39.145589999999999</v>
      </c>
      <c r="H47" s="11"/>
    </row>
    <row r="48" spans="3:11" x14ac:dyDescent="0.25">
      <c r="C48" s="2"/>
      <c r="D48" s="3"/>
      <c r="E48" s="3"/>
      <c r="F48" s="1"/>
      <c r="H48" s="11"/>
      <c r="I48" s="1"/>
    </row>
    <row r="49" spans="3:9" x14ac:dyDescent="0.25">
      <c r="C49" s="4" t="s">
        <v>64</v>
      </c>
      <c r="D49" s="1"/>
      <c r="E49" s="17" t="s">
        <v>100</v>
      </c>
      <c r="F49" s="17" t="s">
        <v>113</v>
      </c>
      <c r="I49" s="11"/>
    </row>
    <row r="50" spans="3:9" x14ac:dyDescent="0.25">
      <c r="C50" s="1" t="s">
        <v>85</v>
      </c>
      <c r="D50" s="19">
        <v>0.58075021802237103</v>
      </c>
      <c r="E50" s="11">
        <v>39.014648741618402</v>
      </c>
      <c r="F50" s="11">
        <v>39.012793974019402</v>
      </c>
    </row>
    <row r="51" spans="3:9" x14ac:dyDescent="0.25">
      <c r="C51" s="1" t="s">
        <v>42</v>
      </c>
      <c r="D51" s="11">
        <v>0.33534590319375202</v>
      </c>
      <c r="E51" s="11">
        <v>1521.6167300279401</v>
      </c>
      <c r="F51" s="11">
        <v>1521.29734871697</v>
      </c>
      <c r="I51" s="1"/>
    </row>
    <row r="52" spans="3:9" x14ac:dyDescent="0.25">
      <c r="C52" s="1" t="s">
        <v>43</v>
      </c>
      <c r="D52" s="11">
        <v>1.5729210983289599E-3</v>
      </c>
      <c r="E52" s="11">
        <v>1.41597027136408E-3</v>
      </c>
      <c r="F52" s="11">
        <v>1.6255690949281601E-3</v>
      </c>
      <c r="I52" s="11"/>
    </row>
    <row r="53" spans="3:9" x14ac:dyDescent="0.25">
      <c r="C53" s="1" t="s">
        <v>62</v>
      </c>
      <c r="D53" s="11" t="s">
        <v>63</v>
      </c>
      <c r="E53" s="11" t="s">
        <v>63</v>
      </c>
      <c r="F53" s="11" t="s">
        <v>63</v>
      </c>
      <c r="I53" s="12"/>
    </row>
    <row r="54" spans="3:9" x14ac:dyDescent="0.25">
      <c r="C54" s="2" t="s">
        <v>97</v>
      </c>
      <c r="D54" s="3"/>
      <c r="E54" s="1">
        <v>39.135269999999998</v>
      </c>
      <c r="F54" s="11">
        <v>39.134</v>
      </c>
      <c r="I54" s="11"/>
    </row>
    <row r="55" spans="3:9" x14ac:dyDescent="0.25">
      <c r="C55" s="2"/>
      <c r="D55" s="3"/>
      <c r="E55" s="3"/>
      <c r="F55" s="11"/>
      <c r="I55" s="11"/>
    </row>
    <row r="56" spans="3:9" x14ac:dyDescent="0.25">
      <c r="C56" s="13" t="s">
        <v>67</v>
      </c>
      <c r="D56" s="1" t="s">
        <v>68</v>
      </c>
      <c r="E56" s="3"/>
      <c r="F56" s="11"/>
      <c r="I56" s="11"/>
    </row>
    <row r="57" spans="3:9" x14ac:dyDescent="0.25">
      <c r="C57" s="1" t="s">
        <v>65</v>
      </c>
      <c r="D57" s="11">
        <v>0.33534590319375202</v>
      </c>
      <c r="E57" s="3"/>
      <c r="F57" s="11"/>
      <c r="I57" s="11"/>
    </row>
    <row r="58" spans="3:9" x14ac:dyDescent="0.25">
      <c r="C58" s="1" t="s">
        <v>66</v>
      </c>
      <c r="D58" s="11">
        <v>1.5729210983289599E-3</v>
      </c>
      <c r="E58" s="3"/>
      <c r="F58" s="11"/>
      <c r="I58" s="11"/>
    </row>
    <row r="59" spans="3:9" x14ac:dyDescent="0.25">
      <c r="C59" s="2" t="s">
        <v>97</v>
      </c>
      <c r="D59" s="3"/>
      <c r="E59" s="3"/>
    </row>
    <row r="60" spans="3:9" x14ac:dyDescent="0.25">
      <c r="E60" s="3"/>
      <c r="F60" s="1"/>
      <c r="I60" s="1"/>
    </row>
    <row r="61" spans="3:9" x14ac:dyDescent="0.25">
      <c r="D61" s="18" t="s">
        <v>92</v>
      </c>
      <c r="E61" s="3"/>
      <c r="F61" s="11"/>
      <c r="I61" s="11"/>
    </row>
    <row r="62" spans="3:9" x14ac:dyDescent="0.25">
      <c r="C62" s="4" t="s">
        <v>69</v>
      </c>
      <c r="D62" s="1" t="s">
        <v>72</v>
      </c>
      <c r="E62" s="3"/>
      <c r="I62" s="12"/>
    </row>
    <row r="63" spans="3:9" x14ac:dyDescent="0.25">
      <c r="C63" s="1" t="s">
        <v>70</v>
      </c>
      <c r="D63" s="11">
        <v>0.57915372246227903</v>
      </c>
      <c r="E63" s="3"/>
      <c r="F63" s="1"/>
    </row>
    <row r="64" spans="3:9" x14ac:dyDescent="0.25">
      <c r="C64" s="1" t="s">
        <v>71</v>
      </c>
      <c r="D64" s="11">
        <v>1.3551876532552601E-3</v>
      </c>
      <c r="F64" s="11"/>
    </row>
    <row r="65" spans="3:6" x14ac:dyDescent="0.25">
      <c r="C65" s="2" t="s">
        <v>97</v>
      </c>
      <c r="D65" s="15">
        <v>40.279640000000001</v>
      </c>
    </row>
    <row r="66" spans="3:6" x14ac:dyDescent="0.25">
      <c r="F66" s="1"/>
    </row>
    <row r="67" spans="3:6" x14ac:dyDescent="0.25">
      <c r="F67" s="11"/>
    </row>
    <row r="68" spans="3:6" x14ac:dyDescent="0.25">
      <c r="F68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Train Data Set</vt:lpstr>
      <vt:lpstr>Trials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Jonathon Briggs</dc:creator>
  <cp:lastModifiedBy>Jonathon Briggs</cp:lastModifiedBy>
  <dcterms:created xsi:type="dcterms:W3CDTF">2025-02-18T06:39:14Z</dcterms:created>
  <dcterms:modified xsi:type="dcterms:W3CDTF">2025-02-26T03:02:42Z</dcterms:modified>
</cp:coreProperties>
</file>