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3955" windowHeight="100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2"/>
  <c r="H3"/>
  <c r="H4"/>
  <c r="H5"/>
  <c r="H6"/>
  <c r="H7"/>
  <c r="H8"/>
  <c r="H9"/>
  <c r="H10"/>
  <c r="H2"/>
  <c r="F3"/>
  <c r="F4"/>
  <c r="F5"/>
  <c r="F6"/>
  <c r="F7"/>
  <c r="F8"/>
  <c r="F9"/>
  <c r="F10"/>
  <c r="F2"/>
  <c r="E3"/>
  <c r="E4"/>
  <c r="E5"/>
  <c r="E6"/>
  <c r="E7"/>
  <c r="E8"/>
  <c r="E9"/>
  <c r="E10"/>
  <c r="E2"/>
  <c r="D3"/>
  <c r="D4"/>
  <c r="D5"/>
  <c r="D6"/>
  <c r="D7"/>
  <c r="D8"/>
  <c r="D9"/>
  <c r="D10"/>
  <c r="D2"/>
</calcChain>
</file>

<file path=xl/sharedStrings.xml><?xml version="1.0" encoding="utf-8"?>
<sst xmlns="http://schemas.openxmlformats.org/spreadsheetml/2006/main" count="8" uniqueCount="8">
  <si>
    <t>scattering angle (degrees)</t>
  </si>
  <si>
    <t>Centroid (keV)</t>
  </si>
  <si>
    <t>FWHM (keV)</t>
  </si>
  <si>
    <t>scattering angle (radians)</t>
  </si>
  <si>
    <t>1-cos(theta)</t>
  </si>
  <si>
    <t>1/E'</t>
  </si>
  <si>
    <t>max centroid</t>
  </si>
  <si>
    <t>1/E' max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</si>
</sst>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</c:title>
    <c:plotArea>
      <c:layout/>
      <c:scatterChart>
        <c:scatterStyle val="lineMarker"/>
        <c:ser>
          <c:idx val="0"/>
          <c:order val="0"/>
          <c:tx>
            <c:v>1/E' vs 1-cos(theta)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9.7364533658644781E-2"/>
                  <c:y val="8.9001895596383784E-3"/>
                </c:manualLayout>
              </c:layout>
              <c:numFmt formatCode="General" sourceLinked="0"/>
            </c:trendlineLbl>
          </c:trendline>
          <c:xVal>
            <c:numRef>
              <c:f>Sheet1!$F$2:$F$10</c:f>
              <c:numCache>
                <c:formatCode>General</c:formatCode>
                <c:ptCount val="9"/>
                <c:pt idx="0">
                  <c:v>0.99999867320510327</c:v>
                </c:pt>
                <c:pt idx="1">
                  <c:v>0.82635066087727838</c:v>
                </c:pt>
                <c:pt idx="2">
                  <c:v>0.65797888695722251</c:v>
                </c:pt>
                <c:pt idx="3">
                  <c:v>0.49999923397480472</c:v>
                </c:pt>
                <c:pt idx="4">
                  <c:v>0.35721182565593645</c:v>
                </c:pt>
                <c:pt idx="5">
                  <c:v>0.23395517783790176</c:v>
                </c:pt>
                <c:pt idx="6">
                  <c:v>0.13397437508316323</c:v>
                </c:pt>
                <c:pt idx="7">
                  <c:v>6.0307278371781181E-2</c:v>
                </c:pt>
                <c:pt idx="8">
                  <c:v>1.5192221388300897E-2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3.549875754348598E-3</c:v>
                </c:pt>
                <c:pt idx="1">
                  <c:v>3.2041012495994869E-3</c:v>
                </c:pt>
                <c:pt idx="2">
                  <c:v>2.8893383415197916E-3</c:v>
                </c:pt>
                <c:pt idx="3">
                  <c:v>2.5464731347084289E-3</c:v>
                </c:pt>
                <c:pt idx="4">
                  <c:v>2.232142857142857E-3</c:v>
                </c:pt>
                <c:pt idx="5">
                  <c:v>2.0016012810248197E-3</c:v>
                </c:pt>
                <c:pt idx="6">
                  <c:v>1.886080724254998E-3</c:v>
                </c:pt>
                <c:pt idx="7">
                  <c:v>1.6625103906899418E-3</c:v>
                </c:pt>
                <c:pt idx="8">
                  <c:v>1.5625000000000001E-3</c:v>
                </c:pt>
              </c:numCache>
            </c:numRef>
          </c:yVal>
        </c:ser>
        <c:axId val="49213440"/>
        <c:axId val="49191168"/>
      </c:scatterChart>
      <c:valAx>
        <c:axId val="49213440"/>
        <c:scaling>
          <c:orientation val="minMax"/>
        </c:scaling>
        <c:axPos val="b"/>
        <c:numFmt formatCode="General" sourceLinked="1"/>
        <c:tickLblPos val="nextTo"/>
        <c:crossAx val="49191168"/>
        <c:crosses val="autoZero"/>
        <c:crossBetween val="midCat"/>
      </c:valAx>
      <c:valAx>
        <c:axId val="49191168"/>
        <c:scaling>
          <c:orientation val="minMax"/>
        </c:scaling>
        <c:axPos val="l"/>
        <c:majorGridlines/>
        <c:numFmt formatCode="General" sourceLinked="1"/>
        <c:tickLblPos val="nextTo"/>
        <c:crossAx val="4921344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</c:title>
    <c:plotArea>
      <c:layout/>
      <c:scatterChart>
        <c:scatterStyle val="lineMarker"/>
        <c:ser>
          <c:idx val="0"/>
          <c:order val="0"/>
          <c:tx>
            <c:v>1/E' max fit</c:v>
          </c:tx>
          <c:spPr>
            <a:ln w="28575">
              <a:noFill/>
            </a:ln>
          </c:spPr>
          <c:trendline>
            <c:trendlineType val="linear"/>
            <c:intercept val="1.6000000000000003E-3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Sheet1!$F$2:$F$10</c:f>
              <c:numCache>
                <c:formatCode>General</c:formatCode>
                <c:ptCount val="9"/>
                <c:pt idx="0">
                  <c:v>0.99999867320510327</c:v>
                </c:pt>
                <c:pt idx="1">
                  <c:v>0.82635066087727838</c:v>
                </c:pt>
                <c:pt idx="2">
                  <c:v>0.65797888695722251</c:v>
                </c:pt>
                <c:pt idx="3">
                  <c:v>0.49999923397480472</c:v>
                </c:pt>
                <c:pt idx="4">
                  <c:v>0.35721182565593645</c:v>
                </c:pt>
                <c:pt idx="5">
                  <c:v>0.23395517783790176</c:v>
                </c:pt>
                <c:pt idx="6">
                  <c:v>0.13397437508316323</c:v>
                </c:pt>
                <c:pt idx="7">
                  <c:v>6.0307278371781181E-2</c:v>
                </c:pt>
                <c:pt idx="8">
                  <c:v>1.5192221388300897E-2</c:v>
                </c:pt>
              </c:numCache>
            </c:numRef>
          </c:xVal>
          <c:yVal>
            <c:numRef>
              <c:f>Sheet1!$I$2:$I$10</c:f>
              <c:numCache>
                <c:formatCode>General</c:formatCode>
                <c:ptCount val="9"/>
                <c:pt idx="0">
                  <c:v>3.3898305084745762E-3</c:v>
                </c:pt>
                <c:pt idx="1">
                  <c:v>3.0469226081657522E-3</c:v>
                </c:pt>
                <c:pt idx="2">
                  <c:v>2.7529249827942187E-3</c:v>
                </c:pt>
                <c:pt idx="3">
                  <c:v>2.4254183846713559E-3</c:v>
                </c:pt>
                <c:pt idx="4">
                  <c:v>2.21606648199446E-3</c:v>
                </c:pt>
                <c:pt idx="5">
                  <c:v>1.932180465655492E-3</c:v>
                </c:pt>
                <c:pt idx="6">
                  <c:v>1.8399264029438822E-3</c:v>
                </c:pt>
                <c:pt idx="7">
                  <c:v>1.6294606485253379E-3</c:v>
                </c:pt>
                <c:pt idx="8">
                  <c:v>1.5319800842589046E-3</c:v>
                </c:pt>
              </c:numCache>
            </c:numRef>
          </c:yVal>
        </c:ser>
        <c:axId val="87523328"/>
        <c:axId val="64099840"/>
      </c:scatterChart>
      <c:valAx>
        <c:axId val="87523328"/>
        <c:scaling>
          <c:orientation val="minMax"/>
        </c:scaling>
        <c:axPos val="b"/>
        <c:numFmt formatCode="General" sourceLinked="1"/>
        <c:tickLblPos val="nextTo"/>
        <c:crossAx val="64099840"/>
        <c:crosses val="autoZero"/>
        <c:crossBetween val="midCat"/>
      </c:valAx>
      <c:valAx>
        <c:axId val="64099840"/>
        <c:scaling>
          <c:orientation val="minMax"/>
        </c:scaling>
        <c:axPos val="l"/>
        <c:majorGridlines/>
        <c:numFmt formatCode="General" sourceLinked="1"/>
        <c:tickLblPos val="nextTo"/>
        <c:crossAx val="8752332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11</xdr:row>
      <xdr:rowOff>38100</xdr:rowOff>
    </xdr:from>
    <xdr:to>
      <xdr:col>3</xdr:col>
      <xdr:colOff>400050</xdr:colOff>
      <xdr:row>25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1047750</xdr:colOff>
      <xdr:row>11</xdr:row>
      <xdr:rowOff>95250</xdr:rowOff>
    </xdr:from>
    <xdr:to>
      <xdr:col>8</xdr:col>
      <xdr:colOff>352425</xdr:colOff>
      <xdr:row>25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>
      <selection activeCell="I6" sqref="I6"/>
    </sheetView>
  </sheetViews>
  <sheetFormatPr defaultRowHeight="15"/>
  <cols>
    <col min="1" max="1" width="23.140625" customWidth="1"/>
    <col min="2" max="2" width="14.28515625" customWidth="1"/>
    <col min="3" max="3" width="11.5703125" customWidth="1"/>
    <col min="4" max="4" width="23.28515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H1" t="s">
        <v>6</v>
      </c>
      <c r="I1" t="s">
        <v>7</v>
      </c>
    </row>
    <row r="2" spans="1:9">
      <c r="A2">
        <v>90</v>
      </c>
      <c r="B2">
        <v>281.7</v>
      </c>
      <c r="C2">
        <v>26.6</v>
      </c>
      <c r="D2">
        <f>(3.14159/180)*A2</f>
        <v>1.5707949999999999</v>
      </c>
      <c r="E2">
        <f>1/B2</f>
        <v>3.549875754348598E-3</v>
      </c>
      <c r="F2">
        <f>1-COS(D2)</f>
        <v>0.99999867320510327</v>
      </c>
      <c r="H2">
        <f>B2+0.5*C2</f>
        <v>295</v>
      </c>
      <c r="I2">
        <f>1/H2</f>
        <v>3.3898305084745762E-3</v>
      </c>
    </row>
    <row r="3" spans="1:9">
      <c r="A3">
        <v>80</v>
      </c>
      <c r="B3">
        <v>312.10000000000002</v>
      </c>
      <c r="C3">
        <v>32.200000000000003</v>
      </c>
      <c r="D3">
        <f t="shared" ref="D3:D10" si="0">(3.14159/180)*A3</f>
        <v>1.3962622222222221</v>
      </c>
      <c r="E3">
        <f t="shared" ref="E3:E10" si="1">1/B3</f>
        <v>3.2041012495994869E-3</v>
      </c>
      <c r="F3">
        <f t="shared" ref="F3:F10" si="2">1-COS(D3)</f>
        <v>0.82635066087727838</v>
      </c>
      <c r="H3">
        <f t="shared" ref="H3:H11" si="3">B3+0.5*C3</f>
        <v>328.20000000000005</v>
      </c>
      <c r="I3">
        <f t="shared" ref="I3:I10" si="4">1/H3</f>
        <v>3.0469226081657522E-3</v>
      </c>
    </row>
    <row r="4" spans="1:9">
      <c r="A4">
        <v>70</v>
      </c>
      <c r="B4">
        <v>346.1</v>
      </c>
      <c r="C4">
        <v>34.299999999999997</v>
      </c>
      <c r="D4">
        <f t="shared" si="0"/>
        <v>1.2217294444444442</v>
      </c>
      <c r="E4">
        <f t="shared" si="1"/>
        <v>2.8893383415197916E-3</v>
      </c>
      <c r="F4">
        <f t="shared" si="2"/>
        <v>0.65797888695722251</v>
      </c>
      <c r="H4">
        <f t="shared" si="3"/>
        <v>363.25</v>
      </c>
      <c r="I4">
        <f t="shared" si="4"/>
        <v>2.7529249827942187E-3</v>
      </c>
    </row>
    <row r="5" spans="1:9">
      <c r="A5">
        <v>60</v>
      </c>
      <c r="B5">
        <v>392.7</v>
      </c>
      <c r="C5">
        <v>39.200000000000003</v>
      </c>
      <c r="D5">
        <f t="shared" si="0"/>
        <v>1.0471966666666666</v>
      </c>
      <c r="E5">
        <f t="shared" si="1"/>
        <v>2.5464731347084289E-3</v>
      </c>
      <c r="F5">
        <f t="shared" si="2"/>
        <v>0.49999923397480472</v>
      </c>
      <c r="H5">
        <f t="shared" si="3"/>
        <v>412.3</v>
      </c>
      <c r="I5">
        <f t="shared" si="4"/>
        <v>2.4254183846713559E-3</v>
      </c>
    </row>
    <row r="6" spans="1:9">
      <c r="A6">
        <v>50</v>
      </c>
      <c r="B6">
        <v>448</v>
      </c>
      <c r="C6">
        <v>6.5</v>
      </c>
      <c r="D6">
        <f t="shared" si="0"/>
        <v>0.87266388888888879</v>
      </c>
      <c r="E6">
        <f t="shared" si="1"/>
        <v>2.232142857142857E-3</v>
      </c>
      <c r="F6">
        <f t="shared" si="2"/>
        <v>0.35721182565593645</v>
      </c>
      <c r="H6">
        <f t="shared" si="3"/>
        <v>451.25</v>
      </c>
      <c r="I6">
        <f t="shared" si="4"/>
        <v>2.21606648199446E-3</v>
      </c>
    </row>
    <row r="7" spans="1:9">
      <c r="A7">
        <v>40</v>
      </c>
      <c r="B7">
        <v>499.6</v>
      </c>
      <c r="C7">
        <v>35.9</v>
      </c>
      <c r="D7">
        <f t="shared" si="0"/>
        <v>0.69813111111111104</v>
      </c>
      <c r="E7">
        <f t="shared" si="1"/>
        <v>2.0016012810248197E-3</v>
      </c>
      <c r="F7">
        <f t="shared" si="2"/>
        <v>0.23395517783790176</v>
      </c>
      <c r="H7">
        <f t="shared" si="3"/>
        <v>517.55000000000007</v>
      </c>
      <c r="I7">
        <f t="shared" si="4"/>
        <v>1.932180465655492E-3</v>
      </c>
    </row>
    <row r="8" spans="1:9">
      <c r="A8">
        <v>30</v>
      </c>
      <c r="B8">
        <v>530.20000000000005</v>
      </c>
      <c r="C8">
        <v>26.6</v>
      </c>
      <c r="D8">
        <f t="shared" si="0"/>
        <v>0.52359833333333328</v>
      </c>
      <c r="E8">
        <f t="shared" si="1"/>
        <v>1.886080724254998E-3</v>
      </c>
      <c r="F8">
        <f t="shared" si="2"/>
        <v>0.13397437508316323</v>
      </c>
      <c r="H8">
        <f t="shared" si="3"/>
        <v>543.5</v>
      </c>
      <c r="I8">
        <f t="shared" si="4"/>
        <v>1.8399264029438822E-3</v>
      </c>
    </row>
    <row r="9" spans="1:9">
      <c r="A9">
        <v>20</v>
      </c>
      <c r="B9">
        <v>601.5</v>
      </c>
      <c r="C9">
        <v>24.4</v>
      </c>
      <c r="D9">
        <f t="shared" si="0"/>
        <v>0.34906555555555552</v>
      </c>
      <c r="E9">
        <f t="shared" si="1"/>
        <v>1.6625103906899418E-3</v>
      </c>
      <c r="F9">
        <f t="shared" si="2"/>
        <v>6.0307278371781181E-2</v>
      </c>
      <c r="H9">
        <f t="shared" si="3"/>
        <v>613.70000000000005</v>
      </c>
      <c r="I9">
        <f t="shared" si="4"/>
        <v>1.6294606485253379E-3</v>
      </c>
    </row>
    <row r="10" spans="1:9">
      <c r="A10">
        <v>10</v>
      </c>
      <c r="B10">
        <v>640</v>
      </c>
      <c r="C10">
        <v>25.5</v>
      </c>
      <c r="D10">
        <f t="shared" si="0"/>
        <v>0.17453277777777776</v>
      </c>
      <c r="E10">
        <f t="shared" si="1"/>
        <v>1.5625000000000001E-3</v>
      </c>
      <c r="F10">
        <f t="shared" si="2"/>
        <v>1.5192221388300897E-2</v>
      </c>
      <c r="H10">
        <f t="shared" si="3"/>
        <v>652.75</v>
      </c>
      <c r="I10">
        <f t="shared" si="4"/>
        <v>1.5319800842589046E-3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</dc:creator>
  <cp:lastModifiedBy>Jonathon</cp:lastModifiedBy>
  <dcterms:created xsi:type="dcterms:W3CDTF">2010-11-17T16:18:24Z</dcterms:created>
  <dcterms:modified xsi:type="dcterms:W3CDTF">2010-11-17T17:06:42Z</dcterms:modified>
</cp:coreProperties>
</file>