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6"/>
  </bookViews>
  <sheets>
    <sheet name="Jones0430" sheetId="1" r:id="rId1"/>
    <sheet name="Jones0421" sheetId="2" r:id="rId2"/>
    <sheet name="Jones0420" sheetId="3" r:id="rId3"/>
    <sheet name="Jane0429" sheetId="4" r:id="rId4"/>
    <sheet name="Jane0422" sheetId="5" r:id="rId5"/>
    <sheet name="Jane0418" sheetId="6" r:id="rId6"/>
    <sheet name="工作表1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7" l="1"/>
  <c r="K3" i="7"/>
  <c r="P3" i="7"/>
  <c r="F39" i="7" l="1"/>
  <c r="E39" i="7"/>
  <c r="F38" i="7"/>
  <c r="E38" i="7"/>
  <c r="F34" i="7"/>
  <c r="F37" i="7"/>
  <c r="E37" i="7"/>
  <c r="F36" i="7"/>
  <c r="E36" i="7"/>
  <c r="E35" i="7"/>
  <c r="F35" i="7"/>
  <c r="E34" i="7"/>
  <c r="E33" i="7"/>
  <c r="F33" i="7"/>
  <c r="F32" i="7"/>
  <c r="E32" i="7"/>
  <c r="E31" i="7"/>
  <c r="F31" i="7"/>
  <c r="F30" i="7"/>
  <c r="E30" i="7"/>
  <c r="E29" i="7"/>
  <c r="F29" i="7"/>
  <c r="F28" i="7"/>
  <c r="E28" i="7"/>
  <c r="M4" i="7"/>
  <c r="K5" i="7"/>
  <c r="L4" i="7"/>
  <c r="K4" i="7"/>
  <c r="M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8" i="7"/>
  <c r="G19" i="7"/>
  <c r="G20" i="7"/>
  <c r="L5" i="7" l="1"/>
  <c r="M5" i="7" s="1"/>
  <c r="P4" i="7"/>
  <c r="Q4" i="7" l="1"/>
  <c r="Q3" i="7"/>
  <c r="F11" i="7"/>
  <c r="E11" i="7"/>
  <c r="G3" i="7"/>
  <c r="B21" i="3"/>
  <c r="F20" i="7" l="1"/>
  <c r="F17" i="7"/>
  <c r="G17" i="7" s="1"/>
  <c r="E17" i="7"/>
  <c r="F14" i="7"/>
  <c r="E14" i="7"/>
  <c r="F8" i="7"/>
  <c r="E8" i="7"/>
  <c r="F5" i="7"/>
  <c r="E5" i="7"/>
  <c r="C10" i="1" l="1"/>
  <c r="D10" i="1"/>
  <c r="B10" i="1"/>
  <c r="C12" i="2"/>
  <c r="D12" i="2"/>
  <c r="B12" i="2"/>
  <c r="C12" i="3"/>
  <c r="D12" i="3"/>
  <c r="E12" i="3"/>
  <c r="C12" i="6"/>
  <c r="D12" i="6"/>
  <c r="B12" i="6"/>
  <c r="C12" i="4"/>
  <c r="D12" i="4"/>
  <c r="B12" i="4"/>
  <c r="B12" i="5"/>
  <c r="D12" i="5"/>
  <c r="C12" i="5"/>
  <c r="C16" i="1" l="1"/>
  <c r="B16" i="1"/>
  <c r="C22" i="6" l="1"/>
  <c r="B22" i="6"/>
  <c r="C21" i="6"/>
  <c r="B21" i="6"/>
  <c r="C22" i="5"/>
  <c r="B22" i="5"/>
  <c r="C21" i="5"/>
  <c r="B21" i="5"/>
  <c r="C22" i="4"/>
  <c r="B22" i="4"/>
  <c r="C21" i="4"/>
  <c r="B21" i="4"/>
  <c r="C22" i="3" l="1"/>
  <c r="B22" i="3"/>
  <c r="C21" i="3"/>
  <c r="C15" i="1"/>
  <c r="B15" i="1"/>
  <c r="C22" i="2"/>
  <c r="B22" i="2"/>
  <c r="C21" i="2"/>
  <c r="B21" i="2"/>
</calcChain>
</file>

<file path=xl/sharedStrings.xml><?xml version="1.0" encoding="utf-8"?>
<sst xmlns="http://schemas.openxmlformats.org/spreadsheetml/2006/main" count="147" uniqueCount="36">
  <si>
    <t>日期</t>
    <phoneticPr fontId="1" type="noConversion"/>
  </si>
  <si>
    <t>受測者編號</t>
    <phoneticPr fontId="1" type="noConversion"/>
  </si>
  <si>
    <t>文件名稱</t>
    <phoneticPr fontId="1" type="noConversion"/>
  </si>
  <si>
    <t>Jones0430.csv</t>
    <phoneticPr fontId="1" type="noConversion"/>
  </si>
  <si>
    <t>Siting</t>
    <phoneticPr fontId="1" type="noConversion"/>
  </si>
  <si>
    <t>Lying</t>
    <phoneticPr fontId="1" type="noConversion"/>
  </si>
  <si>
    <t>Total</t>
    <phoneticPr fontId="1" type="noConversion"/>
  </si>
  <si>
    <t>Really Result(data number)</t>
    <phoneticPr fontId="1" type="noConversion"/>
  </si>
  <si>
    <t>Lying</t>
    <phoneticPr fontId="1" type="noConversion"/>
  </si>
  <si>
    <t>Jones0421.csv</t>
    <phoneticPr fontId="1" type="noConversion"/>
  </si>
  <si>
    <t>Sitting</t>
    <phoneticPr fontId="1" type="noConversion"/>
  </si>
  <si>
    <t>Lying</t>
    <phoneticPr fontId="1" type="noConversion"/>
  </si>
  <si>
    <t>Predict Result</t>
    <phoneticPr fontId="1" type="noConversion"/>
  </si>
  <si>
    <t>Sitting</t>
    <phoneticPr fontId="1" type="noConversion"/>
  </si>
  <si>
    <t>Lying</t>
    <phoneticPr fontId="1" type="noConversion"/>
  </si>
  <si>
    <t>Jones0420.csv</t>
    <phoneticPr fontId="1" type="noConversion"/>
  </si>
  <si>
    <t>Jane0429.csv</t>
    <phoneticPr fontId="1" type="noConversion"/>
  </si>
  <si>
    <t>Jane0422.csv</t>
    <phoneticPr fontId="1" type="noConversion"/>
  </si>
  <si>
    <t>2020/418</t>
    <phoneticPr fontId="1" type="noConversion"/>
  </si>
  <si>
    <t>Jane0418.csv</t>
    <phoneticPr fontId="1" type="noConversion"/>
  </si>
  <si>
    <t>sitting</t>
    <phoneticPr fontId="1" type="noConversion"/>
  </si>
  <si>
    <t>lying</t>
    <phoneticPr fontId="1" type="noConversion"/>
  </si>
  <si>
    <t xml:space="preserve">Subject ID </t>
  </si>
  <si>
    <t>date</t>
  </si>
  <si>
    <t>Lying Posture</t>
    <phoneticPr fontId="1" type="noConversion"/>
  </si>
  <si>
    <t>Siting Posture</t>
    <phoneticPr fontId="1" type="noConversion"/>
  </si>
  <si>
    <t xml:space="preserve">             Predict Result  Really Result</t>
    <phoneticPr fontId="1" type="noConversion"/>
  </si>
  <si>
    <t>04/20 Total</t>
    <phoneticPr fontId="1" type="noConversion"/>
  </si>
  <si>
    <t>Total</t>
    <phoneticPr fontId="1" type="noConversion"/>
  </si>
  <si>
    <t>04/21 Total</t>
    <phoneticPr fontId="1" type="noConversion"/>
  </si>
  <si>
    <t>04/30 Total</t>
    <phoneticPr fontId="1" type="noConversion"/>
  </si>
  <si>
    <t>04/18 Total</t>
    <phoneticPr fontId="1" type="noConversion"/>
  </si>
  <si>
    <t>04/22 Total</t>
    <phoneticPr fontId="1" type="noConversion"/>
  </si>
  <si>
    <t>04/29 Total</t>
    <phoneticPr fontId="1" type="noConversion"/>
  </si>
  <si>
    <t>number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</si>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</sst>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%"/>
  </numFmts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20">
    <xf numFmtId="0" fontId="0" fillId="0" borderId="0" xfId="0"/>
    <xf numFmtId="10" fontId="0" fillId="0" borderId="0" xfId="0" applyNumberFormat="1"/>
    <xf numFmtId="14" fontId="0" fillId="0" borderId="0" xfId="0" applyNumberFormat="1"/>
    <xf numFmtId="176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10" fontId="3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</cellXfs>
  <cellStyles count="2">
    <cellStyle name="一般" xfId="0" builtinId="0"/>
    <cellStyle name="百分比" xfId="1" builtinId="5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Jane0422!$I$25</c:f>
              <c:strCache>
                <c:ptCount val="1"/>
                <c:pt idx="0">
                  <c:v>sitting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Jane0422!$I$26:$I$45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176</c:v>
                </c:pt>
                <c:pt idx="3">
                  <c:v>0</c:v>
                </c:pt>
                <c:pt idx="4">
                  <c:v>24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73</c:v>
                </c:pt>
                <c:pt idx="9">
                  <c:v>115</c:v>
                </c:pt>
                <c:pt idx="10">
                  <c:v>1959</c:v>
                </c:pt>
                <c:pt idx="11">
                  <c:v>1030</c:v>
                </c:pt>
                <c:pt idx="12">
                  <c:v>192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24</c:v>
                </c:pt>
                <c:pt idx="17">
                  <c:v>197</c:v>
                </c:pt>
                <c:pt idx="18">
                  <c:v>1004</c:v>
                </c:pt>
                <c:pt idx="19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D-4AA0-8BBD-45E31AB672C9}"/>
            </c:ext>
          </c:extLst>
        </c:ser>
        <c:ser>
          <c:idx val="1"/>
          <c:order val="1"/>
          <c:tx>
            <c:strRef>
              <c:f>Jane0422!$J$25</c:f>
              <c:strCache>
                <c:ptCount val="1"/>
                <c:pt idx="0">
                  <c:v>lying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Jane0422!$J$26:$J$45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157</c:v>
                </c:pt>
                <c:pt idx="3">
                  <c:v>0</c:v>
                </c:pt>
                <c:pt idx="4">
                  <c:v>58</c:v>
                </c:pt>
                <c:pt idx="5">
                  <c:v>992</c:v>
                </c:pt>
                <c:pt idx="6">
                  <c:v>920</c:v>
                </c:pt>
                <c:pt idx="7">
                  <c:v>369</c:v>
                </c:pt>
                <c:pt idx="8">
                  <c:v>1383</c:v>
                </c:pt>
                <c:pt idx="9">
                  <c:v>1234</c:v>
                </c:pt>
                <c:pt idx="10">
                  <c:v>466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37</c:v>
                </c:pt>
                <c:pt idx="16">
                  <c:v>23</c:v>
                </c:pt>
                <c:pt idx="17">
                  <c:v>284</c:v>
                </c:pt>
                <c:pt idx="18">
                  <c:v>69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7D-4AA0-8BBD-45E31AB67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297504"/>
        <c:axId val="1930376128"/>
      </c:lineChart>
      <c:catAx>
        <c:axId val="83297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0376128"/>
        <c:crosses val="autoZero"/>
        <c:auto val="1"/>
        <c:lblAlgn val="ctr"/>
        <c:lblOffset val="100"/>
        <c:noMultiLvlLbl val="0"/>
      </c:catAx>
      <c:valAx>
        <c:axId val="193037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29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Jane0422!$I$51:$I$61</c:f>
              <c:numCache>
                <c:formatCode>General</c:formatCode>
                <c:ptCount val="11"/>
                <c:pt idx="0">
                  <c:v>0</c:v>
                </c:pt>
                <c:pt idx="1">
                  <c:v>26</c:v>
                </c:pt>
                <c:pt idx="2">
                  <c:v>0</c:v>
                </c:pt>
                <c:pt idx="3">
                  <c:v>58</c:v>
                </c:pt>
                <c:pt idx="4">
                  <c:v>1389</c:v>
                </c:pt>
                <c:pt idx="5">
                  <c:v>962</c:v>
                </c:pt>
                <c:pt idx="6">
                  <c:v>1446</c:v>
                </c:pt>
                <c:pt idx="7">
                  <c:v>536</c:v>
                </c:pt>
                <c:pt idx="8">
                  <c:v>332</c:v>
                </c:pt>
                <c:pt idx="9">
                  <c:v>146</c:v>
                </c:pt>
                <c:pt idx="10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0A-4862-AE82-06FBA17BF20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Jane0422!$J$51:$J$61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0</c:v>
                </c:pt>
                <c:pt idx="3">
                  <c:v>0</c:v>
                </c:pt>
                <c:pt idx="4">
                  <c:v>512</c:v>
                </c:pt>
                <c:pt idx="5">
                  <c:v>1986</c:v>
                </c:pt>
                <c:pt idx="6">
                  <c:v>2741</c:v>
                </c:pt>
                <c:pt idx="7">
                  <c:v>692</c:v>
                </c:pt>
                <c:pt idx="8">
                  <c:v>31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0A-4862-AE82-06FBA17BF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258592"/>
        <c:axId val="211251104"/>
      </c:lineChart>
      <c:catAx>
        <c:axId val="211258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1251104"/>
        <c:crosses val="autoZero"/>
        <c:auto val="1"/>
        <c:lblAlgn val="ctr"/>
        <c:lblOffset val="100"/>
        <c:noMultiLvlLbl val="0"/>
      </c:catAx>
      <c:valAx>
        <c:axId val="21125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125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Sitting</a:t>
            </a:r>
            <a:r>
              <a:rPr lang="en-US" altLang="zh-TW" baseline="0"/>
              <a:t> Lying Posture Recognitaion Accuracy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工作表1!$O$3</c:f>
              <c:strCache>
                <c:ptCount val="1"/>
                <c:pt idx="0">
                  <c:v>Siting Posture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工作表1!$P$2:$Q$2</c:f>
              <c:strCache>
                <c:ptCount val="2"/>
                <c:pt idx="0">
                  <c:v>Siting Posture</c:v>
                </c:pt>
                <c:pt idx="1">
                  <c:v>Lying Posture</c:v>
                </c:pt>
              </c:strCache>
            </c:strRef>
          </c:cat>
          <c:val>
            <c:numRef>
              <c:f>工作表1!$P$3:$Q$3</c:f>
              <c:numCache>
                <c:formatCode>0.00%</c:formatCode>
                <c:ptCount val="2"/>
                <c:pt idx="0">
                  <c:v>0.98640776699029131</c:v>
                </c:pt>
                <c:pt idx="1">
                  <c:v>1.3592233009708738E-2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4D-45E4-8A6A-C819F792DCDB}"/>
            </c:ext>
          </c:extLst>
        </c:ser>
        <c:ser>
          <c:idx val="1"/>
          <c:order val="1"/>
          <c:tx>
            <c:strRef>
              <c:f>工作表1!$O$4</c:f>
              <c:strCache>
                <c:ptCount val="1"/>
                <c:pt idx="0">
                  <c:v>Lying Posture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工作表1!$P$2:$Q$2</c:f>
              <c:strCache>
                <c:ptCount val="2"/>
                <c:pt idx="0">
                  <c:v>Siting Posture</c:v>
                </c:pt>
                <c:pt idx="1">
                  <c:v>Lying Posture</c:v>
                </c:pt>
              </c:strCache>
            </c:strRef>
          </c:cat>
          <c:val>
            <c:numRef>
              <c:f>工作表1!$P$4:$Q$4</c:f>
              <c:numCache>
                <c:formatCode>0.00%</c:formatCode>
                <c:ptCount val="2"/>
                <c:pt idx="0">
                  <c:v>1.1803356087580903E-4</c:v>
                </c:pt>
                <c:pt idx="1">
                  <c:v>0.99988196643912419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4D-45E4-8A6A-C819F792DC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67134784"/>
        <c:axId val="2067146848"/>
        <c:axId val="0"/>
      </c:bar3DChart>
      <c:catAx>
        <c:axId val="206713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67146848"/>
        <c:crosses val="autoZero"/>
        <c:auto val="1"/>
        <c:lblAlgn val="ctr"/>
        <c:lblOffset val="100"/>
        <c:noMultiLvlLbl val="0"/>
      </c:catAx>
      <c:valAx>
        <c:axId val="206714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6713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98722</xdr:colOff>
      <xdr:row>24</xdr:row>
      <xdr:rowOff>25579</xdr:rowOff>
    </xdr:from>
    <xdr:to>
      <xdr:col>23</xdr:col>
      <xdr:colOff>446402</xdr:colOff>
      <xdr:row>41</xdr:row>
      <xdr:rowOff>53644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99390</xdr:colOff>
      <xdr:row>44</xdr:row>
      <xdr:rowOff>40583</xdr:rowOff>
    </xdr:from>
    <xdr:to>
      <xdr:col>23</xdr:col>
      <xdr:colOff>488673</xdr:colOff>
      <xdr:row>60</xdr:row>
      <xdr:rowOff>41412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1033096</xdr:colOff>
      <xdr:row>1</xdr:row>
      <xdr:rowOff>0</xdr:rowOff>
    </xdr:from>
    <xdr:to>
      <xdr:col>4</xdr:col>
      <xdr:colOff>7327</xdr:colOff>
      <xdr:row>2</xdr:row>
      <xdr:rowOff>0</xdr:rowOff>
    </xdr:to>
    <xdr:cxnSp macro="">
      <xdr:nvCxnSpPr>
        <xdr:cNvPr id="3" name="直線接點 2"/>
        <xdr:cNvCxnSpPr/>
      </xdr:nvCxnSpPr>
      <xdr:spPr>
        <a:xfrm>
          <a:off x="2586404" y="197827"/>
          <a:ext cx="1289538" cy="38832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1033096</xdr:colOff>
      <xdr:row>26</xdr:row>
      <xdr:rowOff>0</xdr:rowOff>
    </xdr:from>
    <xdr:to>
      <xdr:col>4</xdr:col>
      <xdr:colOff>7327</xdr:colOff>
      <xdr:row>27</xdr:row>
      <xdr:rowOff>0</xdr:rowOff>
    </xdr:to>
    <xdr:cxnSp macro="">
      <xdr:nvCxnSpPr>
        <xdr:cNvPr id="5" name="直線接點 4"/>
        <xdr:cNvCxnSpPr/>
      </xdr:nvCxnSpPr>
      <xdr:spPr>
        <a:xfrm>
          <a:off x="2319704" y="197827"/>
          <a:ext cx="1277815" cy="38832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3082</xdr:colOff>
      <xdr:row>1</xdr:row>
      <xdr:rowOff>0</xdr:rowOff>
    </xdr:from>
    <xdr:to>
      <xdr:col>10</xdr:col>
      <xdr:colOff>7327</xdr:colOff>
      <xdr:row>2</xdr:row>
      <xdr:rowOff>0</xdr:rowOff>
    </xdr:to>
    <xdr:cxnSp macro="">
      <xdr:nvCxnSpPr>
        <xdr:cNvPr id="6" name="直線接點 5"/>
        <xdr:cNvCxnSpPr/>
      </xdr:nvCxnSpPr>
      <xdr:spPr>
        <a:xfrm>
          <a:off x="6711995" y="198783"/>
          <a:ext cx="1279767" cy="38928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3082</xdr:colOff>
      <xdr:row>1</xdr:row>
      <xdr:rowOff>0</xdr:rowOff>
    </xdr:from>
    <xdr:to>
      <xdr:col>15</xdr:col>
      <xdr:colOff>7327</xdr:colOff>
      <xdr:row>2</xdr:row>
      <xdr:rowOff>0</xdr:rowOff>
    </xdr:to>
    <xdr:cxnSp macro="">
      <xdr:nvCxnSpPr>
        <xdr:cNvPr id="8" name="直線接點 7"/>
        <xdr:cNvCxnSpPr/>
      </xdr:nvCxnSpPr>
      <xdr:spPr>
        <a:xfrm>
          <a:off x="12087408" y="198783"/>
          <a:ext cx="1205223" cy="38928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461388</xdr:colOff>
      <xdr:row>8</xdr:row>
      <xdr:rowOff>73713</xdr:rowOff>
    </xdr:from>
    <xdr:to>
      <xdr:col>13</xdr:col>
      <xdr:colOff>1297933</xdr:colOff>
      <xdr:row>25</xdr:row>
      <xdr:rowOff>91107</xdr:rowOff>
    </xdr:to>
    <xdr:graphicFrame macro="">
      <xdr:nvGraphicFramePr>
        <xdr:cNvPr id="11" name="圖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="115" zoomScaleNormal="115" workbookViewId="0">
      <selection activeCell="F24" sqref="F24"/>
    </sheetView>
  </sheetViews>
  <sheetFormatPr defaultRowHeight="15.75" x14ac:dyDescent="0.25"/>
  <cols>
    <col min="1" max="1" width="23" customWidth="1"/>
    <col min="2" max="2" width="13.140625" customWidth="1"/>
    <col min="3" max="3" width="15.7109375" customWidth="1"/>
    <col min="4" max="4" width="11.7109375" customWidth="1"/>
    <col min="5" max="5" width="11.140625" customWidth="1"/>
    <col min="6" max="7" width="10.5703125" customWidth="1"/>
    <col min="8" max="8" width="13.140625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s="2">
        <v>43951</v>
      </c>
      <c r="B2">
        <v>1</v>
      </c>
      <c r="C2" t="s">
        <v>3</v>
      </c>
    </row>
    <row r="6" spans="1:4" x14ac:dyDescent="0.25">
      <c r="C6" t="s">
        <v>13</v>
      </c>
      <c r="D6" t="s">
        <v>14</v>
      </c>
    </row>
    <row r="7" spans="1:4" x14ac:dyDescent="0.25">
      <c r="A7" t="s">
        <v>7</v>
      </c>
    </row>
    <row r="8" spans="1:4" x14ac:dyDescent="0.25">
      <c r="A8" t="s">
        <v>4</v>
      </c>
      <c r="B8">
        <v>60</v>
      </c>
      <c r="C8">
        <v>56</v>
      </c>
      <c r="D8">
        <v>4</v>
      </c>
    </row>
    <row r="9" spans="1:4" x14ac:dyDescent="0.25">
      <c r="A9" t="s">
        <v>5</v>
      </c>
      <c r="B9">
        <v>25923</v>
      </c>
      <c r="C9">
        <v>0</v>
      </c>
      <c r="D9">
        <v>25923</v>
      </c>
    </row>
    <row r="10" spans="1:4" x14ac:dyDescent="0.25">
      <c r="A10" t="s">
        <v>6</v>
      </c>
      <c r="B10">
        <f>SUM(B8:B9)</f>
        <v>25983</v>
      </c>
      <c r="C10">
        <f t="shared" ref="C10:D10" si="0">SUM(C8:C9)</f>
        <v>56</v>
      </c>
      <c r="D10">
        <f t="shared" si="0"/>
        <v>25927</v>
      </c>
    </row>
    <row r="14" spans="1:4" x14ac:dyDescent="0.25">
      <c r="B14" t="s">
        <v>4</v>
      </c>
      <c r="C14" t="s">
        <v>8</v>
      </c>
    </row>
    <row r="15" spans="1:4" x14ac:dyDescent="0.25">
      <c r="A15" t="s">
        <v>4</v>
      </c>
      <c r="B15" s="1">
        <f>C8/B8</f>
        <v>0.93333333333333335</v>
      </c>
      <c r="C15" s="1">
        <f>D8/B8</f>
        <v>6.6666666666666666E-2</v>
      </c>
    </row>
    <row r="16" spans="1:4" x14ac:dyDescent="0.25">
      <c r="A16" t="s">
        <v>5</v>
      </c>
      <c r="B16" s="1">
        <f>C9/B9</f>
        <v>0</v>
      </c>
      <c r="C16" s="1">
        <f>D9/B9</f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zoomScale="115" zoomScaleNormal="115" workbookViewId="0">
      <selection activeCell="E16" sqref="E16"/>
    </sheetView>
  </sheetViews>
  <sheetFormatPr defaultRowHeight="15.75" x14ac:dyDescent="0.25"/>
  <cols>
    <col min="1" max="1" width="23.42578125" customWidth="1"/>
    <col min="2" max="2" width="11.42578125" customWidth="1"/>
    <col min="3" max="3" width="13.7109375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s="2">
        <v>43942</v>
      </c>
      <c r="B2">
        <v>1</v>
      </c>
      <c r="C2" t="s">
        <v>9</v>
      </c>
    </row>
    <row r="7" spans="1:4" x14ac:dyDescent="0.25">
      <c r="C7" t="s">
        <v>12</v>
      </c>
    </row>
    <row r="8" spans="1:4" x14ac:dyDescent="0.25">
      <c r="C8" t="s">
        <v>10</v>
      </c>
      <c r="D8" t="s">
        <v>11</v>
      </c>
    </row>
    <row r="9" spans="1:4" x14ac:dyDescent="0.25">
      <c r="A9" t="s">
        <v>7</v>
      </c>
    </row>
    <row r="10" spans="1:4" x14ac:dyDescent="0.25">
      <c r="A10" t="s">
        <v>4</v>
      </c>
      <c r="B10">
        <v>117</v>
      </c>
      <c r="C10">
        <v>117</v>
      </c>
      <c r="D10">
        <v>0</v>
      </c>
    </row>
    <row r="11" spans="1:4" x14ac:dyDescent="0.25">
      <c r="A11" t="s">
        <v>5</v>
      </c>
      <c r="B11">
        <v>24725</v>
      </c>
      <c r="C11">
        <v>0</v>
      </c>
      <c r="D11">
        <v>24725</v>
      </c>
    </row>
    <row r="12" spans="1:4" x14ac:dyDescent="0.25">
      <c r="A12" t="s">
        <v>6</v>
      </c>
      <c r="B12">
        <f>SUM(B10:B11)</f>
        <v>24842</v>
      </c>
      <c r="C12">
        <f t="shared" ref="C12:D12" si="0">SUM(C10:C11)</f>
        <v>117</v>
      </c>
      <c r="D12">
        <f t="shared" si="0"/>
        <v>24725</v>
      </c>
    </row>
    <row r="20" spans="1:3" x14ac:dyDescent="0.25">
      <c r="B20" t="s">
        <v>4</v>
      </c>
      <c r="C20" t="s">
        <v>5</v>
      </c>
    </row>
    <row r="21" spans="1:3" x14ac:dyDescent="0.25">
      <c r="A21" t="s">
        <v>4</v>
      </c>
      <c r="B21" s="1">
        <f>C10/B10</f>
        <v>1</v>
      </c>
      <c r="C21" s="1">
        <f>D10/B10</f>
        <v>0</v>
      </c>
    </row>
    <row r="22" spans="1:3" x14ac:dyDescent="0.25">
      <c r="A22" t="s">
        <v>5</v>
      </c>
      <c r="B22" s="3">
        <f>C11/B11</f>
        <v>0</v>
      </c>
      <c r="C22" s="1">
        <f>D11/B11</f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zoomScale="115" zoomScaleNormal="115" workbookViewId="0">
      <selection activeCell="C10" sqref="C10:E12"/>
    </sheetView>
  </sheetViews>
  <sheetFormatPr defaultRowHeight="15.75" x14ac:dyDescent="0.25"/>
  <cols>
    <col min="1" max="1" width="12.42578125" customWidth="1"/>
    <col min="2" max="2" width="16.140625" customWidth="1"/>
    <col min="3" max="3" width="15.5703125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 s="2">
        <v>43941</v>
      </c>
      <c r="B2">
        <v>1</v>
      </c>
      <c r="C2" t="s">
        <v>15</v>
      </c>
    </row>
    <row r="8" spans="1:5" x14ac:dyDescent="0.25">
      <c r="C8" t="s">
        <v>12</v>
      </c>
    </row>
    <row r="9" spans="1:5" x14ac:dyDescent="0.25">
      <c r="A9" t="s">
        <v>7</v>
      </c>
      <c r="C9" t="s">
        <v>10</v>
      </c>
      <c r="D9" t="s">
        <v>11</v>
      </c>
    </row>
    <row r="10" spans="1:5" x14ac:dyDescent="0.25">
      <c r="B10" t="s">
        <v>4</v>
      </c>
      <c r="C10">
        <v>91</v>
      </c>
      <c r="D10">
        <v>3</v>
      </c>
      <c r="E10">
        <v>94</v>
      </c>
    </row>
    <row r="11" spans="1:5" x14ac:dyDescent="0.25">
      <c r="B11" t="s">
        <v>5</v>
      </c>
      <c r="C11">
        <v>7</v>
      </c>
      <c r="D11">
        <v>26820</v>
      </c>
      <c r="E11">
        <v>26827</v>
      </c>
    </row>
    <row r="12" spans="1:5" x14ac:dyDescent="0.25">
      <c r="B12" t="s">
        <v>6</v>
      </c>
      <c r="C12">
        <f t="shared" ref="C12:D12" si="0">SUM(C10:C11)</f>
        <v>98</v>
      </c>
      <c r="D12">
        <f t="shared" si="0"/>
        <v>26823</v>
      </c>
      <c r="E12">
        <f>SUM(E10:E11)</f>
        <v>26921</v>
      </c>
    </row>
    <row r="20" spans="1:3" x14ac:dyDescent="0.25">
      <c r="B20" t="s">
        <v>4</v>
      </c>
      <c r="C20" t="s">
        <v>5</v>
      </c>
    </row>
    <row r="21" spans="1:3" x14ac:dyDescent="0.25">
      <c r="A21" t="s">
        <v>4</v>
      </c>
      <c r="B21" s="1">
        <f>C10/E10</f>
        <v>0.96808510638297873</v>
      </c>
      <c r="C21" s="1">
        <f>D10/E10</f>
        <v>3.1914893617021274E-2</v>
      </c>
    </row>
    <row r="22" spans="1:3" x14ac:dyDescent="0.25">
      <c r="A22" t="s">
        <v>5</v>
      </c>
      <c r="B22" s="3">
        <f>C11/E11</f>
        <v>2.6093115145189546E-4</v>
      </c>
      <c r="C22" s="1">
        <f>D11/E11</f>
        <v>0.99973906884854813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zoomScale="115" zoomScaleNormal="115" workbookViewId="0">
      <selection activeCell="B21" sqref="B21:C22"/>
    </sheetView>
  </sheetViews>
  <sheetFormatPr defaultRowHeight="15.75" x14ac:dyDescent="0.25"/>
  <cols>
    <col min="1" max="1" width="9.85546875" bestFit="1" customWidth="1"/>
    <col min="2" max="2" width="13.85546875" customWidth="1"/>
    <col min="3" max="3" width="18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s="2">
        <v>43950</v>
      </c>
      <c r="B2">
        <v>2</v>
      </c>
      <c r="C2" t="s">
        <v>16</v>
      </c>
    </row>
    <row r="7" spans="1:4" x14ac:dyDescent="0.25">
      <c r="C7" t="s">
        <v>12</v>
      </c>
    </row>
    <row r="8" spans="1:4" x14ac:dyDescent="0.25">
      <c r="C8" t="s">
        <v>10</v>
      </c>
      <c r="D8" t="s">
        <v>5</v>
      </c>
    </row>
    <row r="9" spans="1:4" x14ac:dyDescent="0.25">
      <c r="A9" t="s">
        <v>7</v>
      </c>
    </row>
    <row r="10" spans="1:4" x14ac:dyDescent="0.25">
      <c r="A10" t="s">
        <v>4</v>
      </c>
      <c r="B10">
        <v>121</v>
      </c>
      <c r="C10">
        <v>114</v>
      </c>
      <c r="D10">
        <v>7</v>
      </c>
    </row>
    <row r="11" spans="1:4" x14ac:dyDescent="0.25">
      <c r="A11" t="s">
        <v>5</v>
      </c>
      <c r="B11">
        <v>22818</v>
      </c>
      <c r="C11">
        <v>4</v>
      </c>
      <c r="D11">
        <v>22814</v>
      </c>
    </row>
    <row r="12" spans="1:4" x14ac:dyDescent="0.25">
      <c r="A12" t="s">
        <v>6</v>
      </c>
      <c r="B12">
        <f>SUM(B10:B11)</f>
        <v>22939</v>
      </c>
      <c r="C12">
        <f t="shared" ref="C12:D12" si="0">SUM(C10:C11)</f>
        <v>118</v>
      </c>
      <c r="D12">
        <f t="shared" si="0"/>
        <v>22821</v>
      </c>
    </row>
    <row r="20" spans="1:3" x14ac:dyDescent="0.25">
      <c r="B20" t="s">
        <v>4</v>
      </c>
      <c r="C20" t="s">
        <v>5</v>
      </c>
    </row>
    <row r="21" spans="1:3" x14ac:dyDescent="0.25">
      <c r="A21" t="s">
        <v>4</v>
      </c>
      <c r="B21" s="1">
        <f>C10/B10</f>
        <v>0.94214876033057848</v>
      </c>
      <c r="C21" s="1">
        <f>D10/B10</f>
        <v>5.7851239669421489E-2</v>
      </c>
    </row>
    <row r="22" spans="1:3" x14ac:dyDescent="0.25">
      <c r="A22" t="s">
        <v>5</v>
      </c>
      <c r="B22" s="3">
        <f>C11/B11</f>
        <v>1.7530020159523183E-4</v>
      </c>
      <c r="C22" s="1">
        <f>D11/B11</f>
        <v>0.99982469979840471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zoomScale="115" zoomScaleNormal="115" workbookViewId="0">
      <selection activeCell="B21" sqref="B21:C22"/>
    </sheetView>
  </sheetViews>
  <sheetFormatPr defaultRowHeight="15.75" x14ac:dyDescent="0.25"/>
  <cols>
    <col min="1" max="1" width="9.85546875" bestFit="1" customWidth="1"/>
    <col min="2" max="2" width="15" customWidth="1"/>
    <col min="3" max="3" width="15.85546875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s="2">
        <v>43943</v>
      </c>
      <c r="B2">
        <v>2</v>
      </c>
      <c r="C2" t="s">
        <v>17</v>
      </c>
    </row>
    <row r="7" spans="1:4" x14ac:dyDescent="0.25">
      <c r="C7" t="s">
        <v>12</v>
      </c>
    </row>
    <row r="8" spans="1:4" x14ac:dyDescent="0.25">
      <c r="C8" t="s">
        <v>10</v>
      </c>
      <c r="D8" t="s">
        <v>5</v>
      </c>
    </row>
    <row r="9" spans="1:4" x14ac:dyDescent="0.25">
      <c r="A9" t="s">
        <v>7</v>
      </c>
    </row>
    <row r="10" spans="1:4" x14ac:dyDescent="0.25">
      <c r="A10" t="s">
        <v>4</v>
      </c>
      <c r="B10">
        <v>67</v>
      </c>
      <c r="C10">
        <v>61</v>
      </c>
      <c r="D10">
        <v>6</v>
      </c>
    </row>
    <row r="11" spans="1:4" x14ac:dyDescent="0.25">
      <c r="A11" t="s">
        <v>5</v>
      </c>
      <c r="B11">
        <v>28510</v>
      </c>
      <c r="C11">
        <v>0</v>
      </c>
      <c r="D11">
        <v>28510</v>
      </c>
    </row>
    <row r="12" spans="1:4" x14ac:dyDescent="0.25">
      <c r="A12" t="s">
        <v>6</v>
      </c>
      <c r="B12">
        <f>SUM(B10:B11)</f>
        <v>28577</v>
      </c>
      <c r="C12">
        <f>SUM(C10:C11)</f>
        <v>61</v>
      </c>
      <c r="D12">
        <f>SUM(D10:D11)</f>
        <v>28516</v>
      </c>
    </row>
    <row r="20" spans="1:10" x14ac:dyDescent="0.25">
      <c r="B20" t="s">
        <v>4</v>
      </c>
      <c r="C20" t="s">
        <v>5</v>
      </c>
    </row>
    <row r="21" spans="1:10" x14ac:dyDescent="0.25">
      <c r="A21" t="s">
        <v>4</v>
      </c>
      <c r="B21" s="1">
        <f>C10/B10</f>
        <v>0.91044776119402981</v>
      </c>
      <c r="C21" s="1">
        <f>D10/B10</f>
        <v>8.9552238805970144E-2</v>
      </c>
    </row>
    <row r="22" spans="1:10" x14ac:dyDescent="0.25">
      <c r="A22" t="s">
        <v>5</v>
      </c>
      <c r="B22" s="3">
        <f>C11/B11</f>
        <v>0</v>
      </c>
      <c r="C22" s="1">
        <f>D11/B11</f>
        <v>1</v>
      </c>
    </row>
    <row r="25" spans="1:10" x14ac:dyDescent="0.25">
      <c r="I25" t="s">
        <v>20</v>
      </c>
      <c r="J25" t="s">
        <v>21</v>
      </c>
    </row>
    <row r="26" spans="1:10" x14ac:dyDescent="0.25">
      <c r="I26">
        <v>0</v>
      </c>
      <c r="J26">
        <v>0</v>
      </c>
    </row>
    <row r="27" spans="1:10" x14ac:dyDescent="0.25">
      <c r="I27">
        <v>0</v>
      </c>
      <c r="J27">
        <v>0</v>
      </c>
    </row>
    <row r="28" spans="1:10" x14ac:dyDescent="0.25">
      <c r="I28">
        <v>176</v>
      </c>
      <c r="J28">
        <v>157</v>
      </c>
    </row>
    <row r="29" spans="1:10" x14ac:dyDescent="0.25">
      <c r="I29">
        <v>0</v>
      </c>
      <c r="J29">
        <v>0</v>
      </c>
    </row>
    <row r="30" spans="1:10" x14ac:dyDescent="0.25">
      <c r="I30">
        <v>24</v>
      </c>
      <c r="J30">
        <v>58</v>
      </c>
    </row>
    <row r="31" spans="1:10" x14ac:dyDescent="0.25">
      <c r="I31">
        <v>0</v>
      </c>
      <c r="J31">
        <v>992</v>
      </c>
    </row>
    <row r="32" spans="1:10" x14ac:dyDescent="0.25">
      <c r="I32">
        <v>0</v>
      </c>
      <c r="J32">
        <v>920</v>
      </c>
    </row>
    <row r="33" spans="9:10" x14ac:dyDescent="0.25">
      <c r="I33">
        <v>0</v>
      </c>
      <c r="J33">
        <v>369</v>
      </c>
    </row>
    <row r="34" spans="9:10" x14ac:dyDescent="0.25">
      <c r="I34">
        <v>73</v>
      </c>
      <c r="J34">
        <v>1383</v>
      </c>
    </row>
    <row r="35" spans="9:10" x14ac:dyDescent="0.25">
      <c r="I35">
        <v>115</v>
      </c>
      <c r="J35">
        <v>1234</v>
      </c>
    </row>
    <row r="36" spans="9:10" x14ac:dyDescent="0.25">
      <c r="I36">
        <v>1959</v>
      </c>
      <c r="J36">
        <v>466</v>
      </c>
    </row>
    <row r="37" spans="9:10" x14ac:dyDescent="0.25">
      <c r="I37">
        <v>1030</v>
      </c>
      <c r="J37">
        <v>0</v>
      </c>
    </row>
    <row r="38" spans="9:10" x14ac:dyDescent="0.25">
      <c r="I38">
        <v>192</v>
      </c>
      <c r="J38">
        <v>0</v>
      </c>
    </row>
    <row r="39" spans="9:10" x14ac:dyDescent="0.25">
      <c r="I39">
        <v>0</v>
      </c>
      <c r="J39">
        <v>0</v>
      </c>
    </row>
    <row r="40" spans="9:10" x14ac:dyDescent="0.25">
      <c r="I40">
        <v>0</v>
      </c>
      <c r="J40">
        <v>0</v>
      </c>
    </row>
    <row r="41" spans="9:10" x14ac:dyDescent="0.25">
      <c r="I41">
        <v>0</v>
      </c>
      <c r="J41">
        <v>37</v>
      </c>
    </row>
    <row r="42" spans="9:10" x14ac:dyDescent="0.25">
      <c r="I42">
        <v>24</v>
      </c>
      <c r="J42">
        <v>23</v>
      </c>
    </row>
    <row r="43" spans="9:10" x14ac:dyDescent="0.25">
      <c r="I43">
        <v>197</v>
      </c>
      <c r="J43">
        <v>284</v>
      </c>
    </row>
    <row r="44" spans="9:10" x14ac:dyDescent="0.25">
      <c r="I44">
        <v>1004</v>
      </c>
      <c r="J44">
        <v>69</v>
      </c>
    </row>
    <row r="45" spans="9:10" x14ac:dyDescent="0.25">
      <c r="I45">
        <v>166</v>
      </c>
      <c r="J45">
        <v>0</v>
      </c>
    </row>
    <row r="51" spans="9:10" x14ac:dyDescent="0.25">
      <c r="I51">
        <v>0</v>
      </c>
      <c r="J51">
        <v>0</v>
      </c>
    </row>
    <row r="52" spans="9:10" x14ac:dyDescent="0.25">
      <c r="I52">
        <v>26</v>
      </c>
      <c r="J52">
        <v>30</v>
      </c>
    </row>
    <row r="53" spans="9:10" x14ac:dyDescent="0.25">
      <c r="I53">
        <v>0</v>
      </c>
      <c r="J53">
        <v>0</v>
      </c>
    </row>
    <row r="54" spans="9:10" x14ac:dyDescent="0.25">
      <c r="I54">
        <v>58</v>
      </c>
      <c r="J54">
        <v>0</v>
      </c>
    </row>
    <row r="55" spans="9:10" x14ac:dyDescent="0.25">
      <c r="I55">
        <v>1389</v>
      </c>
      <c r="J55">
        <v>512</v>
      </c>
    </row>
    <row r="56" spans="9:10" x14ac:dyDescent="0.25">
      <c r="I56">
        <v>962</v>
      </c>
      <c r="J56">
        <v>1986</v>
      </c>
    </row>
    <row r="57" spans="9:10" x14ac:dyDescent="0.25">
      <c r="I57">
        <v>1446</v>
      </c>
      <c r="J57">
        <v>2741</v>
      </c>
    </row>
    <row r="58" spans="9:10" x14ac:dyDescent="0.25">
      <c r="I58">
        <v>536</v>
      </c>
      <c r="J58">
        <v>692</v>
      </c>
    </row>
    <row r="59" spans="9:10" x14ac:dyDescent="0.25">
      <c r="I59">
        <v>332</v>
      </c>
      <c r="J59">
        <v>31</v>
      </c>
    </row>
    <row r="60" spans="9:10" x14ac:dyDescent="0.25">
      <c r="I60">
        <v>146</v>
      </c>
      <c r="J60">
        <v>0</v>
      </c>
    </row>
    <row r="61" spans="9:10" x14ac:dyDescent="0.25">
      <c r="I61">
        <v>65</v>
      </c>
      <c r="J61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28" zoomScale="115" zoomScaleNormal="115" workbookViewId="0">
      <selection activeCell="B21" sqref="B21:C22"/>
    </sheetView>
  </sheetViews>
  <sheetFormatPr defaultRowHeight="15.75" x14ac:dyDescent="0.25"/>
  <cols>
    <col min="1" max="1" width="22.7109375" customWidth="1"/>
    <col min="2" max="2" width="13.140625" customWidth="1"/>
    <col min="3" max="3" width="15.140625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s="2" t="s">
        <v>18</v>
      </c>
      <c r="B2">
        <v>2</v>
      </c>
      <c r="C2" t="s">
        <v>19</v>
      </c>
    </row>
    <row r="7" spans="1:4" x14ac:dyDescent="0.25">
      <c r="C7" t="s">
        <v>12</v>
      </c>
    </row>
    <row r="8" spans="1:4" x14ac:dyDescent="0.25">
      <c r="C8" t="s">
        <v>10</v>
      </c>
      <c r="D8" t="s">
        <v>5</v>
      </c>
    </row>
    <row r="9" spans="1:4" x14ac:dyDescent="0.25">
      <c r="A9" t="s">
        <v>7</v>
      </c>
    </row>
    <row r="10" spans="1:4" x14ac:dyDescent="0.25">
      <c r="A10" t="s">
        <v>4</v>
      </c>
      <c r="B10">
        <v>77</v>
      </c>
      <c r="C10">
        <v>70</v>
      </c>
      <c r="D10">
        <v>7</v>
      </c>
    </row>
    <row r="11" spans="1:4" x14ac:dyDescent="0.25">
      <c r="A11" t="s">
        <v>5</v>
      </c>
      <c r="B11">
        <v>24814</v>
      </c>
      <c r="C11">
        <v>0</v>
      </c>
      <c r="D11">
        <v>24814</v>
      </c>
    </row>
    <row r="12" spans="1:4" x14ac:dyDescent="0.25">
      <c r="A12" t="s">
        <v>6</v>
      </c>
      <c r="B12">
        <f>SUM(B10:B11)</f>
        <v>24891</v>
      </c>
      <c r="C12">
        <f t="shared" ref="C12:D12" si="0">SUM(C10:C11)</f>
        <v>70</v>
      </c>
      <c r="D12">
        <f t="shared" si="0"/>
        <v>24821</v>
      </c>
    </row>
    <row r="20" spans="1:3" x14ac:dyDescent="0.25">
      <c r="B20" t="s">
        <v>4</v>
      </c>
      <c r="C20" t="s">
        <v>5</v>
      </c>
    </row>
    <row r="21" spans="1:3" x14ac:dyDescent="0.25">
      <c r="A21" t="s">
        <v>4</v>
      </c>
      <c r="B21" s="1">
        <f>C10/B10</f>
        <v>0.90909090909090906</v>
      </c>
      <c r="C21" s="1">
        <f>D10/B10</f>
        <v>9.0909090909090912E-2</v>
      </c>
    </row>
    <row r="22" spans="1:3" x14ac:dyDescent="0.25">
      <c r="A22" t="s">
        <v>5</v>
      </c>
      <c r="B22" s="3">
        <f>C11/B11</f>
        <v>0</v>
      </c>
      <c r="C22" s="1">
        <f>D11/B11</f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abSelected="1" topLeftCell="A22" zoomScaleNormal="100" workbookViewId="0">
      <selection activeCell="E28" sqref="E28:F39"/>
    </sheetView>
  </sheetViews>
  <sheetFormatPr defaultRowHeight="15.75" x14ac:dyDescent="0.25"/>
  <cols>
    <col min="1" max="1" width="12.140625" customWidth="1"/>
    <col min="2" max="2" width="11.140625" customWidth="1"/>
    <col min="3" max="3" width="11.42578125" customWidth="1"/>
    <col min="4" max="4" width="20" style="5" customWidth="1"/>
    <col min="5" max="5" width="12.5703125" style="5" customWidth="1"/>
    <col min="6" max="6" width="13.140625" style="5" customWidth="1"/>
    <col min="7" max="7" width="10.7109375" style="5" customWidth="1"/>
    <col min="10" max="10" width="20.140625" customWidth="1"/>
    <col min="11" max="11" width="12.42578125" customWidth="1"/>
    <col min="12" max="12" width="12.85546875" customWidth="1"/>
    <col min="14" max="14" width="19.5703125" customWidth="1"/>
    <col min="15" max="15" width="19.7109375" customWidth="1"/>
    <col min="16" max="16" width="12" customWidth="1"/>
    <col min="17" max="17" width="12.85546875" customWidth="1"/>
  </cols>
  <sheetData>
    <row r="1" spans="1:17" x14ac:dyDescent="0.25">
      <c r="D1" s="4"/>
      <c r="E1" s="4"/>
      <c r="F1" s="4"/>
      <c r="G1" s="4"/>
    </row>
    <row r="2" spans="1:17" ht="30.75" customHeight="1" x14ac:dyDescent="0.25">
      <c r="A2" s="7" t="s">
        <v>34</v>
      </c>
      <c r="B2" s="7" t="s">
        <v>22</v>
      </c>
      <c r="C2" s="7" t="s">
        <v>23</v>
      </c>
      <c r="D2" s="6" t="s">
        <v>26</v>
      </c>
      <c r="E2" s="7" t="s">
        <v>25</v>
      </c>
      <c r="F2" s="7" t="s">
        <v>24</v>
      </c>
      <c r="G2" s="7" t="s">
        <v>28</v>
      </c>
      <c r="J2" s="6" t="s">
        <v>26</v>
      </c>
      <c r="K2" s="7" t="s">
        <v>25</v>
      </c>
      <c r="L2" s="7" t="s">
        <v>24</v>
      </c>
      <c r="M2" s="7" t="s">
        <v>35</v>
      </c>
      <c r="O2" s="6" t="s">
        <v>26</v>
      </c>
      <c r="P2" s="7" t="s">
        <v>25</v>
      </c>
      <c r="Q2" s="7" t="s">
        <v>24</v>
      </c>
    </row>
    <row r="3" spans="1:17" x14ac:dyDescent="0.25">
      <c r="A3" s="7">
        <v>1</v>
      </c>
      <c r="B3" s="14">
        <v>1</v>
      </c>
      <c r="C3" s="17">
        <v>43941</v>
      </c>
      <c r="D3" s="7" t="s">
        <v>25</v>
      </c>
      <c r="E3" s="7">
        <v>101</v>
      </c>
      <c r="F3" s="7">
        <v>0</v>
      </c>
      <c r="G3" s="7">
        <f>SUM(E3:F3)</f>
        <v>101</v>
      </c>
      <c r="J3" s="7" t="s">
        <v>25</v>
      </c>
      <c r="K3" s="4">
        <f>SUM(E3,E6,E9,E12,E15,E18)</f>
        <v>508</v>
      </c>
      <c r="L3" s="4">
        <f>SUM(F3,F6,F9,F12,F15,F18)</f>
        <v>7</v>
      </c>
      <c r="M3" s="4">
        <f>SUM(K3:L3)</f>
        <v>515</v>
      </c>
      <c r="O3" s="7" t="s">
        <v>25</v>
      </c>
      <c r="P3" s="9">
        <f>K3/M3</f>
        <v>0.98640776699029131</v>
      </c>
      <c r="Q3" s="9">
        <f>L3/M3</f>
        <v>1.3592233009708738E-2</v>
      </c>
    </row>
    <row r="4" spans="1:17" x14ac:dyDescent="0.25">
      <c r="A4" s="7">
        <v>2</v>
      </c>
      <c r="B4" s="15"/>
      <c r="C4" s="15"/>
      <c r="D4" s="7" t="s">
        <v>24</v>
      </c>
      <c r="E4" s="7">
        <v>0</v>
      </c>
      <c r="F4" s="7">
        <v>26331</v>
      </c>
      <c r="G4" s="10">
        <f t="shared" ref="G4:G20" si="0">SUM(E4:F4)</f>
        <v>26331</v>
      </c>
      <c r="J4" s="7" t="s">
        <v>24</v>
      </c>
      <c r="K4" s="4">
        <f>SUM(E4,E7,E10,E13,E16,E19)</f>
        <v>18</v>
      </c>
      <c r="L4" s="4">
        <f>SUM(F4,F7,F10,F13,F16,F19)</f>
        <v>152481</v>
      </c>
      <c r="M4" s="4">
        <f t="shared" ref="M4:M5" si="1">SUM(K4:L4)</f>
        <v>152499</v>
      </c>
      <c r="O4" s="7" t="s">
        <v>24</v>
      </c>
      <c r="P4" s="9">
        <f>K4/M4</f>
        <v>1.1803356087580903E-4</v>
      </c>
      <c r="Q4" s="9">
        <f>L4/M4</f>
        <v>0.99988196643912419</v>
      </c>
    </row>
    <row r="5" spans="1:17" x14ac:dyDescent="0.25">
      <c r="A5" s="7">
        <v>3</v>
      </c>
      <c r="B5" s="16"/>
      <c r="C5" s="16"/>
      <c r="D5" s="7" t="s">
        <v>27</v>
      </c>
      <c r="E5" s="7">
        <f t="shared" ref="E5:F5" si="2">SUM(E3:E4)</f>
        <v>101</v>
      </c>
      <c r="F5" s="7">
        <f t="shared" si="2"/>
        <v>26331</v>
      </c>
      <c r="G5" s="10">
        <f t="shared" si="0"/>
        <v>26432</v>
      </c>
      <c r="J5" s="7" t="s">
        <v>6</v>
      </c>
      <c r="K5" s="4">
        <f>SUM(K3:K4)</f>
        <v>526</v>
      </c>
      <c r="L5" s="4">
        <f>SUM(L3:L4)</f>
        <v>152488</v>
      </c>
      <c r="M5" s="4">
        <f t="shared" si="1"/>
        <v>153014</v>
      </c>
    </row>
    <row r="6" spans="1:17" x14ac:dyDescent="0.25">
      <c r="A6" s="7">
        <v>4</v>
      </c>
      <c r="B6" s="14">
        <v>1</v>
      </c>
      <c r="C6" s="17">
        <v>43942</v>
      </c>
      <c r="D6" s="7" t="s">
        <v>25</v>
      </c>
      <c r="E6" s="7">
        <v>116</v>
      </c>
      <c r="F6" s="7">
        <v>0</v>
      </c>
      <c r="G6" s="10">
        <f t="shared" si="0"/>
        <v>116</v>
      </c>
    </row>
    <row r="7" spans="1:17" x14ac:dyDescent="0.25">
      <c r="A7" s="7">
        <v>5</v>
      </c>
      <c r="B7" s="15"/>
      <c r="C7" s="15"/>
      <c r="D7" s="7" t="s">
        <v>24</v>
      </c>
      <c r="E7" s="7">
        <v>0</v>
      </c>
      <c r="F7" s="7">
        <v>24545</v>
      </c>
      <c r="G7" s="10">
        <f t="shared" si="0"/>
        <v>24545</v>
      </c>
    </row>
    <row r="8" spans="1:17" x14ac:dyDescent="0.25">
      <c r="A8" s="7">
        <v>6</v>
      </c>
      <c r="B8" s="16"/>
      <c r="C8" s="16"/>
      <c r="D8" s="7" t="s">
        <v>29</v>
      </c>
      <c r="E8" s="7">
        <f t="shared" ref="E8:F8" si="3">SUM(E6:E7)</f>
        <v>116</v>
      </c>
      <c r="F8" s="7">
        <f t="shared" si="3"/>
        <v>24545</v>
      </c>
      <c r="G8" s="10">
        <f t="shared" si="0"/>
        <v>24661</v>
      </c>
      <c r="J8" s="5"/>
      <c r="K8" s="5"/>
      <c r="L8" s="5"/>
    </row>
    <row r="9" spans="1:17" x14ac:dyDescent="0.25">
      <c r="A9" s="7">
        <v>7</v>
      </c>
      <c r="B9" s="14">
        <v>1</v>
      </c>
      <c r="C9" s="17">
        <v>43951</v>
      </c>
      <c r="D9" s="7" t="s">
        <v>25</v>
      </c>
      <c r="E9" s="7">
        <v>74</v>
      </c>
      <c r="F9" s="7">
        <v>0</v>
      </c>
      <c r="G9" s="10">
        <f t="shared" si="0"/>
        <v>74</v>
      </c>
      <c r="J9" s="5"/>
      <c r="K9" s="5"/>
      <c r="L9" s="5"/>
    </row>
    <row r="10" spans="1:17" x14ac:dyDescent="0.25">
      <c r="A10" s="7">
        <v>8</v>
      </c>
      <c r="B10" s="15"/>
      <c r="C10" s="15"/>
      <c r="D10" s="7" t="s">
        <v>24</v>
      </c>
      <c r="E10" s="7">
        <v>0</v>
      </c>
      <c r="F10" s="7">
        <v>25749</v>
      </c>
      <c r="G10" s="10">
        <f t="shared" si="0"/>
        <v>25749</v>
      </c>
      <c r="J10" s="5"/>
      <c r="K10" s="5"/>
      <c r="L10" s="5"/>
    </row>
    <row r="11" spans="1:17" x14ac:dyDescent="0.25">
      <c r="A11" s="7">
        <v>9</v>
      </c>
      <c r="B11" s="16"/>
      <c r="C11" s="16"/>
      <c r="D11" s="7" t="s">
        <v>30</v>
      </c>
      <c r="E11" s="7">
        <f t="shared" ref="E11:F11" si="4">SUM(E9:E10)</f>
        <v>74</v>
      </c>
      <c r="F11" s="7">
        <f t="shared" si="4"/>
        <v>25749</v>
      </c>
      <c r="G11" s="10">
        <f t="shared" si="0"/>
        <v>25823</v>
      </c>
    </row>
    <row r="12" spans="1:17" x14ac:dyDescent="0.25">
      <c r="A12" s="7">
        <v>10</v>
      </c>
      <c r="B12" s="14">
        <v>2</v>
      </c>
      <c r="C12" s="17">
        <v>43939</v>
      </c>
      <c r="D12" s="7" t="s">
        <v>25</v>
      </c>
      <c r="E12" s="7">
        <v>64</v>
      </c>
      <c r="F12" s="7">
        <v>3</v>
      </c>
      <c r="G12" s="10">
        <f t="shared" si="0"/>
        <v>67</v>
      </c>
    </row>
    <row r="13" spans="1:17" x14ac:dyDescent="0.25">
      <c r="A13" s="7">
        <v>11</v>
      </c>
      <c r="B13" s="15"/>
      <c r="C13" s="15"/>
      <c r="D13" s="7" t="s">
        <v>24</v>
      </c>
      <c r="E13" s="7">
        <v>0</v>
      </c>
      <c r="F13" s="7">
        <v>24720</v>
      </c>
      <c r="G13" s="10">
        <f t="shared" si="0"/>
        <v>24720</v>
      </c>
    </row>
    <row r="14" spans="1:17" x14ac:dyDescent="0.25">
      <c r="A14" s="7">
        <v>12</v>
      </c>
      <c r="B14" s="16"/>
      <c r="C14" s="16"/>
      <c r="D14" s="7" t="s">
        <v>31</v>
      </c>
      <c r="E14" s="7">
        <f t="shared" ref="E14:F14" si="5">SUM(E12:E13)</f>
        <v>64</v>
      </c>
      <c r="F14" s="7">
        <f t="shared" si="5"/>
        <v>24723</v>
      </c>
      <c r="G14" s="10">
        <f t="shared" si="0"/>
        <v>24787</v>
      </c>
    </row>
    <row r="15" spans="1:17" x14ac:dyDescent="0.25">
      <c r="A15" s="7">
        <v>13</v>
      </c>
      <c r="B15" s="14">
        <v>2</v>
      </c>
      <c r="C15" s="17">
        <v>43943</v>
      </c>
      <c r="D15" s="7" t="s">
        <v>25</v>
      </c>
      <c r="E15" s="7">
        <v>50</v>
      </c>
      <c r="F15" s="7">
        <v>0</v>
      </c>
      <c r="G15" s="10">
        <f t="shared" si="0"/>
        <v>50</v>
      </c>
    </row>
    <row r="16" spans="1:17" x14ac:dyDescent="0.25">
      <c r="A16" s="7">
        <v>14</v>
      </c>
      <c r="B16" s="15"/>
      <c r="C16" s="15"/>
      <c r="D16" s="7" t="s">
        <v>24</v>
      </c>
      <c r="E16" s="7">
        <v>12</v>
      </c>
      <c r="F16" s="7">
        <v>28405</v>
      </c>
      <c r="G16" s="10">
        <f t="shared" si="0"/>
        <v>28417</v>
      </c>
    </row>
    <row r="17" spans="1:7" x14ac:dyDescent="0.25">
      <c r="A17" s="7">
        <v>15</v>
      </c>
      <c r="B17" s="16"/>
      <c r="C17" s="16"/>
      <c r="D17" s="7" t="s">
        <v>32</v>
      </c>
      <c r="E17" s="7">
        <f>SUM(E15:E16)</f>
        <v>62</v>
      </c>
      <c r="F17" s="7">
        <f>SUM(F15:F16)</f>
        <v>28405</v>
      </c>
      <c r="G17" s="10">
        <f t="shared" si="0"/>
        <v>28467</v>
      </c>
    </row>
    <row r="18" spans="1:7" x14ac:dyDescent="0.25">
      <c r="A18" s="7">
        <v>16</v>
      </c>
      <c r="B18" s="14">
        <v>2</v>
      </c>
      <c r="C18" s="17">
        <v>43950</v>
      </c>
      <c r="D18" s="7" t="s">
        <v>25</v>
      </c>
      <c r="E18" s="7">
        <v>103</v>
      </c>
      <c r="F18" s="7">
        <v>4</v>
      </c>
      <c r="G18" s="10">
        <f t="shared" si="0"/>
        <v>107</v>
      </c>
    </row>
    <row r="19" spans="1:7" x14ac:dyDescent="0.25">
      <c r="A19" s="7">
        <v>17</v>
      </c>
      <c r="B19" s="15"/>
      <c r="C19" s="15"/>
      <c r="D19" s="7" t="s">
        <v>24</v>
      </c>
      <c r="E19" s="7">
        <v>6</v>
      </c>
      <c r="F19" s="7">
        <v>22731</v>
      </c>
      <c r="G19" s="10">
        <f t="shared" si="0"/>
        <v>22737</v>
      </c>
    </row>
    <row r="20" spans="1:7" x14ac:dyDescent="0.25">
      <c r="A20" s="7">
        <v>18</v>
      </c>
      <c r="B20" s="16"/>
      <c r="C20" s="16"/>
      <c r="D20" s="7" t="s">
        <v>33</v>
      </c>
      <c r="E20" s="7">
        <v>109</v>
      </c>
      <c r="F20" s="7">
        <f t="shared" ref="F20" si="6">SUM(F18:F19)</f>
        <v>22735</v>
      </c>
      <c r="G20" s="10">
        <f t="shared" si="0"/>
        <v>22844</v>
      </c>
    </row>
    <row r="27" spans="1:7" ht="31.5" x14ac:dyDescent="0.25">
      <c r="A27" s="11" t="s">
        <v>34</v>
      </c>
      <c r="B27" s="11" t="s">
        <v>22</v>
      </c>
      <c r="C27" s="11" t="s">
        <v>23</v>
      </c>
      <c r="D27" s="12" t="s">
        <v>26</v>
      </c>
      <c r="E27" s="11" t="s">
        <v>25</v>
      </c>
      <c r="F27" s="11" t="s">
        <v>24</v>
      </c>
      <c r="G27" s="8"/>
    </row>
    <row r="28" spans="1:7" x14ac:dyDescent="0.25">
      <c r="A28" s="11">
        <v>1</v>
      </c>
      <c r="B28" s="18">
        <v>1</v>
      </c>
      <c r="C28" s="19">
        <v>43941</v>
      </c>
      <c r="D28" s="11" t="s">
        <v>25</v>
      </c>
      <c r="E28" s="13">
        <f>E3/G3</f>
        <v>1</v>
      </c>
      <c r="F28" s="13">
        <f>F3/G3</f>
        <v>0</v>
      </c>
      <c r="G28" s="8"/>
    </row>
    <row r="29" spans="1:7" x14ac:dyDescent="0.25">
      <c r="A29" s="11">
        <v>2</v>
      </c>
      <c r="B29" s="18"/>
      <c r="C29" s="18"/>
      <c r="D29" s="11" t="s">
        <v>24</v>
      </c>
      <c r="E29" s="13">
        <f>E4/G4</f>
        <v>0</v>
      </c>
      <c r="F29" s="13">
        <f t="shared" ref="F29" si="7">F4/G4</f>
        <v>1</v>
      </c>
      <c r="G29" s="8"/>
    </row>
    <row r="30" spans="1:7" x14ac:dyDescent="0.25">
      <c r="A30" s="11">
        <v>3</v>
      </c>
      <c r="B30" s="18">
        <v>1</v>
      </c>
      <c r="C30" s="19">
        <v>43942</v>
      </c>
      <c r="D30" s="11" t="s">
        <v>25</v>
      </c>
      <c r="E30" s="13">
        <f>E6/G6</f>
        <v>1</v>
      </c>
      <c r="F30" s="13">
        <f>F6/G6</f>
        <v>0</v>
      </c>
      <c r="G30" s="8"/>
    </row>
    <row r="31" spans="1:7" x14ac:dyDescent="0.25">
      <c r="A31" s="11">
        <v>4</v>
      </c>
      <c r="B31" s="18"/>
      <c r="C31" s="18"/>
      <c r="D31" s="11" t="s">
        <v>24</v>
      </c>
      <c r="E31" s="13">
        <f>E7/G7</f>
        <v>0</v>
      </c>
      <c r="F31" s="13">
        <f>F7/G7</f>
        <v>1</v>
      </c>
      <c r="G31" s="8"/>
    </row>
    <row r="32" spans="1:7" x14ac:dyDescent="0.25">
      <c r="A32" s="11">
        <v>5</v>
      </c>
      <c r="B32" s="18">
        <v>1</v>
      </c>
      <c r="C32" s="19">
        <v>43951</v>
      </c>
      <c r="D32" s="11" t="s">
        <v>25</v>
      </c>
      <c r="E32" s="13">
        <f>E9/G9</f>
        <v>1</v>
      </c>
      <c r="F32" s="13">
        <f>F9/G9</f>
        <v>0</v>
      </c>
      <c r="G32" s="8"/>
    </row>
    <row r="33" spans="1:7" x14ac:dyDescent="0.25">
      <c r="A33" s="11">
        <v>6</v>
      </c>
      <c r="B33" s="18"/>
      <c r="C33" s="18"/>
      <c r="D33" s="11" t="s">
        <v>24</v>
      </c>
      <c r="E33" s="13">
        <f>E10/G10</f>
        <v>0</v>
      </c>
      <c r="F33" s="13">
        <f>F10/G10</f>
        <v>1</v>
      </c>
      <c r="G33" s="8"/>
    </row>
    <row r="34" spans="1:7" x14ac:dyDescent="0.25">
      <c r="A34" s="11">
        <v>7</v>
      </c>
      <c r="B34" s="18">
        <v>2</v>
      </c>
      <c r="C34" s="19">
        <v>43939</v>
      </c>
      <c r="D34" s="11" t="s">
        <v>25</v>
      </c>
      <c r="E34" s="13">
        <f>E12/G12</f>
        <v>0.95522388059701491</v>
      </c>
      <c r="F34" s="13">
        <f>F12/G12</f>
        <v>4.4776119402985072E-2</v>
      </c>
      <c r="G34" s="8"/>
    </row>
    <row r="35" spans="1:7" x14ac:dyDescent="0.25">
      <c r="A35" s="11">
        <v>8</v>
      </c>
      <c r="B35" s="18"/>
      <c r="C35" s="18"/>
      <c r="D35" s="11" t="s">
        <v>24</v>
      </c>
      <c r="E35" s="13">
        <f>E13/G13</f>
        <v>0</v>
      </c>
      <c r="F35" s="13">
        <f>F13/G13</f>
        <v>1</v>
      </c>
      <c r="G35" s="8"/>
    </row>
    <row r="36" spans="1:7" x14ac:dyDescent="0.25">
      <c r="A36" s="11">
        <v>9</v>
      </c>
      <c r="B36" s="18">
        <v>2</v>
      </c>
      <c r="C36" s="19">
        <v>43943</v>
      </c>
      <c r="D36" s="11" t="s">
        <v>25</v>
      </c>
      <c r="E36" s="13">
        <f>E15/G15</f>
        <v>1</v>
      </c>
      <c r="F36" s="13">
        <f>F15/G15</f>
        <v>0</v>
      </c>
      <c r="G36" s="8"/>
    </row>
    <row r="37" spans="1:7" x14ac:dyDescent="0.25">
      <c r="A37" s="11">
        <v>10</v>
      </c>
      <c r="B37" s="18"/>
      <c r="C37" s="18"/>
      <c r="D37" s="11" t="s">
        <v>24</v>
      </c>
      <c r="E37" s="13">
        <f>E16/G16</f>
        <v>4.2228243656965901E-4</v>
      </c>
      <c r="F37" s="13">
        <f>F16/G16</f>
        <v>0.99957771756343039</v>
      </c>
      <c r="G37" s="8"/>
    </row>
    <row r="38" spans="1:7" x14ac:dyDescent="0.25">
      <c r="A38" s="11">
        <v>11</v>
      </c>
      <c r="B38" s="18">
        <v>2</v>
      </c>
      <c r="C38" s="19">
        <v>43950</v>
      </c>
      <c r="D38" s="11" t="s">
        <v>25</v>
      </c>
      <c r="E38" s="13">
        <f>E18/G18</f>
        <v>0.96261682242990654</v>
      </c>
      <c r="F38" s="13">
        <f>F18/G18</f>
        <v>3.7383177570093455E-2</v>
      </c>
      <c r="G38" s="8"/>
    </row>
    <row r="39" spans="1:7" x14ac:dyDescent="0.25">
      <c r="A39" s="11">
        <v>12</v>
      </c>
      <c r="B39" s="18"/>
      <c r="C39" s="18"/>
      <c r="D39" s="11" t="s">
        <v>24</v>
      </c>
      <c r="E39" s="13">
        <f>E19/G19</f>
        <v>2.6388705633988651E-4</v>
      </c>
      <c r="F39" s="13">
        <f>F19/G19</f>
        <v>0.99973611294366016</v>
      </c>
      <c r="G39" s="8"/>
    </row>
  </sheetData>
  <mergeCells count="24">
    <mergeCell ref="B34:B35"/>
    <mergeCell ref="C34:C35"/>
    <mergeCell ref="B36:B37"/>
    <mergeCell ref="C36:C37"/>
    <mergeCell ref="B38:B39"/>
    <mergeCell ref="C38:C39"/>
    <mergeCell ref="B28:B29"/>
    <mergeCell ref="C28:C29"/>
    <mergeCell ref="B30:B31"/>
    <mergeCell ref="C30:C31"/>
    <mergeCell ref="B32:B33"/>
    <mergeCell ref="C32:C33"/>
    <mergeCell ref="C3:C5"/>
    <mergeCell ref="B3:B5"/>
    <mergeCell ref="B6:B8"/>
    <mergeCell ref="B9:B11"/>
    <mergeCell ref="B12:B14"/>
    <mergeCell ref="B18:B20"/>
    <mergeCell ref="C6:C8"/>
    <mergeCell ref="C9:C11"/>
    <mergeCell ref="C12:C14"/>
    <mergeCell ref="C15:C17"/>
    <mergeCell ref="C18:C20"/>
    <mergeCell ref="B15:B17"/>
  </mergeCells>
  <phoneticPr fontId="1" type="noConversion"/>
  <conditionalFormatting sqref="D3:D5">
    <cfRule type="duplicateValues" dxfId="21" priority="22"/>
  </conditionalFormatting>
  <conditionalFormatting sqref="D6:D8">
    <cfRule type="duplicateValues" dxfId="20" priority="21"/>
  </conditionalFormatting>
  <conditionalFormatting sqref="D9:D11">
    <cfRule type="duplicateValues" dxfId="19" priority="20"/>
  </conditionalFormatting>
  <conditionalFormatting sqref="D12:D14">
    <cfRule type="duplicateValues" dxfId="18" priority="19"/>
  </conditionalFormatting>
  <conditionalFormatting sqref="D15:D17">
    <cfRule type="duplicateValues" dxfId="17" priority="18"/>
  </conditionalFormatting>
  <conditionalFormatting sqref="D28:D29">
    <cfRule type="duplicateValues" dxfId="16" priority="23"/>
  </conditionalFormatting>
  <conditionalFormatting sqref="D30:D31">
    <cfRule type="duplicateValues" dxfId="15" priority="24"/>
  </conditionalFormatting>
  <conditionalFormatting sqref="D32:D33">
    <cfRule type="duplicateValues" dxfId="14" priority="25"/>
  </conditionalFormatting>
  <conditionalFormatting sqref="D34:D35">
    <cfRule type="duplicateValues" dxfId="13" priority="26"/>
  </conditionalFormatting>
  <conditionalFormatting sqref="D36:D37">
    <cfRule type="duplicateValues" dxfId="12" priority="27"/>
  </conditionalFormatting>
  <conditionalFormatting sqref="D38:D39">
    <cfRule type="duplicateValues" dxfId="11" priority="28"/>
  </conditionalFormatting>
  <conditionalFormatting sqref="D18:D20">
    <cfRule type="duplicateValues" dxfId="10" priority="29"/>
  </conditionalFormatting>
  <conditionalFormatting sqref="J3:J5">
    <cfRule type="duplicateValues" dxfId="9" priority="10"/>
  </conditionalFormatting>
  <conditionalFormatting sqref="O3:O4">
    <cfRule type="duplicateValues" dxfId="8" priority="9"/>
  </conditionalFormatting>
  <conditionalFormatting sqref="E2">
    <cfRule type="duplicateValues" dxfId="7" priority="8"/>
  </conditionalFormatting>
  <conditionalFormatting sqref="F2">
    <cfRule type="duplicateValues" dxfId="6" priority="7"/>
  </conditionalFormatting>
  <conditionalFormatting sqref="K2">
    <cfRule type="duplicateValues" dxfId="5" priority="6"/>
  </conditionalFormatting>
  <conditionalFormatting sqref="L2">
    <cfRule type="duplicateValues" dxfId="4" priority="5"/>
  </conditionalFormatting>
  <conditionalFormatting sqref="P2">
    <cfRule type="duplicateValues" dxfId="3" priority="4"/>
  </conditionalFormatting>
  <conditionalFormatting sqref="Q2">
    <cfRule type="duplicateValues" dxfId="2" priority="3"/>
  </conditionalFormatting>
  <conditionalFormatting sqref="E27">
    <cfRule type="duplicateValues" dxfId="1" priority="2"/>
  </conditionalFormatting>
  <conditionalFormatting sqref="F27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Jones0430</vt:lpstr>
      <vt:lpstr>Jones0421</vt:lpstr>
      <vt:lpstr>Jones0420</vt:lpstr>
      <vt:lpstr>Jane0429</vt:lpstr>
      <vt:lpstr>Jane0422</vt:lpstr>
      <vt:lpstr>Jane0418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2020-07-06T07:41:08Z</dcterms:modified>
</cp:coreProperties>
</file>