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codeName="ThisWorkbook" hidePivotFieldList="1" defaultThemeVersion="124226"/>
  <mc:AlternateContent xmlns:mc="http://schemas.openxmlformats.org/markup-compatibility/2006">
    <mc:Choice Requires="x15">
      <x15ac:absPath xmlns:x15ac="http://schemas.microsoft.com/office/spreadsheetml/2010/11/ac" url="C:\Users\KWAME\Documents\MyCousera courses\Projects Portfolio\Excel Projects\Data Viz in Excel-Building Interactive Dashboard\Data\"/>
    </mc:Choice>
  </mc:AlternateContent>
  <xr:revisionPtr revIDLastSave="0" documentId="13_ncr:1_{E8FD2E1E-E77D-4B50-B204-73061A577AC9}" xr6:coauthVersionLast="47" xr6:coauthVersionMax="47" xr10:uidLastSave="{00000000-0000-0000-0000-000000000000}"/>
  <bookViews>
    <workbookView xWindow="-120" yWindow="-120" windowWidth="29040" windowHeight="15720" tabRatio="979" xr2:uid="{00000000-000D-0000-FFFF-FFFF00000000}"/>
  </bookViews>
  <sheets>
    <sheet name="Dashboard" sheetId="9" r:id="rId1"/>
    <sheet name="Purchase Transactions" sheetId="1" r:id="rId2"/>
    <sheet name="Sales Transactions" sheetId="6" r:id="rId3"/>
    <sheet name="Pivot Tables" sheetId="7" r:id="rId4"/>
  </sheets>
  <definedNames>
    <definedName name="_xlnm._FilterDatabase" localSheetId="1" hidden="1">'Purchase Transactions'!$A$5:$H$455</definedName>
    <definedName name="_xlnm._FilterDatabase" localSheetId="2" hidden="1">'Sales Transactions'!$A$5:$I$315</definedName>
    <definedName name="Slicer_Branch">#N/A</definedName>
    <definedName name="Slicer_Product_Type">#N/A</definedName>
  </definedNames>
  <calcPr calcId="191029" calcMode="manual"/>
  <pivotCaches>
    <pivotCache cacheId="0"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6" i="1" l="1"/>
  <c r="M7" i="1"/>
  <c r="M18" i="1"/>
  <c r="M19" i="1"/>
  <c r="M20" i="1"/>
  <c r="M21" i="1"/>
  <c r="M22" i="1"/>
  <c r="M23" i="1"/>
  <c r="M34" i="1"/>
  <c r="M35" i="1"/>
  <c r="M36" i="1"/>
  <c r="M37" i="1"/>
  <c r="M38" i="1"/>
  <c r="M39" i="1"/>
  <c r="M50" i="1"/>
  <c r="M51" i="1"/>
  <c r="M52" i="1"/>
  <c r="M53" i="1"/>
  <c r="M54" i="1"/>
  <c r="M55" i="1"/>
  <c r="M63" i="1"/>
  <c r="M64" i="1"/>
  <c r="M66" i="1"/>
  <c r="M67" i="1"/>
  <c r="M68" i="1"/>
  <c r="M69" i="1"/>
  <c r="M70" i="1"/>
  <c r="M71" i="1"/>
  <c r="M82" i="1"/>
  <c r="M83" i="1"/>
  <c r="M84" i="1"/>
  <c r="M85" i="1"/>
  <c r="M86" i="1"/>
  <c r="M87" i="1"/>
  <c r="M98" i="1"/>
  <c r="M99" i="1"/>
  <c r="M100" i="1"/>
  <c r="M101" i="1"/>
  <c r="M102" i="1"/>
  <c r="M103" i="1"/>
  <c r="M114" i="1"/>
  <c r="M115" i="1"/>
  <c r="M116" i="1"/>
  <c r="M117" i="1"/>
  <c r="M118" i="1"/>
  <c r="M119" i="1"/>
  <c r="M130" i="1"/>
  <c r="M131" i="1"/>
  <c r="M132" i="1"/>
  <c r="M133" i="1"/>
  <c r="M134" i="1"/>
  <c r="M135" i="1"/>
  <c r="M146" i="1"/>
  <c r="M147" i="1"/>
  <c r="M148" i="1"/>
  <c r="M149" i="1"/>
  <c r="M150" i="1"/>
  <c r="M151" i="1"/>
  <c r="M162" i="1"/>
  <c r="M163" i="1"/>
  <c r="M164" i="1"/>
  <c r="M165" i="1"/>
  <c r="M166" i="1"/>
  <c r="M167" i="1"/>
  <c r="M178" i="1"/>
  <c r="M179" i="1"/>
  <c r="M180" i="1"/>
  <c r="M181" i="1"/>
  <c r="M182" i="1"/>
  <c r="M183" i="1"/>
  <c r="M194" i="1"/>
  <c r="M195" i="1"/>
  <c r="M196" i="1"/>
  <c r="M197" i="1"/>
  <c r="M198" i="1"/>
  <c r="M199" i="1"/>
  <c r="M210" i="1"/>
  <c r="M211" i="1"/>
  <c r="M212" i="1"/>
  <c r="M213" i="1"/>
  <c r="M214" i="1"/>
  <c r="M215" i="1"/>
  <c r="M226" i="1"/>
  <c r="M227" i="1"/>
  <c r="M228" i="1"/>
  <c r="M229" i="1"/>
  <c r="M230" i="1"/>
  <c r="M231" i="1"/>
  <c r="M242" i="1"/>
  <c r="M243" i="1"/>
  <c r="M244" i="1"/>
  <c r="M245" i="1"/>
  <c r="M246" i="1"/>
  <c r="M247" i="1"/>
  <c r="M258" i="1"/>
  <c r="M259" i="1"/>
  <c r="M260" i="1"/>
  <c r="M261" i="1"/>
  <c r="M262" i="1"/>
  <c r="M263" i="1"/>
  <c r="M274" i="1"/>
  <c r="M275" i="1"/>
  <c r="M276" i="1"/>
  <c r="M277" i="1"/>
  <c r="M278" i="1"/>
  <c r="M279" i="1"/>
  <c r="M290" i="1"/>
  <c r="M291" i="1"/>
  <c r="M292" i="1"/>
  <c r="M293" i="1"/>
  <c r="M294" i="1"/>
  <c r="M295" i="1"/>
  <c r="M306" i="1"/>
  <c r="M307" i="1"/>
  <c r="M308" i="1"/>
  <c r="M309" i="1"/>
  <c r="M310" i="1"/>
  <c r="M311" i="1"/>
  <c r="M322" i="1"/>
  <c r="M323" i="1"/>
  <c r="M324" i="1"/>
  <c r="M325" i="1"/>
  <c r="M326" i="1"/>
  <c r="M327" i="1"/>
  <c r="M335" i="1"/>
  <c r="M336" i="1"/>
  <c r="M337" i="1"/>
  <c r="M338" i="1"/>
  <c r="M339" i="1"/>
  <c r="M340" i="1"/>
  <c r="M341" i="1"/>
  <c r="M342" i="1"/>
  <c r="M343" i="1"/>
  <c r="M354" i="1"/>
  <c r="M355" i="1"/>
  <c r="M356" i="1"/>
  <c r="M357" i="1"/>
  <c r="M358" i="1"/>
  <c r="M359" i="1"/>
  <c r="M367" i="1"/>
  <c r="M370" i="1"/>
  <c r="M371" i="1"/>
  <c r="M372" i="1"/>
  <c r="M373" i="1"/>
  <c r="M374" i="1"/>
  <c r="M375" i="1"/>
  <c r="M386" i="1"/>
  <c r="M387" i="1"/>
  <c r="M388" i="1"/>
  <c r="M389" i="1"/>
  <c r="M390" i="1"/>
  <c r="M391" i="1"/>
  <c r="M402" i="1"/>
  <c r="M403" i="1"/>
  <c r="M404" i="1"/>
  <c r="M405" i="1"/>
  <c r="M406" i="1"/>
  <c r="M407" i="1"/>
  <c r="M418" i="1"/>
  <c r="M419" i="1"/>
  <c r="M420" i="1"/>
  <c r="M421" i="1"/>
  <c r="M422" i="1"/>
  <c r="M423" i="1"/>
  <c r="M434" i="1"/>
  <c r="M435" i="1"/>
  <c r="M436" i="1"/>
  <c r="M437" i="1"/>
  <c r="M438" i="1"/>
  <c r="M439" i="1"/>
  <c r="M450" i="1"/>
  <c r="M451" i="1"/>
  <c r="M452" i="1"/>
  <c r="M453" i="1"/>
  <c r="M454" i="1"/>
  <c r="M455" i="1"/>
  <c r="L16" i="1"/>
  <c r="L17" i="1"/>
  <c r="L18" i="1"/>
  <c r="L19" i="1"/>
  <c r="L20" i="1"/>
  <c r="L21" i="1"/>
  <c r="L29" i="1"/>
  <c r="L30" i="1"/>
  <c r="L32" i="1"/>
  <c r="L33" i="1"/>
  <c r="L34" i="1"/>
  <c r="L35" i="1"/>
  <c r="L36" i="1"/>
  <c r="L37" i="1"/>
  <c r="L48" i="1"/>
  <c r="L49" i="1"/>
  <c r="L50" i="1"/>
  <c r="L51" i="1"/>
  <c r="L52" i="1"/>
  <c r="L53" i="1"/>
  <c r="L64" i="1"/>
  <c r="L65" i="1"/>
  <c r="L66" i="1"/>
  <c r="L67" i="1"/>
  <c r="L68" i="1"/>
  <c r="L69" i="1"/>
  <c r="L80" i="1"/>
  <c r="L81" i="1"/>
  <c r="L82" i="1"/>
  <c r="L83" i="1"/>
  <c r="L84" i="1"/>
  <c r="L85" i="1"/>
  <c r="L96" i="1"/>
  <c r="L97" i="1"/>
  <c r="L98" i="1"/>
  <c r="L99" i="1"/>
  <c r="L100" i="1"/>
  <c r="L101" i="1"/>
  <c r="L112" i="1"/>
  <c r="L113" i="1"/>
  <c r="L114" i="1"/>
  <c r="L115" i="1"/>
  <c r="L116" i="1"/>
  <c r="L117" i="1"/>
  <c r="L128" i="1"/>
  <c r="L129" i="1"/>
  <c r="L130" i="1"/>
  <c r="L131" i="1"/>
  <c r="L132" i="1"/>
  <c r="L133" i="1"/>
  <c r="L141" i="1"/>
  <c r="L142" i="1"/>
  <c r="L143" i="1"/>
  <c r="L144" i="1"/>
  <c r="L145" i="1"/>
  <c r="L146" i="1"/>
  <c r="L147" i="1"/>
  <c r="L148" i="1"/>
  <c r="L149" i="1"/>
  <c r="L160" i="1"/>
  <c r="L161" i="1"/>
  <c r="L162" i="1"/>
  <c r="L163" i="1"/>
  <c r="L164" i="1"/>
  <c r="L165" i="1"/>
  <c r="L173" i="1"/>
  <c r="L176" i="1"/>
  <c r="L177" i="1"/>
  <c r="L178" i="1"/>
  <c r="L179" i="1"/>
  <c r="L180" i="1"/>
  <c r="L181" i="1"/>
  <c r="L192" i="1"/>
  <c r="L193" i="1"/>
  <c r="L194" i="1"/>
  <c r="L195" i="1"/>
  <c r="L196" i="1"/>
  <c r="L197" i="1"/>
  <c r="L208" i="1"/>
  <c r="L209" i="1"/>
  <c r="L210" i="1"/>
  <c r="L211" i="1"/>
  <c r="L212" i="1"/>
  <c r="L213" i="1"/>
  <c r="L224" i="1"/>
  <c r="L225" i="1"/>
  <c r="L226" i="1"/>
  <c r="L227" i="1"/>
  <c r="L228" i="1"/>
  <c r="L229" i="1"/>
  <c r="L240" i="1"/>
  <c r="L241" i="1"/>
  <c r="L242" i="1"/>
  <c r="L243" i="1"/>
  <c r="L244" i="1"/>
  <c r="L245" i="1"/>
  <c r="L256" i="1"/>
  <c r="L257" i="1"/>
  <c r="L258" i="1"/>
  <c r="L259" i="1"/>
  <c r="L260" i="1"/>
  <c r="L261" i="1"/>
  <c r="L272" i="1"/>
  <c r="L273" i="1"/>
  <c r="L274" i="1"/>
  <c r="L275" i="1"/>
  <c r="L276" i="1"/>
  <c r="L277" i="1"/>
  <c r="L285" i="1"/>
  <c r="L286" i="1"/>
  <c r="L288" i="1"/>
  <c r="L289" i="1"/>
  <c r="L290" i="1"/>
  <c r="L291" i="1"/>
  <c r="L292" i="1"/>
  <c r="L293" i="1"/>
  <c r="L304" i="1"/>
  <c r="L305" i="1"/>
  <c r="L306" i="1"/>
  <c r="L307" i="1"/>
  <c r="L308" i="1"/>
  <c r="L309" i="1"/>
  <c r="L320" i="1"/>
  <c r="L321" i="1"/>
  <c r="L322" i="1"/>
  <c r="L323" i="1"/>
  <c r="L324" i="1"/>
  <c r="L325" i="1"/>
  <c r="L336" i="1"/>
  <c r="L337" i="1"/>
  <c r="L338" i="1"/>
  <c r="L339" i="1"/>
  <c r="L340" i="1"/>
  <c r="L341" i="1"/>
  <c r="L352" i="1"/>
  <c r="L353" i="1"/>
  <c r="L354" i="1"/>
  <c r="L355" i="1"/>
  <c r="L356" i="1"/>
  <c r="L357" i="1"/>
  <c r="L368" i="1"/>
  <c r="L369" i="1"/>
  <c r="L370" i="1"/>
  <c r="L371" i="1"/>
  <c r="L372" i="1"/>
  <c r="L373" i="1"/>
  <c r="L384" i="1"/>
  <c r="L385" i="1"/>
  <c r="L386" i="1"/>
  <c r="L387" i="1"/>
  <c r="L388" i="1"/>
  <c r="L389" i="1"/>
  <c r="L397" i="1"/>
  <c r="L398" i="1"/>
  <c r="L399" i="1"/>
  <c r="L400" i="1"/>
  <c r="L401" i="1"/>
  <c r="L402" i="1"/>
  <c r="L403" i="1"/>
  <c r="L404" i="1"/>
  <c r="L405" i="1"/>
  <c r="L416" i="1"/>
  <c r="L417" i="1"/>
  <c r="L418" i="1"/>
  <c r="L419" i="1"/>
  <c r="L420" i="1"/>
  <c r="L421" i="1"/>
  <c r="L429" i="1"/>
  <c r="L432" i="1"/>
  <c r="L433" i="1"/>
  <c r="L434" i="1"/>
  <c r="L435" i="1"/>
  <c r="L436" i="1"/>
  <c r="L437" i="1"/>
  <c r="L448" i="1"/>
  <c r="L449" i="1"/>
  <c r="L450" i="1"/>
  <c r="L451" i="1"/>
  <c r="L452" i="1"/>
  <c r="L453"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I6" i="1"/>
  <c r="I7" i="1"/>
  <c r="I8" i="1"/>
  <c r="M8" i="1" s="1"/>
  <c r="I9" i="1"/>
  <c r="M9" i="1" s="1"/>
  <c r="I10" i="1"/>
  <c r="M10" i="1" s="1"/>
  <c r="I11" i="1"/>
  <c r="M11" i="1" s="1"/>
  <c r="I12" i="1"/>
  <c r="M12" i="1" s="1"/>
  <c r="I13" i="1"/>
  <c r="M13" i="1" s="1"/>
  <c r="I14" i="1"/>
  <c r="M14" i="1" s="1"/>
  <c r="I15" i="1"/>
  <c r="M15" i="1" s="1"/>
  <c r="I16" i="1"/>
  <c r="M16" i="1" s="1"/>
  <c r="I17" i="1"/>
  <c r="M17" i="1" s="1"/>
  <c r="I18" i="1"/>
  <c r="I19" i="1"/>
  <c r="I20" i="1"/>
  <c r="I21" i="1"/>
  <c r="I22" i="1"/>
  <c r="I23" i="1"/>
  <c r="I24" i="1"/>
  <c r="M24" i="1" s="1"/>
  <c r="I25" i="1"/>
  <c r="M25" i="1" s="1"/>
  <c r="I26" i="1"/>
  <c r="M26" i="1" s="1"/>
  <c r="I27" i="1"/>
  <c r="M27" i="1" s="1"/>
  <c r="I28" i="1"/>
  <c r="M28" i="1" s="1"/>
  <c r="I29" i="1"/>
  <c r="M29" i="1" s="1"/>
  <c r="I30" i="1"/>
  <c r="M30" i="1" s="1"/>
  <c r="I31" i="1"/>
  <c r="M31" i="1" s="1"/>
  <c r="I32" i="1"/>
  <c r="M32" i="1" s="1"/>
  <c r="I33" i="1"/>
  <c r="M33" i="1" s="1"/>
  <c r="I34" i="1"/>
  <c r="I35" i="1"/>
  <c r="I36" i="1"/>
  <c r="I37" i="1"/>
  <c r="I38" i="1"/>
  <c r="I39" i="1"/>
  <c r="I40" i="1"/>
  <c r="M40" i="1" s="1"/>
  <c r="I41" i="1"/>
  <c r="M41" i="1" s="1"/>
  <c r="I42" i="1"/>
  <c r="M42" i="1" s="1"/>
  <c r="I43" i="1"/>
  <c r="M43" i="1" s="1"/>
  <c r="I44" i="1"/>
  <c r="M44" i="1" s="1"/>
  <c r="I45" i="1"/>
  <c r="M45" i="1" s="1"/>
  <c r="I46" i="1"/>
  <c r="M46" i="1" s="1"/>
  <c r="I47" i="1"/>
  <c r="M47" i="1" s="1"/>
  <c r="I48" i="1"/>
  <c r="M48" i="1" s="1"/>
  <c r="I49" i="1"/>
  <c r="M49" i="1" s="1"/>
  <c r="I50" i="1"/>
  <c r="I51" i="1"/>
  <c r="I52" i="1"/>
  <c r="I53" i="1"/>
  <c r="I54" i="1"/>
  <c r="I55" i="1"/>
  <c r="I56" i="1"/>
  <c r="M56" i="1" s="1"/>
  <c r="I57" i="1"/>
  <c r="M57" i="1" s="1"/>
  <c r="I58" i="1"/>
  <c r="M58" i="1" s="1"/>
  <c r="I59" i="1"/>
  <c r="M59" i="1" s="1"/>
  <c r="I60" i="1"/>
  <c r="M60" i="1" s="1"/>
  <c r="I61" i="1"/>
  <c r="M61" i="1" s="1"/>
  <c r="I62" i="1"/>
  <c r="M62" i="1" s="1"/>
  <c r="I63" i="1"/>
  <c r="I64" i="1"/>
  <c r="I65" i="1"/>
  <c r="M65" i="1" s="1"/>
  <c r="I66" i="1"/>
  <c r="I67" i="1"/>
  <c r="I68" i="1"/>
  <c r="I69" i="1"/>
  <c r="I70" i="1"/>
  <c r="I71" i="1"/>
  <c r="I72" i="1"/>
  <c r="M72" i="1" s="1"/>
  <c r="I73" i="1"/>
  <c r="M73" i="1" s="1"/>
  <c r="I74" i="1"/>
  <c r="M74" i="1" s="1"/>
  <c r="I75" i="1"/>
  <c r="M75" i="1" s="1"/>
  <c r="I76" i="1"/>
  <c r="M76" i="1" s="1"/>
  <c r="I77" i="1"/>
  <c r="M77" i="1" s="1"/>
  <c r="I78" i="1"/>
  <c r="M78" i="1" s="1"/>
  <c r="I79" i="1"/>
  <c r="M79" i="1" s="1"/>
  <c r="I80" i="1"/>
  <c r="M80" i="1" s="1"/>
  <c r="I81" i="1"/>
  <c r="M81" i="1" s="1"/>
  <c r="I82" i="1"/>
  <c r="I83" i="1"/>
  <c r="I84" i="1"/>
  <c r="I85" i="1"/>
  <c r="I86" i="1"/>
  <c r="I87" i="1"/>
  <c r="I88" i="1"/>
  <c r="M88" i="1" s="1"/>
  <c r="I89" i="1"/>
  <c r="M89" i="1" s="1"/>
  <c r="I90" i="1"/>
  <c r="M90" i="1" s="1"/>
  <c r="I91" i="1"/>
  <c r="M91" i="1" s="1"/>
  <c r="I92" i="1"/>
  <c r="M92" i="1" s="1"/>
  <c r="I93" i="1"/>
  <c r="M93" i="1" s="1"/>
  <c r="I94" i="1"/>
  <c r="M94" i="1" s="1"/>
  <c r="I95" i="1"/>
  <c r="M95" i="1" s="1"/>
  <c r="I96" i="1"/>
  <c r="M96" i="1" s="1"/>
  <c r="I97" i="1"/>
  <c r="M97" i="1" s="1"/>
  <c r="I98" i="1"/>
  <c r="I99" i="1"/>
  <c r="I100" i="1"/>
  <c r="I101" i="1"/>
  <c r="I102" i="1"/>
  <c r="I103" i="1"/>
  <c r="I104" i="1"/>
  <c r="M104" i="1" s="1"/>
  <c r="I105" i="1"/>
  <c r="M105" i="1" s="1"/>
  <c r="I106" i="1"/>
  <c r="M106" i="1" s="1"/>
  <c r="I107" i="1"/>
  <c r="M107" i="1" s="1"/>
  <c r="I108" i="1"/>
  <c r="M108" i="1" s="1"/>
  <c r="I109" i="1"/>
  <c r="M109" i="1" s="1"/>
  <c r="I110" i="1"/>
  <c r="M110" i="1" s="1"/>
  <c r="I111" i="1"/>
  <c r="M111" i="1" s="1"/>
  <c r="I112" i="1"/>
  <c r="M112" i="1" s="1"/>
  <c r="I113" i="1"/>
  <c r="M113" i="1" s="1"/>
  <c r="I114" i="1"/>
  <c r="I115" i="1"/>
  <c r="I116" i="1"/>
  <c r="I117" i="1"/>
  <c r="I118" i="1"/>
  <c r="I119" i="1"/>
  <c r="I120" i="1"/>
  <c r="M120" i="1" s="1"/>
  <c r="I121" i="1"/>
  <c r="M121" i="1" s="1"/>
  <c r="I122" i="1"/>
  <c r="M122" i="1" s="1"/>
  <c r="I123" i="1"/>
  <c r="M123" i="1" s="1"/>
  <c r="I124" i="1"/>
  <c r="M124" i="1" s="1"/>
  <c r="I125" i="1"/>
  <c r="M125" i="1" s="1"/>
  <c r="I126" i="1"/>
  <c r="M126" i="1" s="1"/>
  <c r="I127" i="1"/>
  <c r="M127" i="1" s="1"/>
  <c r="I128" i="1"/>
  <c r="M128" i="1" s="1"/>
  <c r="I129" i="1"/>
  <c r="M129" i="1" s="1"/>
  <c r="I130" i="1"/>
  <c r="I131" i="1"/>
  <c r="I132" i="1"/>
  <c r="I133" i="1"/>
  <c r="I134" i="1"/>
  <c r="I135" i="1"/>
  <c r="I136" i="1"/>
  <c r="M136" i="1" s="1"/>
  <c r="I137" i="1"/>
  <c r="M137" i="1" s="1"/>
  <c r="I138" i="1"/>
  <c r="M138" i="1" s="1"/>
  <c r="I139" i="1"/>
  <c r="M139" i="1" s="1"/>
  <c r="I140" i="1"/>
  <c r="M140" i="1" s="1"/>
  <c r="I141" i="1"/>
  <c r="M141" i="1" s="1"/>
  <c r="I142" i="1"/>
  <c r="M142" i="1" s="1"/>
  <c r="I143" i="1"/>
  <c r="M143" i="1" s="1"/>
  <c r="I144" i="1"/>
  <c r="M144" i="1" s="1"/>
  <c r="I145" i="1"/>
  <c r="M145" i="1" s="1"/>
  <c r="I146" i="1"/>
  <c r="I147" i="1"/>
  <c r="I148" i="1"/>
  <c r="I149" i="1"/>
  <c r="I150" i="1"/>
  <c r="I151" i="1"/>
  <c r="I152" i="1"/>
  <c r="M152" i="1" s="1"/>
  <c r="I153" i="1"/>
  <c r="M153" i="1" s="1"/>
  <c r="I154" i="1"/>
  <c r="M154" i="1" s="1"/>
  <c r="I155" i="1"/>
  <c r="M155" i="1" s="1"/>
  <c r="I156" i="1"/>
  <c r="M156" i="1" s="1"/>
  <c r="I157" i="1"/>
  <c r="M157" i="1" s="1"/>
  <c r="I158" i="1"/>
  <c r="M158" i="1" s="1"/>
  <c r="I159" i="1"/>
  <c r="M159" i="1" s="1"/>
  <c r="I160" i="1"/>
  <c r="M160" i="1" s="1"/>
  <c r="I161" i="1"/>
  <c r="M161" i="1" s="1"/>
  <c r="I162" i="1"/>
  <c r="I163" i="1"/>
  <c r="I164" i="1"/>
  <c r="I165" i="1"/>
  <c r="I166" i="1"/>
  <c r="I167" i="1"/>
  <c r="I168" i="1"/>
  <c r="M168" i="1" s="1"/>
  <c r="I169" i="1"/>
  <c r="M169" i="1" s="1"/>
  <c r="I170" i="1"/>
  <c r="M170" i="1" s="1"/>
  <c r="I171" i="1"/>
  <c r="M171" i="1" s="1"/>
  <c r="I172" i="1"/>
  <c r="M172" i="1" s="1"/>
  <c r="I173" i="1"/>
  <c r="M173" i="1" s="1"/>
  <c r="I174" i="1"/>
  <c r="M174" i="1" s="1"/>
  <c r="I175" i="1"/>
  <c r="M175" i="1" s="1"/>
  <c r="I176" i="1"/>
  <c r="M176" i="1" s="1"/>
  <c r="I177" i="1"/>
  <c r="M177" i="1" s="1"/>
  <c r="I178" i="1"/>
  <c r="I179" i="1"/>
  <c r="I180" i="1"/>
  <c r="I181" i="1"/>
  <c r="I182" i="1"/>
  <c r="I183" i="1"/>
  <c r="I184" i="1"/>
  <c r="M184" i="1" s="1"/>
  <c r="I185" i="1"/>
  <c r="M185" i="1" s="1"/>
  <c r="I186" i="1"/>
  <c r="M186" i="1" s="1"/>
  <c r="I187" i="1"/>
  <c r="M187" i="1" s="1"/>
  <c r="I188" i="1"/>
  <c r="M188" i="1" s="1"/>
  <c r="I189" i="1"/>
  <c r="M189" i="1" s="1"/>
  <c r="I190" i="1"/>
  <c r="M190" i="1" s="1"/>
  <c r="I191" i="1"/>
  <c r="M191" i="1" s="1"/>
  <c r="I192" i="1"/>
  <c r="M192" i="1" s="1"/>
  <c r="I193" i="1"/>
  <c r="M193" i="1" s="1"/>
  <c r="I194" i="1"/>
  <c r="I195" i="1"/>
  <c r="I196" i="1"/>
  <c r="I197" i="1"/>
  <c r="I198" i="1"/>
  <c r="I199" i="1"/>
  <c r="I200" i="1"/>
  <c r="M200" i="1" s="1"/>
  <c r="I201" i="1"/>
  <c r="M201" i="1" s="1"/>
  <c r="I202" i="1"/>
  <c r="M202" i="1" s="1"/>
  <c r="I203" i="1"/>
  <c r="M203" i="1" s="1"/>
  <c r="I204" i="1"/>
  <c r="M204" i="1" s="1"/>
  <c r="I205" i="1"/>
  <c r="M205" i="1" s="1"/>
  <c r="I206" i="1"/>
  <c r="M206" i="1" s="1"/>
  <c r="I207" i="1"/>
  <c r="M207" i="1" s="1"/>
  <c r="I208" i="1"/>
  <c r="M208" i="1" s="1"/>
  <c r="I209" i="1"/>
  <c r="M209" i="1" s="1"/>
  <c r="I210" i="1"/>
  <c r="I211" i="1"/>
  <c r="I212" i="1"/>
  <c r="I213" i="1"/>
  <c r="I214" i="1"/>
  <c r="I215" i="1"/>
  <c r="I216" i="1"/>
  <c r="M216" i="1" s="1"/>
  <c r="I217" i="1"/>
  <c r="M217" i="1" s="1"/>
  <c r="I218" i="1"/>
  <c r="M218" i="1" s="1"/>
  <c r="I219" i="1"/>
  <c r="M219" i="1" s="1"/>
  <c r="I220" i="1"/>
  <c r="M220" i="1" s="1"/>
  <c r="I221" i="1"/>
  <c r="M221" i="1" s="1"/>
  <c r="I222" i="1"/>
  <c r="M222" i="1" s="1"/>
  <c r="I223" i="1"/>
  <c r="M223" i="1" s="1"/>
  <c r="I224" i="1"/>
  <c r="M224" i="1" s="1"/>
  <c r="I225" i="1"/>
  <c r="M225" i="1" s="1"/>
  <c r="I226" i="1"/>
  <c r="I227" i="1"/>
  <c r="I228" i="1"/>
  <c r="I229" i="1"/>
  <c r="I230" i="1"/>
  <c r="I231" i="1"/>
  <c r="I232" i="1"/>
  <c r="M232" i="1" s="1"/>
  <c r="I233" i="1"/>
  <c r="M233" i="1" s="1"/>
  <c r="I234" i="1"/>
  <c r="M234" i="1" s="1"/>
  <c r="I235" i="1"/>
  <c r="M235" i="1" s="1"/>
  <c r="I236" i="1"/>
  <c r="M236" i="1" s="1"/>
  <c r="I237" i="1"/>
  <c r="M237" i="1" s="1"/>
  <c r="I238" i="1"/>
  <c r="M238" i="1" s="1"/>
  <c r="I239" i="1"/>
  <c r="M239" i="1" s="1"/>
  <c r="I240" i="1"/>
  <c r="M240" i="1" s="1"/>
  <c r="I241" i="1"/>
  <c r="M241" i="1" s="1"/>
  <c r="I242" i="1"/>
  <c r="I243" i="1"/>
  <c r="I244" i="1"/>
  <c r="I245" i="1"/>
  <c r="I246" i="1"/>
  <c r="I247" i="1"/>
  <c r="I248" i="1"/>
  <c r="M248" i="1" s="1"/>
  <c r="I249" i="1"/>
  <c r="M249" i="1" s="1"/>
  <c r="I250" i="1"/>
  <c r="M250" i="1" s="1"/>
  <c r="I251" i="1"/>
  <c r="M251" i="1" s="1"/>
  <c r="I252" i="1"/>
  <c r="M252" i="1" s="1"/>
  <c r="I253" i="1"/>
  <c r="M253" i="1" s="1"/>
  <c r="I254" i="1"/>
  <c r="M254" i="1" s="1"/>
  <c r="I255" i="1"/>
  <c r="M255" i="1" s="1"/>
  <c r="I256" i="1"/>
  <c r="M256" i="1" s="1"/>
  <c r="I257" i="1"/>
  <c r="M257" i="1" s="1"/>
  <c r="I258" i="1"/>
  <c r="I259" i="1"/>
  <c r="I260" i="1"/>
  <c r="I261" i="1"/>
  <c r="I262" i="1"/>
  <c r="I263" i="1"/>
  <c r="I264" i="1"/>
  <c r="M264" i="1" s="1"/>
  <c r="I265" i="1"/>
  <c r="M265" i="1" s="1"/>
  <c r="I266" i="1"/>
  <c r="M266" i="1" s="1"/>
  <c r="I267" i="1"/>
  <c r="M267" i="1" s="1"/>
  <c r="I268" i="1"/>
  <c r="M268" i="1" s="1"/>
  <c r="I269" i="1"/>
  <c r="M269" i="1" s="1"/>
  <c r="I270" i="1"/>
  <c r="M270" i="1" s="1"/>
  <c r="I271" i="1"/>
  <c r="M271" i="1" s="1"/>
  <c r="I272" i="1"/>
  <c r="M272" i="1" s="1"/>
  <c r="I273" i="1"/>
  <c r="M273" i="1" s="1"/>
  <c r="I274" i="1"/>
  <c r="I275" i="1"/>
  <c r="I276" i="1"/>
  <c r="I277" i="1"/>
  <c r="I278" i="1"/>
  <c r="I279" i="1"/>
  <c r="I280" i="1"/>
  <c r="M280" i="1" s="1"/>
  <c r="I281" i="1"/>
  <c r="M281" i="1" s="1"/>
  <c r="I282" i="1"/>
  <c r="M282" i="1" s="1"/>
  <c r="I283" i="1"/>
  <c r="M283" i="1" s="1"/>
  <c r="I284" i="1"/>
  <c r="M284" i="1" s="1"/>
  <c r="I285" i="1"/>
  <c r="M285" i="1" s="1"/>
  <c r="I286" i="1"/>
  <c r="M286" i="1" s="1"/>
  <c r="I287" i="1"/>
  <c r="M287" i="1" s="1"/>
  <c r="I288" i="1"/>
  <c r="M288" i="1" s="1"/>
  <c r="I289" i="1"/>
  <c r="M289" i="1" s="1"/>
  <c r="I290" i="1"/>
  <c r="I291" i="1"/>
  <c r="I292" i="1"/>
  <c r="I293" i="1"/>
  <c r="I294" i="1"/>
  <c r="I295" i="1"/>
  <c r="I296" i="1"/>
  <c r="M296" i="1" s="1"/>
  <c r="I297" i="1"/>
  <c r="M297" i="1" s="1"/>
  <c r="I298" i="1"/>
  <c r="M298" i="1" s="1"/>
  <c r="I299" i="1"/>
  <c r="M299" i="1" s="1"/>
  <c r="I300" i="1"/>
  <c r="M300" i="1" s="1"/>
  <c r="I301" i="1"/>
  <c r="M301" i="1" s="1"/>
  <c r="I302" i="1"/>
  <c r="M302" i="1" s="1"/>
  <c r="I303" i="1"/>
  <c r="M303" i="1" s="1"/>
  <c r="I304" i="1"/>
  <c r="M304" i="1" s="1"/>
  <c r="I305" i="1"/>
  <c r="M305" i="1" s="1"/>
  <c r="I306" i="1"/>
  <c r="I307" i="1"/>
  <c r="I308" i="1"/>
  <c r="I309" i="1"/>
  <c r="I310" i="1"/>
  <c r="I311" i="1"/>
  <c r="I312" i="1"/>
  <c r="M312" i="1" s="1"/>
  <c r="I313" i="1"/>
  <c r="M313" i="1" s="1"/>
  <c r="I314" i="1"/>
  <c r="M314" i="1" s="1"/>
  <c r="I315" i="1"/>
  <c r="M315" i="1" s="1"/>
  <c r="I316" i="1"/>
  <c r="M316" i="1" s="1"/>
  <c r="I317" i="1"/>
  <c r="M317" i="1" s="1"/>
  <c r="I318" i="1"/>
  <c r="M318" i="1" s="1"/>
  <c r="I319" i="1"/>
  <c r="M319" i="1" s="1"/>
  <c r="I320" i="1"/>
  <c r="M320" i="1" s="1"/>
  <c r="I321" i="1"/>
  <c r="M321" i="1" s="1"/>
  <c r="I322" i="1"/>
  <c r="I323" i="1"/>
  <c r="I324" i="1"/>
  <c r="I325" i="1"/>
  <c r="I326" i="1"/>
  <c r="I327" i="1"/>
  <c r="I328" i="1"/>
  <c r="M328" i="1" s="1"/>
  <c r="I329" i="1"/>
  <c r="M329" i="1" s="1"/>
  <c r="I330" i="1"/>
  <c r="M330" i="1" s="1"/>
  <c r="I331" i="1"/>
  <c r="M331" i="1" s="1"/>
  <c r="I332" i="1"/>
  <c r="M332" i="1" s="1"/>
  <c r="I333" i="1"/>
  <c r="M333" i="1" s="1"/>
  <c r="I334" i="1"/>
  <c r="M334" i="1" s="1"/>
  <c r="I335" i="1"/>
  <c r="I336" i="1"/>
  <c r="I337" i="1"/>
  <c r="I338" i="1"/>
  <c r="I339" i="1"/>
  <c r="I340" i="1"/>
  <c r="I341" i="1"/>
  <c r="I342" i="1"/>
  <c r="I343" i="1"/>
  <c r="I344" i="1"/>
  <c r="M344" i="1" s="1"/>
  <c r="I345" i="1"/>
  <c r="M345" i="1" s="1"/>
  <c r="I346" i="1"/>
  <c r="M346" i="1" s="1"/>
  <c r="I347" i="1"/>
  <c r="M347" i="1" s="1"/>
  <c r="I348" i="1"/>
  <c r="M348" i="1" s="1"/>
  <c r="I349" i="1"/>
  <c r="M349" i="1" s="1"/>
  <c r="I350" i="1"/>
  <c r="M350" i="1" s="1"/>
  <c r="I351" i="1"/>
  <c r="M351" i="1" s="1"/>
  <c r="I352" i="1"/>
  <c r="M352" i="1" s="1"/>
  <c r="I353" i="1"/>
  <c r="M353" i="1" s="1"/>
  <c r="I354" i="1"/>
  <c r="I355" i="1"/>
  <c r="I356" i="1"/>
  <c r="I357" i="1"/>
  <c r="I358" i="1"/>
  <c r="I359" i="1"/>
  <c r="I360" i="1"/>
  <c r="M360" i="1" s="1"/>
  <c r="I361" i="1"/>
  <c r="M361" i="1" s="1"/>
  <c r="I362" i="1"/>
  <c r="M362" i="1" s="1"/>
  <c r="I363" i="1"/>
  <c r="M363" i="1" s="1"/>
  <c r="I364" i="1"/>
  <c r="M364" i="1" s="1"/>
  <c r="I365" i="1"/>
  <c r="M365" i="1" s="1"/>
  <c r="I366" i="1"/>
  <c r="M366" i="1" s="1"/>
  <c r="I367" i="1"/>
  <c r="I368" i="1"/>
  <c r="M368" i="1" s="1"/>
  <c r="I369" i="1"/>
  <c r="M369" i="1" s="1"/>
  <c r="I370" i="1"/>
  <c r="I371" i="1"/>
  <c r="I372" i="1"/>
  <c r="I373" i="1"/>
  <c r="I374" i="1"/>
  <c r="I375" i="1"/>
  <c r="I376" i="1"/>
  <c r="M376" i="1" s="1"/>
  <c r="I377" i="1"/>
  <c r="M377" i="1" s="1"/>
  <c r="I378" i="1"/>
  <c r="M378" i="1" s="1"/>
  <c r="I379" i="1"/>
  <c r="M379" i="1" s="1"/>
  <c r="I380" i="1"/>
  <c r="M380" i="1" s="1"/>
  <c r="I381" i="1"/>
  <c r="M381" i="1" s="1"/>
  <c r="I382" i="1"/>
  <c r="M382" i="1" s="1"/>
  <c r="I383" i="1"/>
  <c r="M383" i="1" s="1"/>
  <c r="I384" i="1"/>
  <c r="M384" i="1" s="1"/>
  <c r="I385" i="1"/>
  <c r="M385" i="1" s="1"/>
  <c r="I386" i="1"/>
  <c r="I387" i="1"/>
  <c r="I388" i="1"/>
  <c r="I389" i="1"/>
  <c r="I390" i="1"/>
  <c r="I391" i="1"/>
  <c r="I392" i="1"/>
  <c r="M392" i="1" s="1"/>
  <c r="I393" i="1"/>
  <c r="M393" i="1" s="1"/>
  <c r="I394" i="1"/>
  <c r="M394" i="1" s="1"/>
  <c r="I395" i="1"/>
  <c r="M395" i="1" s="1"/>
  <c r="I396" i="1"/>
  <c r="M396" i="1" s="1"/>
  <c r="I397" i="1"/>
  <c r="M397" i="1" s="1"/>
  <c r="I398" i="1"/>
  <c r="M398" i="1" s="1"/>
  <c r="I399" i="1"/>
  <c r="M399" i="1" s="1"/>
  <c r="I400" i="1"/>
  <c r="M400" i="1" s="1"/>
  <c r="I401" i="1"/>
  <c r="M401" i="1" s="1"/>
  <c r="I402" i="1"/>
  <c r="I403" i="1"/>
  <c r="I404" i="1"/>
  <c r="I405" i="1"/>
  <c r="I406" i="1"/>
  <c r="I407" i="1"/>
  <c r="I408" i="1"/>
  <c r="M408" i="1" s="1"/>
  <c r="I409" i="1"/>
  <c r="M409" i="1" s="1"/>
  <c r="I410" i="1"/>
  <c r="M410" i="1" s="1"/>
  <c r="I411" i="1"/>
  <c r="M411" i="1" s="1"/>
  <c r="I412" i="1"/>
  <c r="M412" i="1" s="1"/>
  <c r="I413" i="1"/>
  <c r="M413" i="1" s="1"/>
  <c r="I414" i="1"/>
  <c r="M414" i="1" s="1"/>
  <c r="I415" i="1"/>
  <c r="M415" i="1" s="1"/>
  <c r="I416" i="1"/>
  <c r="M416" i="1" s="1"/>
  <c r="I417" i="1"/>
  <c r="M417" i="1" s="1"/>
  <c r="I418" i="1"/>
  <c r="I419" i="1"/>
  <c r="I420" i="1"/>
  <c r="I421" i="1"/>
  <c r="I422" i="1"/>
  <c r="I423" i="1"/>
  <c r="I424" i="1"/>
  <c r="M424" i="1" s="1"/>
  <c r="I425" i="1"/>
  <c r="M425" i="1" s="1"/>
  <c r="I426" i="1"/>
  <c r="M426" i="1" s="1"/>
  <c r="I427" i="1"/>
  <c r="M427" i="1" s="1"/>
  <c r="I428" i="1"/>
  <c r="M428" i="1" s="1"/>
  <c r="I429" i="1"/>
  <c r="M429" i="1" s="1"/>
  <c r="I430" i="1"/>
  <c r="M430" i="1" s="1"/>
  <c r="I431" i="1"/>
  <c r="M431" i="1" s="1"/>
  <c r="I432" i="1"/>
  <c r="M432" i="1" s="1"/>
  <c r="I433" i="1"/>
  <c r="M433" i="1" s="1"/>
  <c r="I434" i="1"/>
  <c r="I435" i="1"/>
  <c r="I436" i="1"/>
  <c r="I437" i="1"/>
  <c r="I438" i="1"/>
  <c r="I439" i="1"/>
  <c r="I440" i="1"/>
  <c r="M440" i="1" s="1"/>
  <c r="I441" i="1"/>
  <c r="M441" i="1" s="1"/>
  <c r="I442" i="1"/>
  <c r="M442" i="1" s="1"/>
  <c r="I443" i="1"/>
  <c r="M443" i="1" s="1"/>
  <c r="I444" i="1"/>
  <c r="M444" i="1" s="1"/>
  <c r="I445" i="1"/>
  <c r="M445" i="1" s="1"/>
  <c r="I446" i="1"/>
  <c r="M446" i="1" s="1"/>
  <c r="I447" i="1"/>
  <c r="M447" i="1" s="1"/>
  <c r="I448" i="1"/>
  <c r="M448" i="1" s="1"/>
  <c r="I449" i="1"/>
  <c r="M449" i="1" s="1"/>
  <c r="I450" i="1"/>
  <c r="I451" i="1"/>
  <c r="I452" i="1"/>
  <c r="I453" i="1"/>
  <c r="I454" i="1"/>
  <c r="I455" i="1"/>
  <c r="J6" i="1"/>
  <c r="L6" i="1" s="1"/>
  <c r="J7" i="1"/>
  <c r="L7" i="1" s="1"/>
  <c r="J8" i="1"/>
  <c r="L8" i="1" s="1"/>
  <c r="J9" i="1"/>
  <c r="L9" i="1" s="1"/>
  <c r="J10" i="1"/>
  <c r="L10" i="1" s="1"/>
  <c r="J11" i="1"/>
  <c r="L11" i="1" s="1"/>
  <c r="J12" i="1"/>
  <c r="L12" i="1" s="1"/>
  <c r="J13" i="1"/>
  <c r="L13" i="1" s="1"/>
  <c r="J14" i="1"/>
  <c r="L14" i="1" s="1"/>
  <c r="J15" i="1"/>
  <c r="L15" i="1" s="1"/>
  <c r="J16" i="1"/>
  <c r="J17" i="1"/>
  <c r="J18" i="1"/>
  <c r="J19" i="1"/>
  <c r="J20" i="1"/>
  <c r="J21" i="1"/>
  <c r="J22" i="1"/>
  <c r="L22" i="1" s="1"/>
  <c r="J23" i="1"/>
  <c r="L23" i="1" s="1"/>
  <c r="J24" i="1"/>
  <c r="L24" i="1" s="1"/>
  <c r="J25" i="1"/>
  <c r="L25" i="1" s="1"/>
  <c r="J26" i="1"/>
  <c r="L26" i="1" s="1"/>
  <c r="J27" i="1"/>
  <c r="L27" i="1" s="1"/>
  <c r="J28" i="1"/>
  <c r="L28" i="1" s="1"/>
  <c r="J29" i="1"/>
  <c r="J30" i="1"/>
  <c r="J31" i="1"/>
  <c r="L31" i="1" s="1"/>
  <c r="J32" i="1"/>
  <c r="J33" i="1"/>
  <c r="J34" i="1"/>
  <c r="J35" i="1"/>
  <c r="J36" i="1"/>
  <c r="J37" i="1"/>
  <c r="J38" i="1"/>
  <c r="L38" i="1" s="1"/>
  <c r="J39" i="1"/>
  <c r="L39" i="1" s="1"/>
  <c r="J40" i="1"/>
  <c r="L40" i="1" s="1"/>
  <c r="J41" i="1"/>
  <c r="L41" i="1" s="1"/>
  <c r="J42" i="1"/>
  <c r="L42" i="1" s="1"/>
  <c r="J43" i="1"/>
  <c r="L43" i="1" s="1"/>
  <c r="J44" i="1"/>
  <c r="L44" i="1" s="1"/>
  <c r="J45" i="1"/>
  <c r="L45" i="1" s="1"/>
  <c r="J46" i="1"/>
  <c r="L46" i="1" s="1"/>
  <c r="J47" i="1"/>
  <c r="L47" i="1" s="1"/>
  <c r="J48" i="1"/>
  <c r="J49" i="1"/>
  <c r="J50" i="1"/>
  <c r="J51" i="1"/>
  <c r="J52" i="1"/>
  <c r="J53" i="1"/>
  <c r="J54" i="1"/>
  <c r="L54" i="1" s="1"/>
  <c r="J55" i="1"/>
  <c r="L55" i="1" s="1"/>
  <c r="J56" i="1"/>
  <c r="L56" i="1" s="1"/>
  <c r="J57" i="1"/>
  <c r="L57" i="1" s="1"/>
  <c r="J58" i="1"/>
  <c r="L58" i="1" s="1"/>
  <c r="J59" i="1"/>
  <c r="L59" i="1" s="1"/>
  <c r="J60" i="1"/>
  <c r="L60" i="1" s="1"/>
  <c r="J61" i="1"/>
  <c r="L61" i="1" s="1"/>
  <c r="J62" i="1"/>
  <c r="L62" i="1" s="1"/>
  <c r="J63" i="1"/>
  <c r="L63" i="1" s="1"/>
  <c r="J64" i="1"/>
  <c r="J65" i="1"/>
  <c r="J66" i="1"/>
  <c r="J67" i="1"/>
  <c r="J68" i="1"/>
  <c r="J69" i="1"/>
  <c r="J70" i="1"/>
  <c r="L70" i="1" s="1"/>
  <c r="J71" i="1"/>
  <c r="L71" i="1" s="1"/>
  <c r="J72" i="1"/>
  <c r="L72" i="1" s="1"/>
  <c r="J73" i="1"/>
  <c r="L73" i="1" s="1"/>
  <c r="J74" i="1"/>
  <c r="L74" i="1" s="1"/>
  <c r="J75" i="1"/>
  <c r="L75" i="1" s="1"/>
  <c r="J76" i="1"/>
  <c r="L76" i="1" s="1"/>
  <c r="J77" i="1"/>
  <c r="L77" i="1" s="1"/>
  <c r="J78" i="1"/>
  <c r="L78" i="1" s="1"/>
  <c r="J79" i="1"/>
  <c r="L79" i="1" s="1"/>
  <c r="J80" i="1"/>
  <c r="J81" i="1"/>
  <c r="J82" i="1"/>
  <c r="J83" i="1"/>
  <c r="J84" i="1"/>
  <c r="J85" i="1"/>
  <c r="J86" i="1"/>
  <c r="L86" i="1" s="1"/>
  <c r="J87" i="1"/>
  <c r="L87" i="1" s="1"/>
  <c r="J88" i="1"/>
  <c r="L88" i="1" s="1"/>
  <c r="J89" i="1"/>
  <c r="L89" i="1" s="1"/>
  <c r="J90" i="1"/>
  <c r="L90" i="1" s="1"/>
  <c r="J91" i="1"/>
  <c r="L91" i="1" s="1"/>
  <c r="J92" i="1"/>
  <c r="L92" i="1" s="1"/>
  <c r="J93" i="1"/>
  <c r="L93" i="1" s="1"/>
  <c r="J94" i="1"/>
  <c r="L94" i="1" s="1"/>
  <c r="J95" i="1"/>
  <c r="L95" i="1" s="1"/>
  <c r="J96" i="1"/>
  <c r="J97" i="1"/>
  <c r="J98" i="1"/>
  <c r="J99" i="1"/>
  <c r="J100" i="1"/>
  <c r="J101" i="1"/>
  <c r="J102" i="1"/>
  <c r="L102" i="1" s="1"/>
  <c r="J103" i="1"/>
  <c r="L103" i="1" s="1"/>
  <c r="J104" i="1"/>
  <c r="L104" i="1" s="1"/>
  <c r="J105" i="1"/>
  <c r="L105" i="1" s="1"/>
  <c r="J106" i="1"/>
  <c r="L106" i="1" s="1"/>
  <c r="J107" i="1"/>
  <c r="L107" i="1" s="1"/>
  <c r="J108" i="1"/>
  <c r="L108" i="1" s="1"/>
  <c r="J109" i="1"/>
  <c r="L109" i="1" s="1"/>
  <c r="J110" i="1"/>
  <c r="L110" i="1" s="1"/>
  <c r="J111" i="1"/>
  <c r="L111" i="1" s="1"/>
  <c r="J112" i="1"/>
  <c r="J113" i="1"/>
  <c r="J114" i="1"/>
  <c r="J115" i="1"/>
  <c r="J116" i="1"/>
  <c r="J117" i="1"/>
  <c r="J118" i="1"/>
  <c r="L118" i="1" s="1"/>
  <c r="J119" i="1"/>
  <c r="L119" i="1" s="1"/>
  <c r="J120" i="1"/>
  <c r="L120" i="1" s="1"/>
  <c r="J121" i="1"/>
  <c r="L121" i="1" s="1"/>
  <c r="J122" i="1"/>
  <c r="L122" i="1" s="1"/>
  <c r="J123" i="1"/>
  <c r="L123" i="1" s="1"/>
  <c r="J124" i="1"/>
  <c r="L124" i="1" s="1"/>
  <c r="J125" i="1"/>
  <c r="L125" i="1" s="1"/>
  <c r="J126" i="1"/>
  <c r="L126" i="1" s="1"/>
  <c r="J127" i="1"/>
  <c r="L127" i="1" s="1"/>
  <c r="J128" i="1"/>
  <c r="J129" i="1"/>
  <c r="J130" i="1"/>
  <c r="J131" i="1"/>
  <c r="J132" i="1"/>
  <c r="J133" i="1"/>
  <c r="J134" i="1"/>
  <c r="L134" i="1" s="1"/>
  <c r="J135" i="1"/>
  <c r="L135" i="1" s="1"/>
  <c r="J136" i="1"/>
  <c r="L136" i="1" s="1"/>
  <c r="J137" i="1"/>
  <c r="L137" i="1" s="1"/>
  <c r="J138" i="1"/>
  <c r="L138" i="1" s="1"/>
  <c r="J139" i="1"/>
  <c r="L139" i="1" s="1"/>
  <c r="J140" i="1"/>
  <c r="L140" i="1" s="1"/>
  <c r="J141" i="1"/>
  <c r="J142" i="1"/>
  <c r="J143" i="1"/>
  <c r="J144" i="1"/>
  <c r="J145" i="1"/>
  <c r="J146" i="1"/>
  <c r="J147" i="1"/>
  <c r="J148" i="1"/>
  <c r="J149" i="1"/>
  <c r="J150" i="1"/>
  <c r="L150" i="1" s="1"/>
  <c r="J151" i="1"/>
  <c r="L151" i="1" s="1"/>
  <c r="J152" i="1"/>
  <c r="L152" i="1" s="1"/>
  <c r="J153" i="1"/>
  <c r="L153" i="1" s="1"/>
  <c r="J154" i="1"/>
  <c r="L154" i="1" s="1"/>
  <c r="J155" i="1"/>
  <c r="L155" i="1" s="1"/>
  <c r="J156" i="1"/>
  <c r="L156" i="1" s="1"/>
  <c r="J157" i="1"/>
  <c r="L157" i="1" s="1"/>
  <c r="J158" i="1"/>
  <c r="L158" i="1" s="1"/>
  <c r="J159" i="1"/>
  <c r="L159" i="1" s="1"/>
  <c r="J160" i="1"/>
  <c r="J161" i="1"/>
  <c r="J162" i="1"/>
  <c r="J163" i="1"/>
  <c r="J164" i="1"/>
  <c r="J165" i="1"/>
  <c r="J166" i="1"/>
  <c r="L166" i="1" s="1"/>
  <c r="J167" i="1"/>
  <c r="L167" i="1" s="1"/>
  <c r="J168" i="1"/>
  <c r="L168" i="1" s="1"/>
  <c r="J169" i="1"/>
  <c r="L169" i="1" s="1"/>
  <c r="J170" i="1"/>
  <c r="L170" i="1" s="1"/>
  <c r="J171" i="1"/>
  <c r="L171" i="1" s="1"/>
  <c r="J172" i="1"/>
  <c r="L172" i="1" s="1"/>
  <c r="J173" i="1"/>
  <c r="J174" i="1"/>
  <c r="L174" i="1" s="1"/>
  <c r="J175" i="1"/>
  <c r="L175" i="1" s="1"/>
  <c r="J176" i="1"/>
  <c r="J177" i="1"/>
  <c r="J178" i="1"/>
  <c r="J179" i="1"/>
  <c r="J180" i="1"/>
  <c r="J181" i="1"/>
  <c r="J182" i="1"/>
  <c r="L182" i="1" s="1"/>
  <c r="J183" i="1"/>
  <c r="L183" i="1" s="1"/>
  <c r="J184" i="1"/>
  <c r="L184" i="1" s="1"/>
  <c r="J185" i="1"/>
  <c r="L185" i="1" s="1"/>
  <c r="J186" i="1"/>
  <c r="L186" i="1" s="1"/>
  <c r="J187" i="1"/>
  <c r="L187" i="1" s="1"/>
  <c r="J188" i="1"/>
  <c r="L188" i="1" s="1"/>
  <c r="J189" i="1"/>
  <c r="L189" i="1" s="1"/>
  <c r="J190" i="1"/>
  <c r="L190" i="1" s="1"/>
  <c r="J191" i="1"/>
  <c r="L191" i="1" s="1"/>
  <c r="J192" i="1"/>
  <c r="J193" i="1"/>
  <c r="J194" i="1"/>
  <c r="J195" i="1"/>
  <c r="J196" i="1"/>
  <c r="J197" i="1"/>
  <c r="J198" i="1"/>
  <c r="L198" i="1" s="1"/>
  <c r="J199" i="1"/>
  <c r="L199" i="1" s="1"/>
  <c r="J200" i="1"/>
  <c r="L200" i="1" s="1"/>
  <c r="J201" i="1"/>
  <c r="L201" i="1" s="1"/>
  <c r="J202" i="1"/>
  <c r="L202" i="1" s="1"/>
  <c r="J203" i="1"/>
  <c r="L203" i="1" s="1"/>
  <c r="J204" i="1"/>
  <c r="L204" i="1" s="1"/>
  <c r="J205" i="1"/>
  <c r="L205" i="1" s="1"/>
  <c r="J206" i="1"/>
  <c r="L206" i="1" s="1"/>
  <c r="J207" i="1"/>
  <c r="L207" i="1" s="1"/>
  <c r="J208" i="1"/>
  <c r="J209" i="1"/>
  <c r="J210" i="1"/>
  <c r="J211" i="1"/>
  <c r="J212" i="1"/>
  <c r="J213" i="1"/>
  <c r="J214" i="1"/>
  <c r="L214" i="1" s="1"/>
  <c r="J215" i="1"/>
  <c r="L215" i="1" s="1"/>
  <c r="J216" i="1"/>
  <c r="L216" i="1" s="1"/>
  <c r="J217" i="1"/>
  <c r="L217" i="1" s="1"/>
  <c r="J218" i="1"/>
  <c r="L218" i="1" s="1"/>
  <c r="J219" i="1"/>
  <c r="L219" i="1" s="1"/>
  <c r="J220" i="1"/>
  <c r="L220" i="1" s="1"/>
  <c r="J221" i="1"/>
  <c r="L221" i="1" s="1"/>
  <c r="J222" i="1"/>
  <c r="L222" i="1" s="1"/>
  <c r="J223" i="1"/>
  <c r="L223" i="1" s="1"/>
  <c r="J224" i="1"/>
  <c r="J225" i="1"/>
  <c r="J226" i="1"/>
  <c r="J227" i="1"/>
  <c r="J228" i="1"/>
  <c r="J229" i="1"/>
  <c r="J230" i="1"/>
  <c r="L230" i="1" s="1"/>
  <c r="J231" i="1"/>
  <c r="L231" i="1" s="1"/>
  <c r="J232" i="1"/>
  <c r="L232" i="1" s="1"/>
  <c r="J233" i="1"/>
  <c r="L233" i="1" s="1"/>
  <c r="J234" i="1"/>
  <c r="L234" i="1" s="1"/>
  <c r="J235" i="1"/>
  <c r="L235" i="1" s="1"/>
  <c r="J236" i="1"/>
  <c r="L236" i="1" s="1"/>
  <c r="J237" i="1"/>
  <c r="L237" i="1" s="1"/>
  <c r="J238" i="1"/>
  <c r="L238" i="1" s="1"/>
  <c r="J239" i="1"/>
  <c r="L239" i="1" s="1"/>
  <c r="J240" i="1"/>
  <c r="J241" i="1"/>
  <c r="J242" i="1"/>
  <c r="J243" i="1"/>
  <c r="J244" i="1"/>
  <c r="J245" i="1"/>
  <c r="J246" i="1"/>
  <c r="L246" i="1" s="1"/>
  <c r="J247" i="1"/>
  <c r="L247" i="1" s="1"/>
  <c r="J248" i="1"/>
  <c r="L248" i="1" s="1"/>
  <c r="J249" i="1"/>
  <c r="L249" i="1" s="1"/>
  <c r="J250" i="1"/>
  <c r="L250" i="1" s="1"/>
  <c r="J251" i="1"/>
  <c r="L251" i="1" s="1"/>
  <c r="J252" i="1"/>
  <c r="L252" i="1" s="1"/>
  <c r="J253" i="1"/>
  <c r="L253" i="1" s="1"/>
  <c r="J254" i="1"/>
  <c r="L254" i="1" s="1"/>
  <c r="J255" i="1"/>
  <c r="L255" i="1" s="1"/>
  <c r="J256" i="1"/>
  <c r="J257" i="1"/>
  <c r="J258" i="1"/>
  <c r="J259" i="1"/>
  <c r="J260" i="1"/>
  <c r="J261" i="1"/>
  <c r="J262" i="1"/>
  <c r="L262" i="1" s="1"/>
  <c r="J263" i="1"/>
  <c r="L263" i="1" s="1"/>
  <c r="J264" i="1"/>
  <c r="L264" i="1" s="1"/>
  <c r="J265" i="1"/>
  <c r="L265" i="1" s="1"/>
  <c r="J266" i="1"/>
  <c r="L266" i="1" s="1"/>
  <c r="J267" i="1"/>
  <c r="L267" i="1" s="1"/>
  <c r="J268" i="1"/>
  <c r="L268" i="1" s="1"/>
  <c r="J269" i="1"/>
  <c r="L269" i="1" s="1"/>
  <c r="J270" i="1"/>
  <c r="L270" i="1" s="1"/>
  <c r="J271" i="1"/>
  <c r="L271" i="1" s="1"/>
  <c r="J272" i="1"/>
  <c r="J273" i="1"/>
  <c r="J274" i="1"/>
  <c r="J275" i="1"/>
  <c r="J276" i="1"/>
  <c r="J277" i="1"/>
  <c r="J278" i="1"/>
  <c r="L278" i="1" s="1"/>
  <c r="J279" i="1"/>
  <c r="L279" i="1" s="1"/>
  <c r="J280" i="1"/>
  <c r="L280" i="1" s="1"/>
  <c r="J281" i="1"/>
  <c r="L281" i="1" s="1"/>
  <c r="J282" i="1"/>
  <c r="L282" i="1" s="1"/>
  <c r="J283" i="1"/>
  <c r="L283" i="1" s="1"/>
  <c r="J284" i="1"/>
  <c r="L284" i="1" s="1"/>
  <c r="J285" i="1"/>
  <c r="J286" i="1"/>
  <c r="J287" i="1"/>
  <c r="L287" i="1" s="1"/>
  <c r="J288" i="1"/>
  <c r="J289" i="1"/>
  <c r="J290" i="1"/>
  <c r="J291" i="1"/>
  <c r="J292" i="1"/>
  <c r="J293" i="1"/>
  <c r="J294" i="1"/>
  <c r="L294" i="1" s="1"/>
  <c r="J295" i="1"/>
  <c r="L295" i="1" s="1"/>
  <c r="J296" i="1"/>
  <c r="L296" i="1" s="1"/>
  <c r="J297" i="1"/>
  <c r="L297" i="1" s="1"/>
  <c r="J298" i="1"/>
  <c r="L298" i="1" s="1"/>
  <c r="J299" i="1"/>
  <c r="L299" i="1" s="1"/>
  <c r="J300" i="1"/>
  <c r="L300" i="1" s="1"/>
  <c r="J301" i="1"/>
  <c r="L301" i="1" s="1"/>
  <c r="J302" i="1"/>
  <c r="L302" i="1" s="1"/>
  <c r="J303" i="1"/>
  <c r="L303" i="1" s="1"/>
  <c r="J304" i="1"/>
  <c r="J305" i="1"/>
  <c r="J306" i="1"/>
  <c r="J307" i="1"/>
  <c r="J308" i="1"/>
  <c r="J309" i="1"/>
  <c r="J310" i="1"/>
  <c r="L310" i="1" s="1"/>
  <c r="J311" i="1"/>
  <c r="L311" i="1" s="1"/>
  <c r="J312" i="1"/>
  <c r="L312" i="1" s="1"/>
  <c r="J313" i="1"/>
  <c r="L313" i="1" s="1"/>
  <c r="J314" i="1"/>
  <c r="L314" i="1" s="1"/>
  <c r="J315" i="1"/>
  <c r="L315" i="1" s="1"/>
  <c r="J316" i="1"/>
  <c r="L316" i="1" s="1"/>
  <c r="J317" i="1"/>
  <c r="L317" i="1" s="1"/>
  <c r="J318" i="1"/>
  <c r="L318" i="1" s="1"/>
  <c r="J319" i="1"/>
  <c r="L319" i="1" s="1"/>
  <c r="J320" i="1"/>
  <c r="J321" i="1"/>
  <c r="J322" i="1"/>
  <c r="J323" i="1"/>
  <c r="J324" i="1"/>
  <c r="J325" i="1"/>
  <c r="J326" i="1"/>
  <c r="L326" i="1" s="1"/>
  <c r="J327" i="1"/>
  <c r="L327" i="1" s="1"/>
  <c r="J328" i="1"/>
  <c r="L328" i="1" s="1"/>
  <c r="J329" i="1"/>
  <c r="L329" i="1" s="1"/>
  <c r="J330" i="1"/>
  <c r="L330" i="1" s="1"/>
  <c r="J331" i="1"/>
  <c r="L331" i="1" s="1"/>
  <c r="J332" i="1"/>
  <c r="L332" i="1" s="1"/>
  <c r="J333" i="1"/>
  <c r="L333" i="1" s="1"/>
  <c r="J334" i="1"/>
  <c r="L334" i="1" s="1"/>
  <c r="J335" i="1"/>
  <c r="L335" i="1" s="1"/>
  <c r="J336" i="1"/>
  <c r="J337" i="1"/>
  <c r="J338" i="1"/>
  <c r="J339" i="1"/>
  <c r="J340" i="1"/>
  <c r="J341" i="1"/>
  <c r="J342" i="1"/>
  <c r="L342" i="1" s="1"/>
  <c r="J343" i="1"/>
  <c r="L343" i="1" s="1"/>
  <c r="J344" i="1"/>
  <c r="L344" i="1" s="1"/>
  <c r="J345" i="1"/>
  <c r="L345" i="1" s="1"/>
  <c r="J346" i="1"/>
  <c r="L346" i="1" s="1"/>
  <c r="J347" i="1"/>
  <c r="L347" i="1" s="1"/>
  <c r="J348" i="1"/>
  <c r="L348" i="1" s="1"/>
  <c r="J349" i="1"/>
  <c r="L349" i="1" s="1"/>
  <c r="J350" i="1"/>
  <c r="L350" i="1" s="1"/>
  <c r="J351" i="1"/>
  <c r="L351" i="1" s="1"/>
  <c r="J352" i="1"/>
  <c r="J353" i="1"/>
  <c r="J354" i="1"/>
  <c r="J355" i="1"/>
  <c r="J356" i="1"/>
  <c r="J357" i="1"/>
  <c r="J358" i="1"/>
  <c r="L358" i="1" s="1"/>
  <c r="J359" i="1"/>
  <c r="L359" i="1" s="1"/>
  <c r="J360" i="1"/>
  <c r="L360" i="1" s="1"/>
  <c r="J361" i="1"/>
  <c r="L361" i="1" s="1"/>
  <c r="J362" i="1"/>
  <c r="L362" i="1" s="1"/>
  <c r="J363" i="1"/>
  <c r="L363" i="1" s="1"/>
  <c r="J364" i="1"/>
  <c r="L364" i="1" s="1"/>
  <c r="J365" i="1"/>
  <c r="L365" i="1" s="1"/>
  <c r="J366" i="1"/>
  <c r="L366" i="1" s="1"/>
  <c r="J367" i="1"/>
  <c r="L367" i="1" s="1"/>
  <c r="J368" i="1"/>
  <c r="J369" i="1"/>
  <c r="J370" i="1"/>
  <c r="J371" i="1"/>
  <c r="J372" i="1"/>
  <c r="J373" i="1"/>
  <c r="J374" i="1"/>
  <c r="L374" i="1" s="1"/>
  <c r="J375" i="1"/>
  <c r="L375" i="1" s="1"/>
  <c r="J376" i="1"/>
  <c r="L376" i="1" s="1"/>
  <c r="J377" i="1"/>
  <c r="L377" i="1" s="1"/>
  <c r="J378" i="1"/>
  <c r="L378" i="1" s="1"/>
  <c r="J379" i="1"/>
  <c r="L379" i="1" s="1"/>
  <c r="J380" i="1"/>
  <c r="L380" i="1" s="1"/>
  <c r="J381" i="1"/>
  <c r="L381" i="1" s="1"/>
  <c r="J382" i="1"/>
  <c r="L382" i="1" s="1"/>
  <c r="J383" i="1"/>
  <c r="L383" i="1" s="1"/>
  <c r="J384" i="1"/>
  <c r="J385" i="1"/>
  <c r="J386" i="1"/>
  <c r="J387" i="1"/>
  <c r="J388" i="1"/>
  <c r="J389" i="1"/>
  <c r="J390" i="1"/>
  <c r="L390" i="1" s="1"/>
  <c r="J391" i="1"/>
  <c r="L391" i="1" s="1"/>
  <c r="J392" i="1"/>
  <c r="L392" i="1" s="1"/>
  <c r="J393" i="1"/>
  <c r="L393" i="1" s="1"/>
  <c r="J394" i="1"/>
  <c r="L394" i="1" s="1"/>
  <c r="J395" i="1"/>
  <c r="L395" i="1" s="1"/>
  <c r="J396" i="1"/>
  <c r="L396" i="1" s="1"/>
  <c r="J397" i="1"/>
  <c r="J398" i="1"/>
  <c r="J399" i="1"/>
  <c r="J400" i="1"/>
  <c r="J401" i="1"/>
  <c r="J402" i="1"/>
  <c r="J403" i="1"/>
  <c r="J404" i="1"/>
  <c r="J405" i="1"/>
  <c r="J406" i="1"/>
  <c r="L406" i="1" s="1"/>
  <c r="J407" i="1"/>
  <c r="L407" i="1" s="1"/>
  <c r="J408" i="1"/>
  <c r="L408" i="1" s="1"/>
  <c r="J409" i="1"/>
  <c r="L409" i="1" s="1"/>
  <c r="J410" i="1"/>
  <c r="L410" i="1" s="1"/>
  <c r="J411" i="1"/>
  <c r="L411" i="1" s="1"/>
  <c r="J412" i="1"/>
  <c r="L412" i="1" s="1"/>
  <c r="J413" i="1"/>
  <c r="L413" i="1" s="1"/>
  <c r="J414" i="1"/>
  <c r="L414" i="1" s="1"/>
  <c r="J415" i="1"/>
  <c r="L415" i="1" s="1"/>
  <c r="J416" i="1"/>
  <c r="J417" i="1"/>
  <c r="J418" i="1"/>
  <c r="J419" i="1"/>
  <c r="J420" i="1"/>
  <c r="J421" i="1"/>
  <c r="J422" i="1"/>
  <c r="L422" i="1" s="1"/>
  <c r="J423" i="1"/>
  <c r="L423" i="1" s="1"/>
  <c r="J424" i="1"/>
  <c r="L424" i="1" s="1"/>
  <c r="J425" i="1"/>
  <c r="L425" i="1" s="1"/>
  <c r="J426" i="1"/>
  <c r="L426" i="1" s="1"/>
  <c r="J427" i="1"/>
  <c r="L427" i="1" s="1"/>
  <c r="J428" i="1"/>
  <c r="L428" i="1" s="1"/>
  <c r="J429" i="1"/>
  <c r="J430" i="1"/>
  <c r="L430" i="1" s="1"/>
  <c r="J431" i="1"/>
  <c r="L431" i="1" s="1"/>
  <c r="J432" i="1"/>
  <c r="J433" i="1"/>
  <c r="J434" i="1"/>
  <c r="J435" i="1"/>
  <c r="J436" i="1"/>
  <c r="J437" i="1"/>
  <c r="J438" i="1"/>
  <c r="L438" i="1" s="1"/>
  <c r="J439" i="1"/>
  <c r="L439" i="1" s="1"/>
  <c r="J440" i="1"/>
  <c r="L440" i="1" s="1"/>
  <c r="J441" i="1"/>
  <c r="L441" i="1" s="1"/>
  <c r="J442" i="1"/>
  <c r="L442" i="1" s="1"/>
  <c r="J443" i="1"/>
  <c r="L443" i="1" s="1"/>
  <c r="J444" i="1"/>
  <c r="L444" i="1" s="1"/>
  <c r="J445" i="1"/>
  <c r="L445" i="1" s="1"/>
  <c r="J446" i="1"/>
  <c r="L446" i="1" s="1"/>
  <c r="J447" i="1"/>
  <c r="L447" i="1" s="1"/>
  <c r="J448" i="1"/>
  <c r="J449" i="1"/>
  <c r="J450" i="1"/>
  <c r="J451" i="1"/>
  <c r="J452" i="1"/>
  <c r="J453" i="1"/>
  <c r="J454" i="1"/>
  <c r="L454" i="1" s="1"/>
  <c r="J455" i="1"/>
  <c r="L455" i="1" s="1"/>
  <c r="L456" i="1" l="1"/>
  <c r="M456" i="1"/>
  <c r="J456" i="1"/>
</calcChain>
</file>

<file path=xl/sharedStrings.xml><?xml version="1.0" encoding="utf-8"?>
<sst xmlns="http://schemas.openxmlformats.org/spreadsheetml/2006/main" count="2339" uniqueCount="47">
  <si>
    <t>Item Code</t>
  </si>
  <si>
    <t>Quantity</t>
  </si>
  <si>
    <t>Branch</t>
  </si>
  <si>
    <t>Woman</t>
  </si>
  <si>
    <t>Shirts</t>
  </si>
  <si>
    <t>Jeans</t>
  </si>
  <si>
    <t>Pants</t>
  </si>
  <si>
    <t>Suits</t>
  </si>
  <si>
    <t>Sl No.</t>
  </si>
  <si>
    <t>Date of Purchase</t>
  </si>
  <si>
    <t>Product Type</t>
  </si>
  <si>
    <t>India</t>
  </si>
  <si>
    <t>China</t>
  </si>
  <si>
    <t>Australia</t>
  </si>
  <si>
    <t>ABC Clothing Private Limited</t>
  </si>
  <si>
    <t>Gender</t>
  </si>
  <si>
    <t>Tops</t>
  </si>
  <si>
    <t>Frocks</t>
  </si>
  <si>
    <t>Jackets</t>
  </si>
  <si>
    <t>Man</t>
  </si>
  <si>
    <t>W.Jeans</t>
  </si>
  <si>
    <t>INDIA</t>
  </si>
  <si>
    <t>AUSTRALIA</t>
  </si>
  <si>
    <t>CHINA</t>
  </si>
  <si>
    <t>Purchase Price</t>
  </si>
  <si>
    <t>Purchases Data</t>
  </si>
  <si>
    <t>Sales data</t>
  </si>
  <si>
    <t>Date of Sale</t>
  </si>
  <si>
    <t>Selling Price</t>
  </si>
  <si>
    <t>United Kingdom</t>
  </si>
  <si>
    <t>DUBAI</t>
  </si>
  <si>
    <t>Dubai</t>
  </si>
  <si>
    <t>Sales Price</t>
  </si>
  <si>
    <t>Sales Quantity</t>
  </si>
  <si>
    <t>Sales Date</t>
  </si>
  <si>
    <t>UK</t>
  </si>
  <si>
    <t>Closing Inventory</t>
  </si>
  <si>
    <t>Profit</t>
  </si>
  <si>
    <t>Grand Total</t>
  </si>
  <si>
    <t>Sum of Closing Inventory</t>
  </si>
  <si>
    <t>Inventory by Branch</t>
  </si>
  <si>
    <t>Sum of Purchase Price</t>
  </si>
  <si>
    <t>Sum of Sales Price</t>
  </si>
  <si>
    <t>Sum of Profit</t>
  </si>
  <si>
    <t>Sales, Purchase &amp; Profit by Branch</t>
  </si>
  <si>
    <t>Sales, Purchase &amp; Profit by Product</t>
  </si>
  <si>
    <t>Chelt Clothing Private Limited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</si>
</sst>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7" x14ac:knownFonts="1">
    <font>
      <sz val="11"/>
      <color theme="1"/>
      <name val="Calibri"/>
      <family val="2"/>
      <scheme val="minor"/>
    </font>
    <font>
      <b/>
      <sz val="11"/>
      <color theme="1"/>
      <name val="Calibri"/>
      <family val="2"/>
      <scheme val="minor"/>
    </font>
    <font>
      <b/>
      <sz val="12"/>
      <color theme="1"/>
      <name val="Calibri"/>
      <family val="2"/>
      <scheme val="minor"/>
    </font>
    <font>
      <b/>
      <sz val="18"/>
      <color theme="1"/>
      <name val="Calibri"/>
      <family val="2"/>
      <scheme val="minor"/>
    </font>
    <font>
      <sz val="11"/>
      <color theme="1"/>
      <name val="Calibri"/>
      <family val="2"/>
      <scheme val="minor"/>
    </font>
    <font>
      <b/>
      <sz val="11"/>
      <color theme="0"/>
      <name val="Calibri"/>
      <family val="2"/>
      <scheme val="minor"/>
    </font>
    <font>
      <sz val="18"/>
      <color theme="1"/>
      <name val="Calibri"/>
      <family val="2"/>
      <scheme val="minor"/>
    </font>
  </fonts>
  <fills count="6">
    <fill>
      <patternFill patternType="none"/>
    </fill>
    <fill>
      <patternFill patternType="gray125"/>
    </fill>
    <fill>
      <patternFill patternType="solid">
        <fgColor theme="5" tint="0.79998168889431442"/>
        <bgColor indexed="64"/>
      </patternFill>
    </fill>
    <fill>
      <patternFill patternType="solid">
        <fgColor theme="4"/>
        <bgColor theme="4"/>
      </patternFill>
    </fill>
    <fill>
      <patternFill patternType="solid">
        <fgColor theme="9"/>
        <bgColor theme="4"/>
      </patternFill>
    </fill>
    <fill>
      <patternFill patternType="solid">
        <fgColor theme="4" tint="0.39997558519241921"/>
        <bgColor indexed="65"/>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s>
  <cellStyleXfs count="3">
    <xf numFmtId="0" fontId="0" fillId="0" borderId="0"/>
    <xf numFmtId="9" fontId="4" fillId="0" borderId="0" applyFont="0" applyFill="0" applyBorder="0" applyAlignment="0" applyProtection="0"/>
    <xf numFmtId="0" fontId="4" fillId="5" borderId="0" applyNumberFormat="0" applyBorder="0" applyAlignment="0" applyProtection="0"/>
  </cellStyleXfs>
  <cellXfs count="29">
    <xf numFmtId="0" fontId="0" fillId="0" borderId="0" xfId="0"/>
    <xf numFmtId="0" fontId="1" fillId="0" borderId="0" xfId="0" applyFont="1"/>
    <xf numFmtId="0" fontId="2" fillId="0" borderId="0" xfId="0" applyFont="1"/>
    <xf numFmtId="0" fontId="3" fillId="0" borderId="0" xfId="0" applyFont="1"/>
    <xf numFmtId="14" fontId="0" fillId="0" borderId="0" xfId="0" applyNumberFormat="1"/>
    <xf numFmtId="14" fontId="1" fillId="0" borderId="0" xfId="0" applyNumberFormat="1" applyFont="1"/>
    <xf numFmtId="9" fontId="0" fillId="0" borderId="0" xfId="1" applyFont="1"/>
    <xf numFmtId="0" fontId="0" fillId="0" borderId="4" xfId="0" applyBorder="1"/>
    <xf numFmtId="0" fontId="0" fillId="0" borderId="2" xfId="0" applyBorder="1"/>
    <xf numFmtId="0" fontId="0" fillId="0" borderId="5" xfId="0" applyBorder="1"/>
    <xf numFmtId="14" fontId="0" fillId="0" borderId="4" xfId="0" applyNumberFormat="1" applyBorder="1"/>
    <xf numFmtId="14" fontId="0" fillId="0" borderId="2" xfId="0" applyNumberFormat="1" applyBorder="1"/>
    <xf numFmtId="0" fontId="0" fillId="0" borderId="3" xfId="0" applyBorder="1"/>
    <xf numFmtId="0" fontId="0" fillId="0" borderId="1" xfId="0" applyBorder="1"/>
    <xf numFmtId="0" fontId="5" fillId="2" borderId="4" xfId="0" applyFont="1" applyFill="1" applyBorder="1"/>
    <xf numFmtId="0" fontId="5" fillId="2" borderId="3" xfId="0" applyFont="1" applyFill="1" applyBorder="1"/>
    <xf numFmtId="0" fontId="0" fillId="0" borderId="4" xfId="0" applyBorder="1" applyAlignment="1">
      <alignment horizontal="left"/>
    </xf>
    <xf numFmtId="0" fontId="0" fillId="0" borderId="2" xfId="0" applyBorder="1" applyAlignment="1">
      <alignment horizontal="left"/>
    </xf>
    <xf numFmtId="0" fontId="5" fillId="3" borderId="0" xfId="0" applyFont="1" applyFill="1"/>
    <xf numFmtId="0" fontId="5" fillId="3" borderId="6" xfId="0" applyFont="1" applyFill="1" applyBorder="1"/>
    <xf numFmtId="0" fontId="5" fillId="4" borderId="6" xfId="0" applyFont="1" applyFill="1" applyBorder="1"/>
    <xf numFmtId="0" fontId="5" fillId="4" borderId="0" xfId="0" applyFont="1" applyFill="1"/>
    <xf numFmtId="0" fontId="0" fillId="0" borderId="0" xfId="0" pivotButton="1"/>
    <xf numFmtId="0" fontId="0" fillId="0" borderId="0" xfId="0" applyAlignment="1">
      <alignment horizontal="left"/>
    </xf>
    <xf numFmtId="0" fontId="0" fillId="0" borderId="0" xfId="0" applyProtection="1">
      <protection locked="0"/>
    </xf>
    <xf numFmtId="0" fontId="1" fillId="0" borderId="0" xfId="0" applyFont="1" applyAlignment="1">
      <alignment horizontal="left"/>
    </xf>
    <xf numFmtId="0" fontId="0" fillId="0" borderId="0" xfId="0" applyProtection="1">
      <protection locked="0"/>
    </xf>
    <xf numFmtId="0" fontId="1" fillId="0" borderId="0" xfId="0" applyFont="1" applyAlignment="1">
      <alignment horizontal="center"/>
    </xf>
    <xf numFmtId="0" fontId="6" fillId="5" borderId="0" xfId="2" applyFont="1" applyAlignment="1">
      <alignment horizontal="center"/>
    </xf>
  </cellXfs>
  <cellStyles count="3">
    <cellStyle name="60% - Accent1" xfId="2" builtinId="32"/>
    <cellStyle name="Normal" xfId="0" builtinId="0"/>
    <cellStyle name="Percent" xfId="1" builtinId="5"/>
  </cellStyles>
  <dxfs count="29">
    <dxf>
      <font>
        <b val="0"/>
        <i val="0"/>
        <strike val="0"/>
        <condense val="0"/>
        <extend val="0"/>
        <outline val="0"/>
        <shadow val="0"/>
        <u val="none"/>
        <vertAlign val="baseline"/>
        <sz val="11"/>
        <color theme="1"/>
        <name val="Calibri"/>
        <family val="2"/>
        <scheme val="minor"/>
      </font>
      <numFmt numFmtId="0" formatCode="General"/>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Calibri"/>
        <family val="2"/>
        <scheme val="minor"/>
      </font>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minor"/>
      </font>
      <numFmt numFmtId="0" formatCode="General"/>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Calibri"/>
        <family val="2"/>
        <scheme val="minor"/>
      </font>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minor"/>
      </font>
      <numFmt numFmtId="19" formatCode="dd/mm/yy"/>
      <border diagonalUp="0" diagonalDown="0" outline="0">
        <left style="thin">
          <color indexed="64"/>
        </left>
        <right/>
        <top style="thin">
          <color indexed="64"/>
        </top>
        <bottom/>
      </border>
    </dxf>
    <dxf>
      <font>
        <b val="0"/>
        <i val="0"/>
        <strike val="0"/>
        <condense val="0"/>
        <extend val="0"/>
        <outline val="0"/>
        <shadow val="0"/>
        <u val="none"/>
        <vertAlign val="baseline"/>
        <sz val="11"/>
        <color theme="1"/>
        <name val="Calibri"/>
        <family val="2"/>
        <scheme val="minor"/>
      </font>
      <numFmt numFmtId="19" formatCode="dd/mm/yy"/>
      <border diagonalUp="0" diagonalDown="0">
        <left style="thin">
          <color indexed="64"/>
        </left>
        <right/>
        <top style="thin">
          <color indexed="64"/>
        </top>
        <bottom/>
      </border>
    </dxf>
    <dxf>
      <font>
        <b val="0"/>
        <i val="0"/>
        <strike val="0"/>
        <condense val="0"/>
        <extend val="0"/>
        <outline val="0"/>
        <shadow val="0"/>
        <u val="none"/>
        <vertAlign val="baseline"/>
        <sz val="11"/>
        <color theme="1"/>
        <name val="Calibri"/>
        <family val="2"/>
        <scheme val="minor"/>
      </font>
      <numFmt numFmtId="0" formatCode="General"/>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Calibri"/>
        <family val="2"/>
        <scheme val="minor"/>
      </font>
      <numFmt numFmtId="0" formatCode="General"/>
      <border diagonalUp="0" diagonalDown="0">
        <left style="thin">
          <color indexed="64"/>
        </left>
        <right style="thin">
          <color indexed="64"/>
        </right>
        <top style="thin">
          <color indexed="64"/>
        </top>
        <bottom/>
      </border>
    </dxf>
    <dxf>
      <font>
        <b val="0"/>
        <i val="0"/>
        <strike val="0"/>
        <condense val="0"/>
        <extend val="0"/>
        <outline val="0"/>
        <shadow val="0"/>
        <u val="none"/>
        <vertAlign val="baseline"/>
        <sz val="11"/>
        <color theme="1"/>
        <name val="Calibri"/>
        <family val="2"/>
        <scheme val="minor"/>
      </font>
      <numFmt numFmtId="0" formatCode="General"/>
      <border diagonalUp="0" diagonalDown="0" outline="0">
        <left style="thin">
          <color indexed="64"/>
        </left>
        <right/>
        <top style="thin">
          <color indexed="64"/>
        </top>
        <bottom/>
      </border>
    </dxf>
    <dxf>
      <font>
        <b val="0"/>
        <i val="0"/>
        <strike val="0"/>
        <condense val="0"/>
        <extend val="0"/>
        <outline val="0"/>
        <shadow val="0"/>
        <u val="none"/>
        <vertAlign val="baseline"/>
        <sz val="11"/>
        <color theme="1"/>
        <name val="Calibri"/>
        <family val="2"/>
        <scheme val="minor"/>
      </font>
      <numFmt numFmtId="0" formatCode="General"/>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theme="1"/>
        <name val="Calibri"/>
        <family val="2"/>
        <scheme val="minor"/>
      </font>
      <numFmt numFmtId="19" formatCode="dd/mm/yy"/>
      <border diagonalUp="0" diagonalDown="0" outline="0">
        <left style="thin">
          <color indexed="64"/>
        </left>
        <right/>
        <top style="thin">
          <color indexed="64"/>
        </top>
        <bottom/>
      </border>
    </dxf>
    <dxf>
      <font>
        <b val="0"/>
        <i val="0"/>
        <strike val="0"/>
        <condense val="0"/>
        <extend val="0"/>
        <outline val="0"/>
        <shadow val="0"/>
        <u val="none"/>
        <vertAlign val="baseline"/>
        <sz val="11"/>
        <color theme="1"/>
        <name val="Calibri"/>
        <family val="2"/>
        <scheme val="minor"/>
      </font>
      <numFmt numFmtId="19" formatCode="dd/mm/yy"/>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theme="1"/>
        <name val="Calibri"/>
        <family val="2"/>
        <scheme val="minor"/>
      </font>
      <border diagonalUp="0" diagonalDown="0" outline="0">
        <left style="thin">
          <color indexed="64"/>
        </left>
        <right/>
        <top style="thin">
          <color indexed="64"/>
        </top>
        <bottom/>
      </border>
    </dxf>
    <dxf>
      <font>
        <b val="0"/>
        <i val="0"/>
        <strike val="0"/>
        <condense val="0"/>
        <extend val="0"/>
        <outline val="0"/>
        <shadow val="0"/>
        <u val="none"/>
        <vertAlign val="baseline"/>
        <sz val="11"/>
        <color theme="1"/>
        <name val="Calibri"/>
        <family val="2"/>
        <scheme val="minor"/>
      </font>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theme="1"/>
        <name val="Calibri"/>
        <family val="2"/>
        <scheme val="minor"/>
      </font>
      <border diagonalUp="0" diagonalDown="0" outline="0">
        <left style="thin">
          <color indexed="64"/>
        </left>
        <right/>
        <top style="thin">
          <color indexed="64"/>
        </top>
        <bottom/>
      </border>
    </dxf>
    <dxf>
      <font>
        <b val="0"/>
        <i val="0"/>
        <strike val="0"/>
        <condense val="0"/>
        <extend val="0"/>
        <outline val="0"/>
        <shadow val="0"/>
        <u val="none"/>
        <vertAlign val="baseline"/>
        <sz val="11"/>
        <color theme="1"/>
        <name val="Calibri"/>
        <family val="2"/>
        <scheme val="minor"/>
      </font>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theme="1"/>
        <name val="Calibri"/>
        <family val="2"/>
        <scheme val="minor"/>
      </font>
      <border diagonalUp="0" diagonalDown="0" outline="0">
        <left style="thin">
          <color indexed="64"/>
        </left>
        <right/>
        <top style="thin">
          <color indexed="64"/>
        </top>
        <bottom/>
      </border>
    </dxf>
    <dxf>
      <font>
        <b val="0"/>
        <i val="0"/>
        <strike val="0"/>
        <condense val="0"/>
        <extend val="0"/>
        <outline val="0"/>
        <shadow val="0"/>
        <u val="none"/>
        <vertAlign val="baseline"/>
        <sz val="11"/>
        <color theme="1"/>
        <name val="Calibri"/>
        <family val="2"/>
        <scheme val="minor"/>
      </font>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theme="1"/>
        <name val="Calibri"/>
        <family val="2"/>
        <scheme val="minor"/>
      </font>
      <border diagonalUp="0" diagonalDown="0" outline="0">
        <left style="thin">
          <color indexed="64"/>
        </left>
        <right/>
        <top style="thin">
          <color indexed="64"/>
        </top>
        <bottom/>
      </border>
    </dxf>
    <dxf>
      <font>
        <b val="0"/>
        <i val="0"/>
        <strike val="0"/>
        <condense val="0"/>
        <extend val="0"/>
        <outline val="0"/>
        <shadow val="0"/>
        <u val="none"/>
        <vertAlign val="baseline"/>
        <sz val="11"/>
        <color theme="1"/>
        <name val="Calibri"/>
        <family val="2"/>
        <scheme val="minor"/>
      </font>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theme="1"/>
        <name val="Calibri"/>
        <family val="2"/>
        <scheme val="minor"/>
      </font>
      <border diagonalUp="0" diagonalDown="0" outline="0">
        <left style="thin">
          <color indexed="64"/>
        </left>
        <right/>
        <top style="thin">
          <color indexed="64"/>
        </top>
        <bottom/>
      </border>
    </dxf>
    <dxf>
      <font>
        <b val="0"/>
        <i val="0"/>
        <strike val="0"/>
        <condense val="0"/>
        <extend val="0"/>
        <outline val="0"/>
        <shadow val="0"/>
        <u val="none"/>
        <vertAlign val="baseline"/>
        <sz val="11"/>
        <color theme="1"/>
        <name val="Calibri"/>
        <family val="2"/>
        <scheme val="minor"/>
      </font>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theme="1"/>
        <name val="Calibri"/>
        <family val="2"/>
        <scheme val="minor"/>
      </font>
      <border diagonalUp="0" diagonalDown="0" outline="0">
        <left style="thin">
          <color indexed="64"/>
        </left>
        <right/>
        <top style="thin">
          <color indexed="64"/>
        </top>
        <bottom/>
      </border>
    </dxf>
    <dxf>
      <font>
        <b val="0"/>
        <i val="0"/>
        <strike val="0"/>
        <condense val="0"/>
        <extend val="0"/>
        <outline val="0"/>
        <shadow val="0"/>
        <u val="none"/>
        <vertAlign val="baseline"/>
        <sz val="11"/>
        <color theme="1"/>
        <name val="Calibri"/>
        <family val="2"/>
        <scheme val="minor"/>
      </font>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theme="1"/>
        <name val="Calibri"/>
        <family val="2"/>
        <scheme val="minor"/>
      </font>
      <border diagonalUp="0" diagonalDown="0" outline="0">
        <left/>
        <right/>
        <top style="thin">
          <color indexed="64"/>
        </top>
        <bottom/>
      </border>
    </dxf>
    <dxf>
      <font>
        <b val="0"/>
        <i val="0"/>
        <strike val="0"/>
        <condense val="0"/>
        <extend val="0"/>
        <outline val="0"/>
        <shadow val="0"/>
        <u val="none"/>
        <vertAlign val="baseline"/>
        <sz val="11"/>
        <color theme="1"/>
        <name val="Calibri"/>
        <family val="2"/>
        <scheme val="minor"/>
      </font>
      <border diagonalUp="0" diagonalDown="0">
        <left/>
        <right/>
        <top style="thin">
          <color indexed="64"/>
        </top>
        <bottom/>
        <vertical/>
        <horizontal/>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0"/>
        <name val="Calibri"/>
        <family val="2"/>
        <scheme val="minor"/>
      </font>
      <fill>
        <patternFill patternType="solid">
          <fgColor theme="4"/>
          <bgColor theme="4"/>
        </patternFill>
      </fill>
    </dxf>
  </dxfs>
  <tableStyles count="1" defaultTableStyle="TableStyleMedium2" defaultPivotStyle="PivotStyleLight16">
    <tableStyle name="Invisible" pivot="0" table="0" count="0" xr9:uid="{2A410B36-C1E2-4D69-B365-B8D8F67A9B1F}"/>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[Excel_Regional Purchses Transaction_Dashboard.xlsx]Pivot Tables!PivotTable1</c:name>
    <c:fmtId val="5"/>
  </c:pivotSource>
  <c:chart>
    <c:title>
      <c:tx>
        <c:strRef>
          <c:f>'Pivot Tables'!$A$1</c:f>
          <c:strCache>
            <c:ptCount val="1"/>
            <c:pt idx="0">
              <c:v>Inventory by Branch</c:v>
            </c:pt>
          </c:strCache>
        </c:strRef>
      </c:tx>
      <c:layout>
        <c:manualLayout>
          <c:xMode val="edge"/>
          <c:yMode val="edge"/>
          <c:x val="0.39063919749757309"/>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s>
    <c:plotArea>
      <c:layout>
        <c:manualLayout>
          <c:layoutTarget val="inner"/>
          <c:xMode val="edge"/>
          <c:yMode val="edge"/>
          <c:x val="0.34642778556789988"/>
          <c:y val="0.16708333333333336"/>
          <c:w val="0.30668493150684933"/>
          <c:h val="0.77736111111111106"/>
        </c:manualLayout>
      </c:layout>
      <c:doughnutChart>
        <c:varyColors val="1"/>
        <c:ser>
          <c:idx val="0"/>
          <c:order val="0"/>
          <c:tx>
            <c:strRef>
              <c:f>'Pivot Tables'!$A$1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4A3-4B03-8D7F-1106B95955A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4A3-4B03-8D7F-1106B95955A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4A3-4B03-8D7F-1106B95955A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54A3-4B03-8D7F-1106B95955A5}"/>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54A3-4B03-8D7F-1106B95955A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Tables'!$A$1</c:f>
              <c:strCache>
                <c:ptCount val="5"/>
                <c:pt idx="0">
                  <c:v>Australia</c:v>
                </c:pt>
                <c:pt idx="1">
                  <c:v>China</c:v>
                </c:pt>
                <c:pt idx="2">
                  <c:v>Dubai</c:v>
                </c:pt>
                <c:pt idx="3">
                  <c:v>India</c:v>
                </c:pt>
                <c:pt idx="4">
                  <c:v>UK</c:v>
                </c:pt>
              </c:strCache>
            </c:strRef>
          </c:cat>
          <c:val>
            <c:numRef>
              <c:f>'Pivot Tables'!$A$1</c:f>
              <c:numCache>
                <c:formatCode>General</c:formatCode>
                <c:ptCount val="5"/>
                <c:pt idx="0">
                  <c:v>25</c:v>
                </c:pt>
                <c:pt idx="1">
                  <c:v>31</c:v>
                </c:pt>
                <c:pt idx="2">
                  <c:v>34</c:v>
                </c:pt>
                <c:pt idx="3">
                  <c:v>27</c:v>
                </c:pt>
                <c:pt idx="4">
                  <c:v>23</c:v>
                </c:pt>
              </c:numCache>
            </c:numRef>
          </c:val>
          <c:extLst>
            <c:ext xmlns:c16="http://schemas.microsoft.com/office/drawing/2014/chart" uri="{C3380CC4-5D6E-409C-BE32-E72D297353CC}">
              <c16:uniqueId val="{0000000A-54A3-4B03-8D7F-1106B95955A5}"/>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[Excel_Regional Purchses Transaction_Dashboard.xlsx]Pivot Tables!PivotTable2</c:name>
    <c:fmtId val="3"/>
  </c:pivotSource>
  <c:chart>
    <c:title>
      <c:tx>
        <c:strRef>
          <c:f>'Pivot Tables'!$A$12</c:f>
          <c:strCache>
            <c:ptCount val="1"/>
            <c:pt idx="0">
              <c:v>Sales, Purchase &amp; Profit by Branch</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Tables'!$A$12</c:f>
              <c:strCache>
                <c:ptCount val="1"/>
                <c:pt idx="0">
                  <c:v>Sum of Sales Price</c:v>
                </c:pt>
              </c:strCache>
            </c:strRef>
          </c:tx>
          <c:spPr>
            <a:solidFill>
              <a:schemeClr val="accent1"/>
            </a:solidFill>
            <a:ln>
              <a:noFill/>
            </a:ln>
            <a:effectLst/>
          </c:spPr>
          <c:invertIfNegative val="0"/>
          <c:cat>
            <c:strRef>
              <c:f>'Pivot Tables'!$A$12</c:f>
              <c:strCache>
                <c:ptCount val="5"/>
                <c:pt idx="0">
                  <c:v>Australia</c:v>
                </c:pt>
                <c:pt idx="1">
                  <c:v>China</c:v>
                </c:pt>
                <c:pt idx="2">
                  <c:v>Dubai</c:v>
                </c:pt>
                <c:pt idx="3">
                  <c:v>India</c:v>
                </c:pt>
                <c:pt idx="4">
                  <c:v>UK</c:v>
                </c:pt>
              </c:strCache>
            </c:strRef>
          </c:cat>
          <c:val>
            <c:numRef>
              <c:f>'Pivot Tables'!$A$12</c:f>
              <c:numCache>
                <c:formatCode>General</c:formatCode>
                <c:ptCount val="5"/>
                <c:pt idx="0">
                  <c:v>17727</c:v>
                </c:pt>
                <c:pt idx="1">
                  <c:v>17765</c:v>
                </c:pt>
                <c:pt idx="2">
                  <c:v>14070</c:v>
                </c:pt>
                <c:pt idx="3">
                  <c:v>17210</c:v>
                </c:pt>
                <c:pt idx="4">
                  <c:v>16045</c:v>
                </c:pt>
              </c:numCache>
            </c:numRef>
          </c:val>
          <c:extLst>
            <c:ext xmlns:c16="http://schemas.microsoft.com/office/drawing/2014/chart" uri="{C3380CC4-5D6E-409C-BE32-E72D297353CC}">
              <c16:uniqueId val="{00000000-83E5-4DF6-9A00-11EAD3411901}"/>
            </c:ext>
          </c:extLst>
        </c:ser>
        <c:ser>
          <c:idx val="1"/>
          <c:order val="1"/>
          <c:tx>
            <c:strRef>
              <c:f>'Pivot Tables'!$A$12</c:f>
              <c:strCache>
                <c:ptCount val="1"/>
                <c:pt idx="0">
                  <c:v>Sum of Purchase Price</c:v>
                </c:pt>
              </c:strCache>
            </c:strRef>
          </c:tx>
          <c:spPr>
            <a:solidFill>
              <a:schemeClr val="accent2"/>
            </a:solidFill>
            <a:ln>
              <a:noFill/>
            </a:ln>
            <a:effectLst/>
          </c:spPr>
          <c:invertIfNegative val="0"/>
          <c:cat>
            <c:strRef>
              <c:f>'Pivot Tables'!$A$12</c:f>
              <c:strCache>
                <c:ptCount val="5"/>
                <c:pt idx="0">
                  <c:v>Australia</c:v>
                </c:pt>
                <c:pt idx="1">
                  <c:v>China</c:v>
                </c:pt>
                <c:pt idx="2">
                  <c:v>Dubai</c:v>
                </c:pt>
                <c:pt idx="3">
                  <c:v>India</c:v>
                </c:pt>
                <c:pt idx="4">
                  <c:v>UK</c:v>
                </c:pt>
              </c:strCache>
            </c:strRef>
          </c:cat>
          <c:val>
            <c:numRef>
              <c:f>'Pivot Tables'!$A$12</c:f>
              <c:numCache>
                <c:formatCode>General</c:formatCode>
                <c:ptCount val="5"/>
                <c:pt idx="0">
                  <c:v>20499</c:v>
                </c:pt>
                <c:pt idx="1">
                  <c:v>21867</c:v>
                </c:pt>
                <c:pt idx="2">
                  <c:v>19405</c:v>
                </c:pt>
                <c:pt idx="3">
                  <c:v>20375</c:v>
                </c:pt>
                <c:pt idx="4">
                  <c:v>19055</c:v>
                </c:pt>
              </c:numCache>
            </c:numRef>
          </c:val>
          <c:extLst>
            <c:ext xmlns:c16="http://schemas.microsoft.com/office/drawing/2014/chart" uri="{C3380CC4-5D6E-409C-BE32-E72D297353CC}">
              <c16:uniqueId val="{00000001-83E5-4DF6-9A00-11EAD3411901}"/>
            </c:ext>
          </c:extLst>
        </c:ser>
        <c:ser>
          <c:idx val="2"/>
          <c:order val="2"/>
          <c:tx>
            <c:strRef>
              <c:f>'Pivot Tables'!$A$12</c:f>
              <c:strCache>
                <c:ptCount val="1"/>
                <c:pt idx="0">
                  <c:v>Sum of Profit</c:v>
                </c:pt>
              </c:strCache>
            </c:strRef>
          </c:tx>
          <c:spPr>
            <a:solidFill>
              <a:schemeClr val="accent3"/>
            </a:solidFill>
            <a:ln>
              <a:noFill/>
            </a:ln>
            <a:effectLst/>
          </c:spPr>
          <c:invertIfNegative val="0"/>
          <c:cat>
            <c:strRef>
              <c:f>'Pivot Tables'!$A$12</c:f>
              <c:strCache>
                <c:ptCount val="5"/>
                <c:pt idx="0">
                  <c:v>Australia</c:v>
                </c:pt>
                <c:pt idx="1">
                  <c:v>China</c:v>
                </c:pt>
                <c:pt idx="2">
                  <c:v>Dubai</c:v>
                </c:pt>
                <c:pt idx="3">
                  <c:v>India</c:v>
                </c:pt>
                <c:pt idx="4">
                  <c:v>UK</c:v>
                </c:pt>
              </c:strCache>
            </c:strRef>
          </c:cat>
          <c:val>
            <c:numRef>
              <c:f>'Pivot Tables'!$A$12</c:f>
              <c:numCache>
                <c:formatCode>General</c:formatCode>
                <c:ptCount val="5"/>
                <c:pt idx="0">
                  <c:v>2943</c:v>
                </c:pt>
                <c:pt idx="1">
                  <c:v>2989</c:v>
                </c:pt>
                <c:pt idx="2">
                  <c:v>2347</c:v>
                </c:pt>
                <c:pt idx="3">
                  <c:v>2970</c:v>
                </c:pt>
                <c:pt idx="4">
                  <c:v>2700</c:v>
                </c:pt>
              </c:numCache>
            </c:numRef>
          </c:val>
          <c:extLst>
            <c:ext xmlns:c16="http://schemas.microsoft.com/office/drawing/2014/chart" uri="{C3380CC4-5D6E-409C-BE32-E72D297353CC}">
              <c16:uniqueId val="{00000002-83E5-4DF6-9A00-11EAD3411901}"/>
            </c:ext>
          </c:extLst>
        </c:ser>
        <c:dLbls>
          <c:showLegendKey val="0"/>
          <c:showVal val="0"/>
          <c:showCatName val="0"/>
          <c:showSerName val="0"/>
          <c:showPercent val="0"/>
          <c:showBubbleSize val="0"/>
        </c:dLbls>
        <c:gapWidth val="219"/>
        <c:overlap val="-27"/>
        <c:axId val="228870399"/>
        <c:axId val="228872319"/>
      </c:barChart>
      <c:catAx>
        <c:axId val="2288703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8872319"/>
        <c:crosses val="autoZero"/>
        <c:auto val="1"/>
        <c:lblAlgn val="ctr"/>
        <c:lblOffset val="100"/>
        <c:noMultiLvlLbl val="0"/>
      </c:catAx>
      <c:valAx>
        <c:axId val="22887231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88703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[Excel_Regional Purchses Transaction_Dashboard.xlsx]Pivot Tables!PivotTable3</c:name>
    <c:fmtId val="7"/>
  </c:pivotSource>
  <c:chart>
    <c:title>
      <c:tx>
        <c:strRef>
          <c:f>'Pivot Tables'!$F$12</c:f>
          <c:strCache>
            <c:ptCount val="1"/>
            <c:pt idx="0">
              <c:v>Sales, Purchase &amp; Profit by Product</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Tables'!$F$12</c:f>
              <c:strCache>
                <c:ptCount val="1"/>
                <c:pt idx="0">
                  <c:v>Sum of Sales Price</c:v>
                </c:pt>
              </c:strCache>
            </c:strRef>
          </c:tx>
          <c:spPr>
            <a:solidFill>
              <a:schemeClr val="accent1"/>
            </a:solidFill>
            <a:ln>
              <a:noFill/>
            </a:ln>
            <a:effectLst/>
          </c:spPr>
          <c:invertIfNegative val="0"/>
          <c:cat>
            <c:strRef>
              <c:f>'Pivot Tables'!$F$12</c:f>
              <c:strCache>
                <c:ptCount val="8"/>
                <c:pt idx="0">
                  <c:v>Frocks</c:v>
                </c:pt>
                <c:pt idx="1">
                  <c:v>Jackets</c:v>
                </c:pt>
                <c:pt idx="2">
                  <c:v>Jeans</c:v>
                </c:pt>
                <c:pt idx="3">
                  <c:v>Pants</c:v>
                </c:pt>
                <c:pt idx="4">
                  <c:v>Shirts</c:v>
                </c:pt>
                <c:pt idx="5">
                  <c:v>Suits</c:v>
                </c:pt>
                <c:pt idx="6">
                  <c:v>Tops</c:v>
                </c:pt>
                <c:pt idx="7">
                  <c:v>W.Jeans</c:v>
                </c:pt>
              </c:strCache>
            </c:strRef>
          </c:cat>
          <c:val>
            <c:numRef>
              <c:f>'Pivot Tables'!$F$12</c:f>
              <c:numCache>
                <c:formatCode>General</c:formatCode>
                <c:ptCount val="8"/>
                <c:pt idx="0">
                  <c:v>11099</c:v>
                </c:pt>
                <c:pt idx="1">
                  <c:v>8710</c:v>
                </c:pt>
                <c:pt idx="2">
                  <c:v>11690</c:v>
                </c:pt>
                <c:pt idx="3">
                  <c:v>12535</c:v>
                </c:pt>
                <c:pt idx="4">
                  <c:v>11650</c:v>
                </c:pt>
                <c:pt idx="5">
                  <c:v>10528</c:v>
                </c:pt>
                <c:pt idx="6">
                  <c:v>8303</c:v>
                </c:pt>
                <c:pt idx="7">
                  <c:v>8302</c:v>
                </c:pt>
              </c:numCache>
            </c:numRef>
          </c:val>
          <c:extLst>
            <c:ext xmlns:c16="http://schemas.microsoft.com/office/drawing/2014/chart" uri="{C3380CC4-5D6E-409C-BE32-E72D297353CC}">
              <c16:uniqueId val="{00000000-1E8D-4A41-807E-0F5FE352FB9A}"/>
            </c:ext>
          </c:extLst>
        </c:ser>
        <c:ser>
          <c:idx val="1"/>
          <c:order val="1"/>
          <c:tx>
            <c:strRef>
              <c:f>'Pivot Tables'!$F$12</c:f>
              <c:strCache>
                <c:ptCount val="1"/>
                <c:pt idx="0">
                  <c:v>Sum of Purchase Price</c:v>
                </c:pt>
              </c:strCache>
            </c:strRef>
          </c:tx>
          <c:spPr>
            <a:solidFill>
              <a:schemeClr val="accent2"/>
            </a:solidFill>
            <a:ln>
              <a:noFill/>
            </a:ln>
            <a:effectLst/>
          </c:spPr>
          <c:invertIfNegative val="0"/>
          <c:cat>
            <c:strRef>
              <c:f>'Pivot Tables'!$F$12</c:f>
              <c:strCache>
                <c:ptCount val="8"/>
                <c:pt idx="0">
                  <c:v>Frocks</c:v>
                </c:pt>
                <c:pt idx="1">
                  <c:v>Jackets</c:v>
                </c:pt>
                <c:pt idx="2">
                  <c:v>Jeans</c:v>
                </c:pt>
                <c:pt idx="3">
                  <c:v>Pants</c:v>
                </c:pt>
                <c:pt idx="4">
                  <c:v>Shirts</c:v>
                </c:pt>
                <c:pt idx="5">
                  <c:v>Suits</c:v>
                </c:pt>
                <c:pt idx="6">
                  <c:v>Tops</c:v>
                </c:pt>
                <c:pt idx="7">
                  <c:v>W.Jeans</c:v>
                </c:pt>
              </c:strCache>
            </c:strRef>
          </c:cat>
          <c:val>
            <c:numRef>
              <c:f>'Pivot Tables'!$F$12</c:f>
              <c:numCache>
                <c:formatCode>General</c:formatCode>
                <c:ptCount val="8"/>
                <c:pt idx="0">
                  <c:v>14193</c:v>
                </c:pt>
                <c:pt idx="1">
                  <c:v>10929</c:v>
                </c:pt>
                <c:pt idx="2">
                  <c:v>16211</c:v>
                </c:pt>
                <c:pt idx="3">
                  <c:v>14195</c:v>
                </c:pt>
                <c:pt idx="4">
                  <c:v>12668</c:v>
                </c:pt>
                <c:pt idx="5">
                  <c:v>12361</c:v>
                </c:pt>
                <c:pt idx="6">
                  <c:v>10609</c:v>
                </c:pt>
                <c:pt idx="7">
                  <c:v>10035</c:v>
                </c:pt>
              </c:numCache>
            </c:numRef>
          </c:val>
          <c:extLst>
            <c:ext xmlns:c16="http://schemas.microsoft.com/office/drawing/2014/chart" uri="{C3380CC4-5D6E-409C-BE32-E72D297353CC}">
              <c16:uniqueId val="{00000001-1E8D-4A41-807E-0F5FE352FB9A}"/>
            </c:ext>
          </c:extLst>
        </c:ser>
        <c:ser>
          <c:idx val="2"/>
          <c:order val="2"/>
          <c:tx>
            <c:strRef>
              <c:f>'Pivot Tables'!$F$12</c:f>
              <c:strCache>
                <c:ptCount val="1"/>
                <c:pt idx="0">
                  <c:v>Sum of Profit</c:v>
                </c:pt>
              </c:strCache>
            </c:strRef>
          </c:tx>
          <c:spPr>
            <a:solidFill>
              <a:schemeClr val="accent3"/>
            </a:solidFill>
            <a:ln>
              <a:noFill/>
            </a:ln>
            <a:effectLst/>
          </c:spPr>
          <c:invertIfNegative val="0"/>
          <c:cat>
            <c:strRef>
              <c:f>'Pivot Tables'!$F$12</c:f>
              <c:strCache>
                <c:ptCount val="8"/>
                <c:pt idx="0">
                  <c:v>Frocks</c:v>
                </c:pt>
                <c:pt idx="1">
                  <c:v>Jackets</c:v>
                </c:pt>
                <c:pt idx="2">
                  <c:v>Jeans</c:v>
                </c:pt>
                <c:pt idx="3">
                  <c:v>Pants</c:v>
                </c:pt>
                <c:pt idx="4">
                  <c:v>Shirts</c:v>
                </c:pt>
                <c:pt idx="5">
                  <c:v>Suits</c:v>
                </c:pt>
                <c:pt idx="6">
                  <c:v>Tops</c:v>
                </c:pt>
                <c:pt idx="7">
                  <c:v>W.Jeans</c:v>
                </c:pt>
              </c:strCache>
            </c:strRef>
          </c:cat>
          <c:val>
            <c:numRef>
              <c:f>'Pivot Tables'!$F$12</c:f>
              <c:numCache>
                <c:formatCode>General</c:formatCode>
                <c:ptCount val="8"/>
                <c:pt idx="0">
                  <c:v>1908</c:v>
                </c:pt>
                <c:pt idx="1">
                  <c:v>1504</c:v>
                </c:pt>
                <c:pt idx="2">
                  <c:v>1955</c:v>
                </c:pt>
                <c:pt idx="3">
                  <c:v>2051</c:v>
                </c:pt>
                <c:pt idx="4">
                  <c:v>2008</c:v>
                </c:pt>
                <c:pt idx="5">
                  <c:v>1820</c:v>
                </c:pt>
                <c:pt idx="6">
                  <c:v>1336</c:v>
                </c:pt>
                <c:pt idx="7">
                  <c:v>1367</c:v>
                </c:pt>
              </c:numCache>
            </c:numRef>
          </c:val>
          <c:extLst>
            <c:ext xmlns:c16="http://schemas.microsoft.com/office/drawing/2014/chart" uri="{C3380CC4-5D6E-409C-BE32-E72D297353CC}">
              <c16:uniqueId val="{00000002-1E8D-4A41-807E-0F5FE352FB9A}"/>
            </c:ext>
          </c:extLst>
        </c:ser>
        <c:dLbls>
          <c:showLegendKey val="0"/>
          <c:showVal val="0"/>
          <c:showCatName val="0"/>
          <c:showSerName val="0"/>
          <c:showPercent val="0"/>
          <c:showBubbleSize val="0"/>
        </c:dLbls>
        <c:gapWidth val="182"/>
        <c:axId val="1478863264"/>
        <c:axId val="1478867584"/>
      </c:barChart>
      <c:catAx>
        <c:axId val="14788632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8867584"/>
        <c:crosses val="autoZero"/>
        <c:auto val="1"/>
        <c:lblAlgn val="ctr"/>
        <c:lblOffset val="100"/>
        <c:noMultiLvlLbl val="0"/>
      </c:catAx>
      <c:valAx>
        <c:axId val="147886758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886326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9525</xdr:rowOff>
    </xdr:from>
    <xdr:to>
      <xdr:col>20</xdr:col>
      <xdr:colOff>0</xdr:colOff>
      <xdr:row>31</xdr:row>
      <xdr:rowOff>47625</xdr:rowOff>
    </xdr:to>
    <xdr:sp macro="" textlink="">
      <xdr:nvSpPr>
        <xdr:cNvPr id="6" name="Rectangle 5">
          <a:extLst>
            <a:ext uri="{FF2B5EF4-FFF2-40B4-BE49-F238E27FC236}">
              <a16:creationId xmlns:a16="http://schemas.microsoft.com/office/drawing/2014/main" id="{0F9BCBCB-5F81-4AC3-3B2E-E8340E41A0F8}"/>
            </a:ext>
          </a:extLst>
        </xdr:cNvPr>
        <xdr:cNvSpPr/>
      </xdr:nvSpPr>
      <xdr:spPr>
        <a:xfrm>
          <a:off x="0" y="571500"/>
          <a:ext cx="10972800" cy="575310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5</xdr:col>
      <xdr:colOff>228600</xdr:colOff>
      <xdr:row>15</xdr:row>
      <xdr:rowOff>133350</xdr:rowOff>
    </xdr:from>
    <xdr:to>
      <xdr:col>16</xdr:col>
      <xdr:colOff>600075</xdr:colOff>
      <xdr:row>30</xdr:row>
      <xdr:rowOff>28575</xdr:rowOff>
    </xdr:to>
    <xdr:graphicFrame macro="">
      <xdr:nvGraphicFramePr>
        <xdr:cNvPr id="2" name="Chart 1">
          <a:extLst>
            <a:ext uri="{FF2B5EF4-FFF2-40B4-BE49-F238E27FC236}">
              <a16:creationId xmlns:a16="http://schemas.microsoft.com/office/drawing/2014/main" id="{F5568BF4-2A98-4F39-99B5-0413C92E67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104776</xdr:colOff>
      <xdr:row>1</xdr:row>
      <xdr:rowOff>9525</xdr:rowOff>
    </xdr:from>
    <xdr:to>
      <xdr:col>19</xdr:col>
      <xdr:colOff>133350</xdr:colOff>
      <xdr:row>15</xdr:row>
      <xdr:rowOff>114525</xdr:rowOff>
    </xdr:to>
    <xdr:graphicFrame macro="">
      <xdr:nvGraphicFramePr>
        <xdr:cNvPr id="3" name="Chart 2">
          <a:extLst>
            <a:ext uri="{FF2B5EF4-FFF2-40B4-BE49-F238E27FC236}">
              <a16:creationId xmlns:a16="http://schemas.microsoft.com/office/drawing/2014/main" id="{3E1166AC-F3F1-4F9B-BCA4-AD36667887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85725</xdr:colOff>
      <xdr:row>1</xdr:row>
      <xdr:rowOff>9525</xdr:rowOff>
    </xdr:from>
    <xdr:to>
      <xdr:col>11</xdr:col>
      <xdr:colOff>85725</xdr:colOff>
      <xdr:row>15</xdr:row>
      <xdr:rowOff>114525</xdr:rowOff>
    </xdr:to>
    <xdr:graphicFrame macro="">
      <xdr:nvGraphicFramePr>
        <xdr:cNvPr id="4" name="Chart 3">
          <a:extLst>
            <a:ext uri="{FF2B5EF4-FFF2-40B4-BE49-F238E27FC236}">
              <a16:creationId xmlns:a16="http://schemas.microsoft.com/office/drawing/2014/main" id="{4FC5A4F9-B381-4872-9303-37A66A82A2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9525</xdr:colOff>
      <xdr:row>0</xdr:row>
      <xdr:rowOff>38100</xdr:rowOff>
    </xdr:from>
    <xdr:to>
      <xdr:col>14</xdr:col>
      <xdr:colOff>600075</xdr:colOff>
      <xdr:row>0</xdr:row>
      <xdr:rowOff>466725</xdr:rowOff>
    </xdr:to>
    <xdr:sp macro="" textlink="">
      <xdr:nvSpPr>
        <xdr:cNvPr id="5" name="Rectangle: Rounded Corners 4">
          <a:extLst>
            <a:ext uri="{FF2B5EF4-FFF2-40B4-BE49-F238E27FC236}">
              <a16:creationId xmlns:a16="http://schemas.microsoft.com/office/drawing/2014/main" id="{A92898B5-7D3B-EFA7-BCF7-4B6D36E982FB}"/>
            </a:ext>
          </a:extLst>
        </xdr:cNvPr>
        <xdr:cNvSpPr/>
      </xdr:nvSpPr>
      <xdr:spPr>
        <a:xfrm>
          <a:off x="4276725" y="38100"/>
          <a:ext cx="4857750" cy="428625"/>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2000"/>
            <a:t>  Regional Purchase &amp; Sales Transaction</a:t>
          </a:r>
          <a:r>
            <a:rPr lang="en-GB" sz="2000" baseline="0"/>
            <a:t> Dashboards </a:t>
          </a:r>
          <a:endParaRPr lang="en-GB" sz="2000"/>
        </a:p>
      </xdr:txBody>
    </xdr:sp>
    <xdr:clientData/>
  </xdr:twoCellAnchor>
  <xdr:twoCellAnchor editAs="oneCell">
    <xdr:from>
      <xdr:col>3</xdr:col>
      <xdr:colOff>76200</xdr:colOff>
      <xdr:row>15</xdr:row>
      <xdr:rowOff>123826</xdr:rowOff>
    </xdr:from>
    <xdr:to>
      <xdr:col>5</xdr:col>
      <xdr:colOff>228600</xdr:colOff>
      <xdr:row>30</xdr:row>
      <xdr:rowOff>38326</xdr:rowOff>
    </xdr:to>
    <mc:AlternateContent xmlns:mc="http://schemas.openxmlformats.org/markup-compatibility/2006" xmlns:a14="http://schemas.microsoft.com/office/drawing/2010/main">
      <mc:Choice Requires="a14">
        <xdr:graphicFrame macro="">
          <xdr:nvGraphicFramePr>
            <xdr:cNvPr id="8" name="Branch">
              <a:extLst>
                <a:ext uri="{FF2B5EF4-FFF2-40B4-BE49-F238E27FC236}">
                  <a16:creationId xmlns:a16="http://schemas.microsoft.com/office/drawing/2014/main" id="{290107CE-1A84-4039-93AE-657536EF4592}"/>
                </a:ext>
              </a:extLst>
            </xdr:cNvPr>
            <xdr:cNvGraphicFramePr/>
          </xdr:nvGraphicFramePr>
          <xdr:xfrm>
            <a:off x="0" y="0"/>
            <a:ext cx="0" cy="0"/>
          </xdr:xfrm>
          <a:graphic>
            <a:graphicData uri="http://schemas.microsoft.com/office/drawing/2010/slicer">
              <sle:slicer xmlns:sle="http://schemas.microsoft.com/office/drawing/2010/slicer" name="Branch"/>
            </a:graphicData>
          </a:graphic>
        </xdr:graphicFrame>
      </mc:Choice>
      <mc:Fallback xmlns="">
        <xdr:sp macro="" textlink="">
          <xdr:nvSpPr>
            <xdr:cNvPr id="0" name=""/>
            <xdr:cNvSpPr>
              <a:spLocks noTextEdit="1"/>
            </xdr:cNvSpPr>
          </xdr:nvSpPr>
          <xdr:spPr>
            <a:xfrm>
              <a:off x="685800" y="3352801"/>
              <a:ext cx="1371600" cy="2772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0</xdr:colOff>
      <xdr:row>15</xdr:row>
      <xdr:rowOff>123825</xdr:rowOff>
    </xdr:from>
    <xdr:to>
      <xdr:col>19</xdr:col>
      <xdr:colOff>152400</xdr:colOff>
      <xdr:row>30</xdr:row>
      <xdr:rowOff>38325</xdr:rowOff>
    </xdr:to>
    <mc:AlternateContent xmlns:mc="http://schemas.openxmlformats.org/markup-compatibility/2006" xmlns:a14="http://schemas.microsoft.com/office/drawing/2010/main">
      <mc:Choice Requires="a14">
        <xdr:graphicFrame macro="">
          <xdr:nvGraphicFramePr>
            <xdr:cNvPr id="11" name="Product Type">
              <a:extLst>
                <a:ext uri="{FF2B5EF4-FFF2-40B4-BE49-F238E27FC236}">
                  <a16:creationId xmlns:a16="http://schemas.microsoft.com/office/drawing/2014/main" id="{62308B3B-A50E-4065-8C09-F988912BC50C}"/>
                </a:ext>
              </a:extLst>
            </xdr:cNvPr>
            <xdr:cNvGraphicFramePr/>
          </xdr:nvGraphicFramePr>
          <xdr:xfrm>
            <a:off x="0" y="0"/>
            <a:ext cx="0" cy="0"/>
          </xdr:xfrm>
          <a:graphic>
            <a:graphicData uri="http://schemas.microsoft.com/office/drawing/2010/slicer">
              <sle:slicer xmlns:sle="http://schemas.microsoft.com/office/drawing/2010/slicer" name="Product Type"/>
            </a:graphicData>
          </a:graphic>
        </xdr:graphicFrame>
      </mc:Choice>
      <mc:Fallback xmlns="">
        <xdr:sp macro="" textlink="">
          <xdr:nvSpPr>
            <xdr:cNvPr id="0" name=""/>
            <xdr:cNvSpPr>
              <a:spLocks noTextEdit="1"/>
            </xdr:cNvSpPr>
          </xdr:nvSpPr>
          <xdr:spPr>
            <a:xfrm>
              <a:off x="9144000" y="3352800"/>
              <a:ext cx="1371600" cy="2772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WAME" refreshedDate="45130.820859837964" createdVersion="8" refreshedVersion="8" minRefreshableVersion="3" recordCount="450" xr:uid="{CD135D5F-D2B2-4B1A-9EDF-9F90AFF6A49D}">
  <cacheSource type="worksheet">
    <worksheetSource name="Table5"/>
  </cacheSource>
  <cacheFields count="13">
    <cacheField name="Sl No." numFmtId="0">
      <sharedItems containsSemiMixedTypes="0" containsString="0" containsNumber="1" containsInteger="1" minValue="1" maxValue="450"/>
    </cacheField>
    <cacheField name="Item Code" numFmtId="0">
      <sharedItems containsSemiMixedTypes="0" containsString="0" containsNumber="1" containsInteger="1" minValue="123457" maxValue="123906"/>
    </cacheField>
    <cacheField name="Product Type" numFmtId="0">
      <sharedItems count="8">
        <s v="Pants"/>
        <s v="Suits"/>
        <s v="Frocks"/>
        <s v="Shirts"/>
        <s v="W.Jeans"/>
        <s v="Tops"/>
        <s v="Jackets"/>
        <s v="Jeans"/>
      </sharedItems>
    </cacheField>
    <cacheField name="Gender" numFmtId="0">
      <sharedItems count="1">
        <s v="Man"/>
      </sharedItems>
    </cacheField>
    <cacheField name="Quantity" numFmtId="0">
      <sharedItems containsSemiMixedTypes="0" containsString="0" containsNumber="1" containsInteger="1" minValue="1" maxValue="1"/>
    </cacheField>
    <cacheField name="Purchase Price" numFmtId="0">
      <sharedItems containsSemiMixedTypes="0" containsString="0" containsNumber="1" containsInteger="1" minValue="100" maxValue="350"/>
    </cacheField>
    <cacheField name="Branch" numFmtId="0">
      <sharedItems count="5">
        <s v="India"/>
        <s v="Australia"/>
        <s v="China"/>
        <s v="UK"/>
        <s v="Dubai"/>
      </sharedItems>
    </cacheField>
    <cacheField name="Date of Purchase" numFmtId="14">
      <sharedItems containsSemiMixedTypes="0" containsNonDate="0" containsDate="1" containsString="0" minDate="2020-01-01T00:00:00" maxDate="2020-12-31T00:00:00"/>
    </cacheField>
    <cacheField name="Sales Price" numFmtId="0">
      <sharedItems containsMixedTypes="1" containsNumber="1" containsInteger="1" minValue="119" maxValue="434"/>
    </cacheField>
    <cacheField name="Sales Quantity" numFmtId="0">
      <sharedItems containsMixedTypes="1" containsNumber="1" containsInteger="1" minValue="1" maxValue="1"/>
    </cacheField>
    <cacheField name="Sales Date" numFmtId="14">
      <sharedItems containsDate="1" containsMixedTypes="1" minDate="2020-01-24T00:00:00" maxDate="2021-01-01T00:00:00"/>
    </cacheField>
    <cacheField name="Closing Inventory" numFmtId="0">
      <sharedItems containsMixedTypes="1" containsNumber="1" containsInteger="1" minValue="1" maxValue="1" count="2">
        <s v=""/>
        <n v="1"/>
      </sharedItems>
    </cacheField>
    <cacheField name="Profit" numFmtId="0">
      <sharedItems containsMixedTypes="1" containsNumber="1" containsInteger="1" minValue="16" maxValue="87"/>
    </cacheField>
  </cacheFields>
  <extLst>
    <ext xmlns:x14="http://schemas.microsoft.com/office/spreadsheetml/2009/9/main" uri="{725AE2AE-9491-48be-B2B4-4EB974FC3084}">
      <x14:pivotCacheDefinition pivotCacheId="181513832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50">
  <r>
    <n v="1"/>
    <n v="123457"/>
    <x v="0"/>
    <x v="0"/>
    <n v="1"/>
    <n v="110"/>
    <x v="0"/>
    <d v="2020-09-30T00:00:00"/>
    <n v="138"/>
    <n v="1"/>
    <d v="2020-12-21T00:00:00"/>
    <x v="0"/>
    <n v="28"/>
  </r>
  <r>
    <n v="2"/>
    <n v="123458"/>
    <x v="1"/>
    <x v="0"/>
    <n v="1"/>
    <n v="284"/>
    <x v="1"/>
    <d v="2020-05-29T00:00:00"/>
    <n v="335"/>
    <n v="1"/>
    <d v="2020-06-27T00:00:00"/>
    <x v="0"/>
    <n v="51"/>
  </r>
  <r>
    <n v="3"/>
    <n v="123459"/>
    <x v="2"/>
    <x v="0"/>
    <n v="1"/>
    <n v="103"/>
    <x v="2"/>
    <d v="2020-05-23T00:00:00"/>
    <n v="119"/>
    <n v="1"/>
    <d v="2020-07-28T00:00:00"/>
    <x v="0"/>
    <n v="16"/>
  </r>
  <r>
    <n v="4"/>
    <n v="123460"/>
    <x v="3"/>
    <x v="0"/>
    <n v="1"/>
    <n v="293"/>
    <x v="3"/>
    <d v="2020-02-10T00:00:00"/>
    <n v="357"/>
    <n v="1"/>
    <d v="2020-04-18T00:00:00"/>
    <x v="0"/>
    <n v="64"/>
  </r>
  <r>
    <n v="5"/>
    <n v="123461"/>
    <x v="2"/>
    <x v="0"/>
    <n v="1"/>
    <n v="254"/>
    <x v="1"/>
    <d v="2020-01-01T00:00:00"/>
    <n v="300"/>
    <n v="1"/>
    <d v="2020-02-27T00:00:00"/>
    <x v="0"/>
    <n v="46"/>
  </r>
  <r>
    <n v="6"/>
    <n v="123462"/>
    <x v="0"/>
    <x v="0"/>
    <n v="1"/>
    <n v="135"/>
    <x v="2"/>
    <d v="2020-03-10T00:00:00"/>
    <n v="163"/>
    <n v="1"/>
    <d v="2020-04-11T00:00:00"/>
    <x v="0"/>
    <n v="28"/>
  </r>
  <r>
    <n v="7"/>
    <n v="123463"/>
    <x v="0"/>
    <x v="0"/>
    <n v="1"/>
    <n v="260"/>
    <x v="0"/>
    <d v="2020-02-23T00:00:00"/>
    <n v="317"/>
    <n v="1"/>
    <d v="2020-05-10T00:00:00"/>
    <x v="0"/>
    <n v="57"/>
  </r>
  <r>
    <n v="8"/>
    <n v="123464"/>
    <x v="0"/>
    <x v="0"/>
    <n v="1"/>
    <n v="177"/>
    <x v="1"/>
    <d v="2020-09-03T00:00:00"/>
    <n v="205"/>
    <n v="1"/>
    <d v="2020-11-16T00:00:00"/>
    <x v="0"/>
    <n v="28"/>
  </r>
  <r>
    <n v="9"/>
    <n v="123465"/>
    <x v="4"/>
    <x v="0"/>
    <n v="1"/>
    <n v="191"/>
    <x v="1"/>
    <d v="2020-04-13T00:00:00"/>
    <n v="229"/>
    <n v="1"/>
    <d v="2020-05-05T00:00:00"/>
    <x v="0"/>
    <n v="38"/>
  </r>
  <r>
    <n v="10"/>
    <n v="123466"/>
    <x v="5"/>
    <x v="0"/>
    <n v="1"/>
    <n v="265"/>
    <x v="3"/>
    <d v="2020-01-20T00:00:00"/>
    <n v="326"/>
    <n v="1"/>
    <d v="2020-02-20T00:00:00"/>
    <x v="0"/>
    <n v="61"/>
  </r>
  <r>
    <n v="11"/>
    <n v="123467"/>
    <x v="2"/>
    <x v="0"/>
    <n v="1"/>
    <n v="137"/>
    <x v="3"/>
    <d v="2020-11-13T00:00:00"/>
    <n v="162"/>
    <n v="1"/>
    <d v="2020-12-04T00:00:00"/>
    <x v="0"/>
    <n v="25"/>
  </r>
  <r>
    <n v="12"/>
    <n v="123468"/>
    <x v="2"/>
    <x v="0"/>
    <n v="1"/>
    <n v="176"/>
    <x v="3"/>
    <d v="2020-04-08T00:00:00"/>
    <n v="202"/>
    <n v="1"/>
    <d v="2020-06-13T00:00:00"/>
    <x v="0"/>
    <n v="26"/>
  </r>
  <r>
    <n v="13"/>
    <n v="123469"/>
    <x v="1"/>
    <x v="0"/>
    <n v="1"/>
    <n v="174"/>
    <x v="4"/>
    <d v="2020-12-11T00:00:00"/>
    <s v=""/>
    <s v=""/>
    <s v=""/>
    <x v="1"/>
    <s v=""/>
  </r>
  <r>
    <n v="14"/>
    <n v="123470"/>
    <x v="3"/>
    <x v="0"/>
    <n v="1"/>
    <n v="171"/>
    <x v="4"/>
    <d v="2020-05-19T00:00:00"/>
    <n v="212"/>
    <n v="1"/>
    <d v="2020-06-05T00:00:00"/>
    <x v="0"/>
    <n v="41"/>
  </r>
  <r>
    <n v="15"/>
    <n v="123471"/>
    <x v="1"/>
    <x v="0"/>
    <n v="1"/>
    <n v="286"/>
    <x v="0"/>
    <d v="2020-11-29T00:00:00"/>
    <s v=""/>
    <s v=""/>
    <s v=""/>
    <x v="1"/>
    <s v=""/>
  </r>
  <r>
    <n v="16"/>
    <n v="123472"/>
    <x v="6"/>
    <x v="0"/>
    <n v="1"/>
    <n v="290"/>
    <x v="0"/>
    <d v="2020-11-09T00:00:00"/>
    <n v="357"/>
    <n v="1"/>
    <d v="2020-11-20T00:00:00"/>
    <x v="0"/>
    <n v="67"/>
  </r>
  <r>
    <n v="17"/>
    <n v="123473"/>
    <x v="3"/>
    <x v="0"/>
    <n v="1"/>
    <n v="235"/>
    <x v="3"/>
    <d v="2020-08-29T00:00:00"/>
    <s v=""/>
    <s v=""/>
    <s v=""/>
    <x v="1"/>
    <s v=""/>
  </r>
  <r>
    <n v="18"/>
    <n v="123474"/>
    <x v="5"/>
    <x v="0"/>
    <n v="1"/>
    <n v="330"/>
    <x v="4"/>
    <d v="2020-05-05T00:00:00"/>
    <n v="380"/>
    <n v="1"/>
    <d v="2020-05-20T00:00:00"/>
    <x v="0"/>
    <n v="50"/>
  </r>
  <r>
    <n v="19"/>
    <n v="123475"/>
    <x v="7"/>
    <x v="0"/>
    <n v="1"/>
    <n v="280"/>
    <x v="0"/>
    <d v="2020-11-22T00:00:00"/>
    <s v=""/>
    <s v=""/>
    <s v=""/>
    <x v="1"/>
    <s v=""/>
  </r>
  <r>
    <n v="20"/>
    <n v="123476"/>
    <x v="1"/>
    <x v="0"/>
    <n v="1"/>
    <n v="138"/>
    <x v="2"/>
    <d v="2020-09-09T00:00:00"/>
    <n v="171"/>
    <n v="1"/>
    <d v="2020-09-29T00:00:00"/>
    <x v="0"/>
    <n v="33"/>
  </r>
  <r>
    <n v="21"/>
    <n v="123477"/>
    <x v="0"/>
    <x v="0"/>
    <n v="1"/>
    <n v="292"/>
    <x v="2"/>
    <d v="2020-11-06T00:00:00"/>
    <s v=""/>
    <s v=""/>
    <s v=""/>
    <x v="1"/>
    <s v=""/>
  </r>
  <r>
    <n v="22"/>
    <n v="123478"/>
    <x v="5"/>
    <x v="0"/>
    <n v="1"/>
    <n v="171"/>
    <x v="2"/>
    <d v="2020-05-28T00:00:00"/>
    <n v="202"/>
    <n v="1"/>
    <d v="2020-06-19T00:00:00"/>
    <x v="0"/>
    <n v="31"/>
  </r>
  <r>
    <n v="23"/>
    <n v="123479"/>
    <x v="2"/>
    <x v="0"/>
    <n v="1"/>
    <n v="331"/>
    <x v="2"/>
    <d v="2020-05-19T00:00:00"/>
    <n v="401"/>
    <n v="1"/>
    <d v="2020-06-09T00:00:00"/>
    <x v="0"/>
    <n v="70"/>
  </r>
  <r>
    <n v="24"/>
    <n v="123480"/>
    <x v="0"/>
    <x v="0"/>
    <n v="1"/>
    <n v="345"/>
    <x v="4"/>
    <d v="2020-12-27T00:00:00"/>
    <s v=""/>
    <s v=""/>
    <s v=""/>
    <x v="1"/>
    <s v=""/>
  </r>
  <r>
    <n v="25"/>
    <n v="123481"/>
    <x v="5"/>
    <x v="0"/>
    <n v="1"/>
    <n v="336"/>
    <x v="4"/>
    <d v="2020-09-03T00:00:00"/>
    <n v="386"/>
    <n v="1"/>
    <d v="2020-10-26T00:00:00"/>
    <x v="0"/>
    <n v="50"/>
  </r>
  <r>
    <n v="26"/>
    <n v="123482"/>
    <x v="7"/>
    <x v="0"/>
    <n v="1"/>
    <n v="265"/>
    <x v="2"/>
    <d v="2020-07-20T00:00:00"/>
    <n v="310"/>
    <n v="1"/>
    <d v="2020-09-12T00:00:00"/>
    <x v="0"/>
    <n v="45"/>
  </r>
  <r>
    <n v="27"/>
    <n v="123483"/>
    <x v="2"/>
    <x v="0"/>
    <n v="1"/>
    <n v="309"/>
    <x v="1"/>
    <d v="2020-06-21T00:00:00"/>
    <s v=""/>
    <s v=""/>
    <s v=""/>
    <x v="1"/>
    <s v=""/>
  </r>
  <r>
    <n v="28"/>
    <n v="123484"/>
    <x v="4"/>
    <x v="0"/>
    <n v="1"/>
    <n v="193"/>
    <x v="1"/>
    <d v="2020-08-30T00:00:00"/>
    <n v="241"/>
    <n v="1"/>
    <d v="2020-11-16T00:00:00"/>
    <x v="0"/>
    <n v="48"/>
  </r>
  <r>
    <n v="29"/>
    <n v="123485"/>
    <x v="0"/>
    <x v="0"/>
    <n v="1"/>
    <n v="103"/>
    <x v="1"/>
    <d v="2020-12-30T00:00:00"/>
    <s v=""/>
    <s v=""/>
    <s v=""/>
    <x v="1"/>
    <s v=""/>
  </r>
  <r>
    <n v="30"/>
    <n v="123486"/>
    <x v="2"/>
    <x v="0"/>
    <n v="1"/>
    <n v="272"/>
    <x v="1"/>
    <d v="2020-01-22T00:00:00"/>
    <n v="340"/>
    <n v="1"/>
    <d v="2020-02-26T00:00:00"/>
    <x v="0"/>
    <n v="68"/>
  </r>
  <r>
    <n v="31"/>
    <n v="123487"/>
    <x v="0"/>
    <x v="0"/>
    <n v="1"/>
    <n v="287"/>
    <x v="1"/>
    <d v="2020-07-11T00:00:00"/>
    <n v="353"/>
    <n v="1"/>
    <d v="2020-09-20T00:00:00"/>
    <x v="0"/>
    <n v="66"/>
  </r>
  <r>
    <n v="32"/>
    <n v="123488"/>
    <x v="2"/>
    <x v="0"/>
    <n v="1"/>
    <n v="189"/>
    <x v="4"/>
    <d v="2020-09-12T00:00:00"/>
    <n v="234"/>
    <n v="1"/>
    <d v="2020-10-09T00:00:00"/>
    <x v="0"/>
    <n v="45"/>
  </r>
  <r>
    <n v="33"/>
    <n v="123489"/>
    <x v="5"/>
    <x v="0"/>
    <n v="1"/>
    <n v="315"/>
    <x v="3"/>
    <d v="2020-10-21T00:00:00"/>
    <s v=""/>
    <s v=""/>
    <s v=""/>
    <x v="1"/>
    <s v=""/>
  </r>
  <r>
    <n v="34"/>
    <n v="123490"/>
    <x v="6"/>
    <x v="0"/>
    <n v="1"/>
    <n v="254"/>
    <x v="3"/>
    <d v="2020-06-11T00:00:00"/>
    <n v="312"/>
    <n v="1"/>
    <d v="2020-06-27T00:00:00"/>
    <x v="0"/>
    <n v="58"/>
  </r>
  <r>
    <n v="35"/>
    <n v="123491"/>
    <x v="5"/>
    <x v="0"/>
    <n v="1"/>
    <n v="203"/>
    <x v="3"/>
    <d v="2020-04-15T00:00:00"/>
    <n v="238"/>
    <n v="1"/>
    <d v="2020-07-05T00:00:00"/>
    <x v="0"/>
    <n v="35"/>
  </r>
  <r>
    <n v="36"/>
    <n v="123492"/>
    <x v="2"/>
    <x v="0"/>
    <n v="1"/>
    <n v="268"/>
    <x v="2"/>
    <d v="2020-08-04T00:00:00"/>
    <s v=""/>
    <s v=""/>
    <s v=""/>
    <x v="1"/>
    <s v=""/>
  </r>
  <r>
    <n v="37"/>
    <n v="123493"/>
    <x v="5"/>
    <x v="0"/>
    <n v="1"/>
    <n v="140"/>
    <x v="3"/>
    <d v="2020-10-16T00:00:00"/>
    <n v="161"/>
    <n v="1"/>
    <d v="2020-10-31T00:00:00"/>
    <x v="0"/>
    <n v="21"/>
  </r>
  <r>
    <n v="38"/>
    <n v="123494"/>
    <x v="7"/>
    <x v="0"/>
    <n v="1"/>
    <n v="349"/>
    <x v="1"/>
    <d v="2020-09-29T00:00:00"/>
    <s v=""/>
    <s v=""/>
    <s v=""/>
    <x v="1"/>
    <s v=""/>
  </r>
  <r>
    <n v="39"/>
    <n v="123495"/>
    <x v="6"/>
    <x v="0"/>
    <n v="1"/>
    <n v="172"/>
    <x v="0"/>
    <d v="2020-01-16T00:00:00"/>
    <n v="201"/>
    <n v="1"/>
    <d v="2020-04-03T00:00:00"/>
    <x v="0"/>
    <n v="29"/>
  </r>
  <r>
    <n v="40"/>
    <n v="123496"/>
    <x v="1"/>
    <x v="0"/>
    <n v="1"/>
    <n v="229"/>
    <x v="4"/>
    <d v="2020-01-15T00:00:00"/>
    <n v="263"/>
    <n v="1"/>
    <d v="2020-03-19T00:00:00"/>
    <x v="0"/>
    <n v="34"/>
  </r>
  <r>
    <n v="41"/>
    <n v="123497"/>
    <x v="4"/>
    <x v="0"/>
    <n v="1"/>
    <n v="109"/>
    <x v="1"/>
    <d v="2020-11-05T00:00:00"/>
    <n v="126"/>
    <n v="1"/>
    <d v="2020-12-12T00:00:00"/>
    <x v="0"/>
    <n v="17"/>
  </r>
  <r>
    <n v="42"/>
    <n v="123498"/>
    <x v="1"/>
    <x v="0"/>
    <n v="1"/>
    <n v="209"/>
    <x v="3"/>
    <d v="2020-06-11T00:00:00"/>
    <s v=""/>
    <s v=""/>
    <s v=""/>
    <x v="1"/>
    <s v=""/>
  </r>
  <r>
    <n v="43"/>
    <n v="123499"/>
    <x v="6"/>
    <x v="0"/>
    <n v="1"/>
    <n v="312"/>
    <x v="1"/>
    <d v="2020-02-16T00:00:00"/>
    <n v="374"/>
    <n v="1"/>
    <d v="2020-05-10T00:00:00"/>
    <x v="0"/>
    <n v="62"/>
  </r>
  <r>
    <n v="44"/>
    <n v="123500"/>
    <x v="2"/>
    <x v="0"/>
    <n v="1"/>
    <n v="252"/>
    <x v="0"/>
    <d v="2020-08-06T00:00:00"/>
    <s v=""/>
    <s v=""/>
    <s v=""/>
    <x v="1"/>
    <s v=""/>
  </r>
  <r>
    <n v="45"/>
    <n v="123501"/>
    <x v="6"/>
    <x v="0"/>
    <n v="1"/>
    <n v="346"/>
    <x v="0"/>
    <d v="2020-06-14T00:00:00"/>
    <n v="433"/>
    <n v="1"/>
    <d v="2020-07-30T00:00:00"/>
    <x v="0"/>
    <n v="87"/>
  </r>
  <r>
    <n v="46"/>
    <n v="123502"/>
    <x v="3"/>
    <x v="0"/>
    <n v="1"/>
    <n v="234"/>
    <x v="1"/>
    <d v="2020-06-26T00:00:00"/>
    <n v="290"/>
    <n v="1"/>
    <d v="2020-07-10T00:00:00"/>
    <x v="0"/>
    <n v="56"/>
  </r>
  <r>
    <n v="47"/>
    <n v="123503"/>
    <x v="6"/>
    <x v="0"/>
    <n v="1"/>
    <n v="318"/>
    <x v="4"/>
    <d v="2020-07-25T00:00:00"/>
    <s v=""/>
    <s v=""/>
    <s v=""/>
    <x v="1"/>
    <s v=""/>
  </r>
  <r>
    <n v="48"/>
    <n v="123504"/>
    <x v="6"/>
    <x v="0"/>
    <n v="1"/>
    <n v="250"/>
    <x v="2"/>
    <d v="2020-09-23T00:00:00"/>
    <n v="305"/>
    <n v="1"/>
    <d v="2020-11-06T00:00:00"/>
    <x v="0"/>
    <n v="55"/>
  </r>
  <r>
    <n v="49"/>
    <n v="123505"/>
    <x v="3"/>
    <x v="0"/>
    <n v="1"/>
    <n v="173"/>
    <x v="1"/>
    <d v="2020-06-09T00:00:00"/>
    <n v="216"/>
    <n v="1"/>
    <d v="2020-08-06T00:00:00"/>
    <x v="0"/>
    <n v="43"/>
  </r>
  <r>
    <n v="50"/>
    <n v="123506"/>
    <x v="0"/>
    <x v="0"/>
    <n v="1"/>
    <n v="279"/>
    <x v="1"/>
    <d v="2020-06-23T00:00:00"/>
    <n v="332"/>
    <n v="1"/>
    <d v="2020-09-11T00:00:00"/>
    <x v="0"/>
    <n v="53"/>
  </r>
  <r>
    <n v="51"/>
    <n v="123507"/>
    <x v="3"/>
    <x v="0"/>
    <n v="1"/>
    <n v="252"/>
    <x v="0"/>
    <d v="2020-11-09T00:00:00"/>
    <n v="305"/>
    <n v="1"/>
    <d v="2020-12-20T00:00:00"/>
    <x v="0"/>
    <n v="53"/>
  </r>
  <r>
    <n v="52"/>
    <n v="123508"/>
    <x v="4"/>
    <x v="0"/>
    <n v="1"/>
    <n v="192"/>
    <x v="4"/>
    <d v="2020-02-10T00:00:00"/>
    <n v="238"/>
    <n v="1"/>
    <d v="2020-03-10T00:00:00"/>
    <x v="0"/>
    <n v="46"/>
  </r>
  <r>
    <n v="53"/>
    <n v="123509"/>
    <x v="1"/>
    <x v="0"/>
    <n v="1"/>
    <n v="324"/>
    <x v="2"/>
    <d v="2020-06-19T00:00:00"/>
    <s v=""/>
    <s v=""/>
    <s v=""/>
    <x v="1"/>
    <s v=""/>
  </r>
  <r>
    <n v="54"/>
    <n v="123510"/>
    <x v="0"/>
    <x v="0"/>
    <n v="1"/>
    <n v="174"/>
    <x v="4"/>
    <d v="2020-10-12T00:00:00"/>
    <n v="207"/>
    <n v="1"/>
    <d v="2020-10-23T00:00:00"/>
    <x v="0"/>
    <n v="33"/>
  </r>
  <r>
    <n v="55"/>
    <n v="123511"/>
    <x v="3"/>
    <x v="0"/>
    <n v="1"/>
    <n v="326"/>
    <x v="4"/>
    <d v="2020-05-31T00:00:00"/>
    <n v="404"/>
    <n v="1"/>
    <d v="2020-07-10T00:00:00"/>
    <x v="0"/>
    <n v="78"/>
  </r>
  <r>
    <n v="56"/>
    <n v="123512"/>
    <x v="0"/>
    <x v="0"/>
    <n v="1"/>
    <n v="204"/>
    <x v="0"/>
    <d v="2020-01-19T00:00:00"/>
    <n v="243"/>
    <n v="1"/>
    <d v="2020-03-02T00:00:00"/>
    <x v="0"/>
    <n v="39"/>
  </r>
  <r>
    <n v="57"/>
    <n v="123513"/>
    <x v="4"/>
    <x v="0"/>
    <n v="1"/>
    <n v="102"/>
    <x v="2"/>
    <d v="2020-12-12T00:00:00"/>
    <s v=""/>
    <s v=""/>
    <s v=""/>
    <x v="1"/>
    <s v=""/>
  </r>
  <r>
    <n v="58"/>
    <n v="123514"/>
    <x v="7"/>
    <x v="0"/>
    <n v="1"/>
    <n v="121"/>
    <x v="0"/>
    <d v="2020-04-06T00:00:00"/>
    <n v="145"/>
    <n v="1"/>
    <d v="2020-06-10T00:00:00"/>
    <x v="0"/>
    <n v="24"/>
  </r>
  <r>
    <n v="59"/>
    <n v="123515"/>
    <x v="7"/>
    <x v="0"/>
    <n v="1"/>
    <n v="310"/>
    <x v="1"/>
    <d v="2020-11-05T00:00:00"/>
    <n v="366"/>
    <n v="1"/>
    <d v="2020-12-08T00:00:00"/>
    <x v="0"/>
    <n v="56"/>
  </r>
  <r>
    <n v="60"/>
    <n v="123516"/>
    <x v="3"/>
    <x v="0"/>
    <n v="1"/>
    <n v="123"/>
    <x v="4"/>
    <d v="2020-02-03T00:00:00"/>
    <n v="151"/>
    <n v="1"/>
    <d v="2020-02-20T00:00:00"/>
    <x v="0"/>
    <n v="28"/>
  </r>
  <r>
    <n v="61"/>
    <n v="123517"/>
    <x v="1"/>
    <x v="0"/>
    <n v="1"/>
    <n v="314"/>
    <x v="2"/>
    <d v="2020-07-24T00:00:00"/>
    <s v=""/>
    <s v=""/>
    <s v=""/>
    <x v="1"/>
    <s v=""/>
  </r>
  <r>
    <n v="62"/>
    <n v="123518"/>
    <x v="3"/>
    <x v="0"/>
    <n v="1"/>
    <n v="317"/>
    <x v="1"/>
    <d v="2020-07-10T00:00:00"/>
    <n v="384"/>
    <n v="1"/>
    <d v="2020-09-28T00:00:00"/>
    <x v="0"/>
    <n v="67"/>
  </r>
  <r>
    <n v="63"/>
    <n v="123519"/>
    <x v="2"/>
    <x v="0"/>
    <n v="1"/>
    <n v="158"/>
    <x v="0"/>
    <d v="2020-07-17T00:00:00"/>
    <s v=""/>
    <s v=""/>
    <s v=""/>
    <x v="1"/>
    <s v=""/>
  </r>
  <r>
    <n v="64"/>
    <n v="123520"/>
    <x v="7"/>
    <x v="0"/>
    <n v="1"/>
    <n v="300"/>
    <x v="0"/>
    <d v="2020-09-15T00:00:00"/>
    <n v="369"/>
    <n v="1"/>
    <d v="2020-10-08T00:00:00"/>
    <x v="0"/>
    <n v="69"/>
  </r>
  <r>
    <n v="65"/>
    <n v="123521"/>
    <x v="7"/>
    <x v="0"/>
    <n v="1"/>
    <n v="145"/>
    <x v="3"/>
    <d v="2020-07-17T00:00:00"/>
    <n v="171"/>
    <n v="1"/>
    <d v="2020-09-13T00:00:00"/>
    <x v="0"/>
    <n v="26"/>
  </r>
  <r>
    <n v="66"/>
    <n v="123522"/>
    <x v="6"/>
    <x v="0"/>
    <n v="1"/>
    <n v="107"/>
    <x v="4"/>
    <d v="2020-11-08T00:00:00"/>
    <n v="127"/>
    <n v="1"/>
    <d v="2020-12-02T00:00:00"/>
    <x v="0"/>
    <n v="20"/>
  </r>
  <r>
    <n v="67"/>
    <n v="123523"/>
    <x v="0"/>
    <x v="0"/>
    <n v="1"/>
    <n v="130"/>
    <x v="1"/>
    <d v="2020-04-20T00:00:00"/>
    <n v="151"/>
    <n v="1"/>
    <d v="2020-07-16T00:00:00"/>
    <x v="0"/>
    <n v="21"/>
  </r>
  <r>
    <n v="68"/>
    <n v="123524"/>
    <x v="2"/>
    <x v="0"/>
    <n v="1"/>
    <n v="121"/>
    <x v="3"/>
    <d v="2020-05-11T00:00:00"/>
    <n v="139"/>
    <n v="1"/>
    <d v="2020-06-30T00:00:00"/>
    <x v="0"/>
    <n v="18"/>
  </r>
  <r>
    <n v="69"/>
    <n v="123525"/>
    <x v="6"/>
    <x v="0"/>
    <n v="1"/>
    <n v="189"/>
    <x v="4"/>
    <d v="2020-12-14T00:00:00"/>
    <s v=""/>
    <s v=""/>
    <s v=""/>
    <x v="1"/>
    <s v=""/>
  </r>
  <r>
    <n v="70"/>
    <n v="123526"/>
    <x v="7"/>
    <x v="0"/>
    <n v="1"/>
    <n v="272"/>
    <x v="0"/>
    <d v="2020-05-29T00:00:00"/>
    <n v="324"/>
    <n v="1"/>
    <d v="2020-07-06T00:00:00"/>
    <x v="0"/>
    <n v="52"/>
  </r>
  <r>
    <n v="71"/>
    <n v="123527"/>
    <x v="5"/>
    <x v="0"/>
    <n v="1"/>
    <n v="293"/>
    <x v="3"/>
    <d v="2020-12-02T00:00:00"/>
    <s v=""/>
    <s v=""/>
    <s v=""/>
    <x v="1"/>
    <s v=""/>
  </r>
  <r>
    <n v="72"/>
    <n v="123528"/>
    <x v="0"/>
    <x v="0"/>
    <n v="1"/>
    <n v="136"/>
    <x v="1"/>
    <d v="2020-05-29T00:00:00"/>
    <n v="156"/>
    <n v="1"/>
    <d v="2020-08-24T00:00:00"/>
    <x v="0"/>
    <n v="20"/>
  </r>
  <r>
    <n v="73"/>
    <n v="123529"/>
    <x v="2"/>
    <x v="0"/>
    <n v="1"/>
    <n v="147"/>
    <x v="0"/>
    <d v="2020-08-13T00:00:00"/>
    <s v=""/>
    <s v=""/>
    <s v=""/>
    <x v="1"/>
    <s v=""/>
  </r>
  <r>
    <n v="74"/>
    <n v="123530"/>
    <x v="5"/>
    <x v="0"/>
    <n v="1"/>
    <n v="234"/>
    <x v="1"/>
    <d v="2020-10-15T00:00:00"/>
    <n v="283"/>
    <n v="1"/>
    <d v="2020-11-02T00:00:00"/>
    <x v="0"/>
    <n v="49"/>
  </r>
  <r>
    <n v="75"/>
    <n v="123531"/>
    <x v="1"/>
    <x v="0"/>
    <n v="1"/>
    <n v="310"/>
    <x v="2"/>
    <d v="2020-05-02T00:00:00"/>
    <n v="378"/>
    <n v="1"/>
    <d v="2020-05-31T00:00:00"/>
    <x v="0"/>
    <n v="68"/>
  </r>
  <r>
    <n v="76"/>
    <n v="123532"/>
    <x v="5"/>
    <x v="0"/>
    <n v="1"/>
    <n v="229"/>
    <x v="0"/>
    <d v="2020-07-28T00:00:00"/>
    <n v="268"/>
    <n v="1"/>
    <d v="2020-08-08T00:00:00"/>
    <x v="0"/>
    <n v="39"/>
  </r>
  <r>
    <n v="77"/>
    <n v="123533"/>
    <x v="0"/>
    <x v="0"/>
    <n v="1"/>
    <n v="305"/>
    <x v="3"/>
    <d v="2020-12-13T00:00:00"/>
    <s v=""/>
    <s v=""/>
    <s v=""/>
    <x v="1"/>
    <s v=""/>
  </r>
  <r>
    <n v="78"/>
    <n v="123534"/>
    <x v="4"/>
    <x v="0"/>
    <n v="1"/>
    <n v="164"/>
    <x v="2"/>
    <d v="2020-02-21T00:00:00"/>
    <n v="192"/>
    <n v="1"/>
    <d v="2020-05-15T00:00:00"/>
    <x v="0"/>
    <n v="28"/>
  </r>
  <r>
    <n v="79"/>
    <n v="123535"/>
    <x v="0"/>
    <x v="0"/>
    <n v="1"/>
    <n v="138"/>
    <x v="3"/>
    <d v="2020-02-09T00:00:00"/>
    <n v="163"/>
    <n v="1"/>
    <d v="2020-04-10T00:00:00"/>
    <x v="0"/>
    <n v="25"/>
  </r>
  <r>
    <n v="80"/>
    <n v="123536"/>
    <x v="4"/>
    <x v="0"/>
    <n v="1"/>
    <n v="122"/>
    <x v="4"/>
    <d v="2020-06-16T00:00:00"/>
    <s v=""/>
    <s v=""/>
    <s v=""/>
    <x v="1"/>
    <s v=""/>
  </r>
  <r>
    <n v="81"/>
    <n v="123537"/>
    <x v="3"/>
    <x v="0"/>
    <n v="1"/>
    <n v="203"/>
    <x v="4"/>
    <d v="2020-07-16T00:00:00"/>
    <s v=""/>
    <s v=""/>
    <s v=""/>
    <x v="1"/>
    <s v=""/>
  </r>
  <r>
    <n v="82"/>
    <n v="123538"/>
    <x v="5"/>
    <x v="0"/>
    <n v="1"/>
    <n v="111"/>
    <x v="4"/>
    <d v="2020-07-09T00:00:00"/>
    <s v=""/>
    <s v=""/>
    <s v=""/>
    <x v="1"/>
    <s v=""/>
  </r>
  <r>
    <n v="83"/>
    <n v="123539"/>
    <x v="5"/>
    <x v="0"/>
    <n v="1"/>
    <n v="182"/>
    <x v="0"/>
    <d v="2020-05-21T00:00:00"/>
    <n v="228"/>
    <n v="1"/>
    <d v="2020-07-07T00:00:00"/>
    <x v="0"/>
    <n v="46"/>
  </r>
  <r>
    <n v="84"/>
    <n v="123540"/>
    <x v="0"/>
    <x v="0"/>
    <n v="1"/>
    <n v="271"/>
    <x v="3"/>
    <d v="2020-10-13T00:00:00"/>
    <n v="320"/>
    <n v="1"/>
    <d v="2020-11-22T00:00:00"/>
    <x v="0"/>
    <n v="49"/>
  </r>
  <r>
    <n v="85"/>
    <n v="123541"/>
    <x v="1"/>
    <x v="0"/>
    <n v="1"/>
    <n v="304"/>
    <x v="2"/>
    <d v="2020-10-14T00:00:00"/>
    <n v="371"/>
    <n v="1"/>
    <d v="2020-12-11T00:00:00"/>
    <x v="0"/>
    <n v="67"/>
  </r>
  <r>
    <n v="86"/>
    <n v="123542"/>
    <x v="2"/>
    <x v="0"/>
    <n v="1"/>
    <n v="295"/>
    <x v="1"/>
    <d v="2020-06-22T00:00:00"/>
    <n v="357"/>
    <n v="1"/>
    <d v="2020-07-13T00:00:00"/>
    <x v="0"/>
    <n v="62"/>
  </r>
  <r>
    <n v="87"/>
    <n v="123543"/>
    <x v="0"/>
    <x v="0"/>
    <n v="1"/>
    <n v="194"/>
    <x v="3"/>
    <d v="2020-10-08T00:00:00"/>
    <s v=""/>
    <s v=""/>
    <s v=""/>
    <x v="1"/>
    <s v=""/>
  </r>
  <r>
    <n v="88"/>
    <n v="123544"/>
    <x v="7"/>
    <x v="0"/>
    <n v="1"/>
    <n v="297"/>
    <x v="4"/>
    <d v="2020-02-19T00:00:00"/>
    <n v="359"/>
    <n v="1"/>
    <d v="2020-04-22T00:00:00"/>
    <x v="0"/>
    <n v="62"/>
  </r>
  <r>
    <n v="89"/>
    <n v="123545"/>
    <x v="4"/>
    <x v="0"/>
    <n v="1"/>
    <n v="291"/>
    <x v="2"/>
    <d v="2020-06-17T00:00:00"/>
    <n v="352"/>
    <n v="1"/>
    <d v="2020-08-14T00:00:00"/>
    <x v="0"/>
    <n v="61"/>
  </r>
  <r>
    <n v="90"/>
    <n v="123546"/>
    <x v="5"/>
    <x v="0"/>
    <n v="1"/>
    <n v="153"/>
    <x v="1"/>
    <d v="2020-09-24T00:00:00"/>
    <n v="184"/>
    <n v="1"/>
    <d v="2020-11-03T00:00:00"/>
    <x v="0"/>
    <n v="31"/>
  </r>
  <r>
    <n v="91"/>
    <n v="123547"/>
    <x v="7"/>
    <x v="0"/>
    <n v="1"/>
    <n v="202"/>
    <x v="3"/>
    <d v="2020-10-18T00:00:00"/>
    <s v=""/>
    <s v=""/>
    <s v=""/>
    <x v="1"/>
    <s v=""/>
  </r>
  <r>
    <n v="92"/>
    <n v="123548"/>
    <x v="3"/>
    <x v="0"/>
    <n v="1"/>
    <n v="122"/>
    <x v="1"/>
    <d v="2020-10-28T00:00:00"/>
    <s v=""/>
    <s v=""/>
    <s v=""/>
    <x v="1"/>
    <s v=""/>
  </r>
  <r>
    <n v="93"/>
    <n v="123549"/>
    <x v="1"/>
    <x v="0"/>
    <n v="1"/>
    <n v="239"/>
    <x v="3"/>
    <d v="2020-01-11T00:00:00"/>
    <n v="299"/>
    <n v="1"/>
    <d v="2020-02-04T00:00:00"/>
    <x v="0"/>
    <n v="60"/>
  </r>
  <r>
    <n v="94"/>
    <n v="123550"/>
    <x v="2"/>
    <x v="0"/>
    <n v="1"/>
    <n v="305"/>
    <x v="0"/>
    <d v="2020-05-25T00:00:00"/>
    <n v="360"/>
    <n v="1"/>
    <d v="2020-06-24T00:00:00"/>
    <x v="0"/>
    <n v="55"/>
  </r>
  <r>
    <n v="95"/>
    <n v="123551"/>
    <x v="2"/>
    <x v="0"/>
    <n v="1"/>
    <n v="319"/>
    <x v="3"/>
    <d v="2020-06-10T00:00:00"/>
    <n v="396"/>
    <n v="1"/>
    <d v="2020-08-09T00:00:00"/>
    <x v="0"/>
    <n v="77"/>
  </r>
  <r>
    <n v="96"/>
    <n v="123552"/>
    <x v="4"/>
    <x v="0"/>
    <n v="1"/>
    <n v="243"/>
    <x v="1"/>
    <d v="2020-11-16T00:00:00"/>
    <n v="284"/>
    <n v="1"/>
    <d v="2020-12-18T00:00:00"/>
    <x v="0"/>
    <n v="41"/>
  </r>
  <r>
    <n v="97"/>
    <n v="123553"/>
    <x v="3"/>
    <x v="0"/>
    <n v="1"/>
    <n v="262"/>
    <x v="2"/>
    <d v="2020-10-03T00:00:00"/>
    <n v="314"/>
    <n v="1"/>
    <d v="2020-11-13T00:00:00"/>
    <x v="0"/>
    <n v="52"/>
  </r>
  <r>
    <n v="98"/>
    <n v="123554"/>
    <x v="7"/>
    <x v="0"/>
    <n v="1"/>
    <n v="315"/>
    <x v="0"/>
    <d v="2020-06-11T00:00:00"/>
    <n v="375"/>
    <n v="1"/>
    <d v="2020-08-19T00:00:00"/>
    <x v="0"/>
    <n v="60"/>
  </r>
  <r>
    <n v="99"/>
    <n v="123555"/>
    <x v="0"/>
    <x v="0"/>
    <n v="1"/>
    <n v="225"/>
    <x v="4"/>
    <d v="2020-11-12T00:00:00"/>
    <n v="266"/>
    <n v="1"/>
    <d v="2020-12-03T00:00:00"/>
    <x v="0"/>
    <n v="41"/>
  </r>
  <r>
    <n v="100"/>
    <n v="123556"/>
    <x v="3"/>
    <x v="0"/>
    <n v="1"/>
    <n v="186"/>
    <x v="1"/>
    <d v="2020-12-17T00:00:00"/>
    <s v=""/>
    <s v=""/>
    <s v=""/>
    <x v="1"/>
    <s v=""/>
  </r>
  <r>
    <n v="101"/>
    <n v="123557"/>
    <x v="6"/>
    <x v="0"/>
    <n v="1"/>
    <n v="305"/>
    <x v="0"/>
    <d v="2020-05-24T00:00:00"/>
    <s v=""/>
    <s v=""/>
    <s v=""/>
    <x v="1"/>
    <s v=""/>
  </r>
  <r>
    <n v="102"/>
    <n v="123558"/>
    <x v="1"/>
    <x v="0"/>
    <n v="1"/>
    <n v="314"/>
    <x v="3"/>
    <d v="2020-07-11T00:00:00"/>
    <n v="393"/>
    <n v="1"/>
    <d v="2020-08-31T00:00:00"/>
    <x v="0"/>
    <n v="79"/>
  </r>
  <r>
    <n v="103"/>
    <n v="123559"/>
    <x v="4"/>
    <x v="0"/>
    <n v="1"/>
    <n v="109"/>
    <x v="1"/>
    <d v="2020-03-28T00:00:00"/>
    <n v="132"/>
    <n v="1"/>
    <d v="2020-04-22T00:00:00"/>
    <x v="0"/>
    <n v="23"/>
  </r>
  <r>
    <n v="104"/>
    <n v="123560"/>
    <x v="0"/>
    <x v="0"/>
    <n v="1"/>
    <n v="285"/>
    <x v="4"/>
    <d v="2020-06-23T00:00:00"/>
    <n v="356"/>
    <n v="1"/>
    <d v="2020-09-16T00:00:00"/>
    <x v="0"/>
    <n v="71"/>
  </r>
  <r>
    <n v="105"/>
    <n v="123561"/>
    <x v="5"/>
    <x v="0"/>
    <n v="1"/>
    <n v="140"/>
    <x v="3"/>
    <d v="2020-10-22T00:00:00"/>
    <n v="169"/>
    <n v="1"/>
    <d v="2020-12-08T00:00:00"/>
    <x v="0"/>
    <n v="29"/>
  </r>
  <r>
    <n v="106"/>
    <n v="123562"/>
    <x v="3"/>
    <x v="0"/>
    <n v="1"/>
    <n v="249"/>
    <x v="2"/>
    <d v="2020-02-13T00:00:00"/>
    <n v="289"/>
    <n v="1"/>
    <d v="2020-04-16T00:00:00"/>
    <x v="0"/>
    <n v="40"/>
  </r>
  <r>
    <n v="107"/>
    <n v="123563"/>
    <x v="3"/>
    <x v="0"/>
    <n v="1"/>
    <n v="149"/>
    <x v="2"/>
    <d v="2020-09-17T00:00:00"/>
    <n v="180"/>
    <n v="1"/>
    <d v="2020-11-29T00:00:00"/>
    <x v="0"/>
    <n v="31"/>
  </r>
  <r>
    <n v="108"/>
    <n v="123564"/>
    <x v="0"/>
    <x v="0"/>
    <n v="1"/>
    <n v="318"/>
    <x v="0"/>
    <d v="2020-09-26T00:00:00"/>
    <n v="398"/>
    <n v="1"/>
    <d v="2020-11-26T00:00:00"/>
    <x v="0"/>
    <n v="80"/>
  </r>
  <r>
    <n v="109"/>
    <n v="123565"/>
    <x v="2"/>
    <x v="0"/>
    <n v="1"/>
    <n v="119"/>
    <x v="2"/>
    <d v="2020-08-11T00:00:00"/>
    <s v=""/>
    <s v=""/>
    <s v=""/>
    <x v="1"/>
    <s v=""/>
  </r>
  <r>
    <n v="110"/>
    <n v="123566"/>
    <x v="1"/>
    <x v="0"/>
    <n v="1"/>
    <n v="331"/>
    <x v="2"/>
    <d v="2020-06-04T00:00:00"/>
    <n v="414"/>
    <n v="1"/>
    <d v="2020-08-22T00:00:00"/>
    <x v="0"/>
    <n v="83"/>
  </r>
  <r>
    <n v="111"/>
    <n v="123567"/>
    <x v="7"/>
    <x v="0"/>
    <n v="1"/>
    <n v="298"/>
    <x v="4"/>
    <d v="2020-10-26T00:00:00"/>
    <s v=""/>
    <s v=""/>
    <s v=""/>
    <x v="1"/>
    <s v=""/>
  </r>
  <r>
    <n v="112"/>
    <n v="123568"/>
    <x v="0"/>
    <x v="0"/>
    <n v="1"/>
    <n v="131"/>
    <x v="3"/>
    <d v="2020-12-17T00:00:00"/>
    <s v=""/>
    <s v=""/>
    <s v=""/>
    <x v="1"/>
    <s v=""/>
  </r>
  <r>
    <n v="113"/>
    <n v="123569"/>
    <x v="7"/>
    <x v="0"/>
    <n v="1"/>
    <n v="350"/>
    <x v="4"/>
    <d v="2020-04-14T00:00:00"/>
    <n v="420"/>
    <n v="1"/>
    <d v="2020-06-29T00:00:00"/>
    <x v="0"/>
    <n v="70"/>
  </r>
  <r>
    <n v="114"/>
    <n v="123570"/>
    <x v="0"/>
    <x v="0"/>
    <n v="1"/>
    <n v="253"/>
    <x v="0"/>
    <d v="2020-11-25T00:00:00"/>
    <s v=""/>
    <s v=""/>
    <s v=""/>
    <x v="1"/>
    <s v=""/>
  </r>
  <r>
    <n v="115"/>
    <n v="123571"/>
    <x v="0"/>
    <x v="0"/>
    <n v="1"/>
    <n v="105"/>
    <x v="2"/>
    <d v="2020-04-08T00:00:00"/>
    <n v="127"/>
    <n v="1"/>
    <d v="2020-04-30T00:00:00"/>
    <x v="0"/>
    <n v="22"/>
  </r>
  <r>
    <n v="116"/>
    <n v="123572"/>
    <x v="6"/>
    <x v="0"/>
    <n v="1"/>
    <n v="125"/>
    <x v="0"/>
    <d v="2020-05-07T00:00:00"/>
    <n v="150"/>
    <n v="1"/>
    <d v="2020-06-10T00:00:00"/>
    <x v="0"/>
    <n v="25"/>
  </r>
  <r>
    <n v="117"/>
    <n v="123573"/>
    <x v="5"/>
    <x v="0"/>
    <n v="1"/>
    <n v="232"/>
    <x v="2"/>
    <d v="2020-12-20T00:00:00"/>
    <s v=""/>
    <s v=""/>
    <s v=""/>
    <x v="1"/>
    <s v=""/>
  </r>
  <r>
    <n v="118"/>
    <n v="123574"/>
    <x v="5"/>
    <x v="0"/>
    <n v="1"/>
    <n v="340"/>
    <x v="1"/>
    <d v="2020-07-14T00:00:00"/>
    <n v="401"/>
    <n v="1"/>
    <d v="2020-09-06T00:00:00"/>
    <x v="0"/>
    <n v="61"/>
  </r>
  <r>
    <n v="119"/>
    <n v="123575"/>
    <x v="0"/>
    <x v="0"/>
    <n v="1"/>
    <n v="198"/>
    <x v="0"/>
    <d v="2020-06-03T00:00:00"/>
    <n v="234"/>
    <n v="1"/>
    <d v="2020-07-01T00:00:00"/>
    <x v="0"/>
    <n v="36"/>
  </r>
  <r>
    <n v="120"/>
    <n v="123576"/>
    <x v="0"/>
    <x v="0"/>
    <n v="1"/>
    <n v="323"/>
    <x v="4"/>
    <d v="2020-05-13T00:00:00"/>
    <n v="384"/>
    <n v="1"/>
    <d v="2020-06-07T00:00:00"/>
    <x v="0"/>
    <n v="61"/>
  </r>
  <r>
    <n v="121"/>
    <n v="123577"/>
    <x v="7"/>
    <x v="0"/>
    <n v="1"/>
    <n v="100"/>
    <x v="0"/>
    <d v="2020-09-27T00:00:00"/>
    <n v="123"/>
    <n v="1"/>
    <d v="2020-12-03T00:00:00"/>
    <x v="0"/>
    <n v="23"/>
  </r>
  <r>
    <n v="122"/>
    <n v="123578"/>
    <x v="3"/>
    <x v="0"/>
    <n v="1"/>
    <n v="345"/>
    <x v="4"/>
    <d v="2020-04-26T00:00:00"/>
    <n v="414"/>
    <n v="1"/>
    <d v="2020-07-07T00:00:00"/>
    <x v="0"/>
    <n v="69"/>
  </r>
  <r>
    <n v="123"/>
    <n v="123579"/>
    <x v="6"/>
    <x v="0"/>
    <n v="1"/>
    <n v="185"/>
    <x v="2"/>
    <d v="2020-03-27T00:00:00"/>
    <n v="218"/>
    <n v="1"/>
    <d v="2020-05-14T00:00:00"/>
    <x v="0"/>
    <n v="33"/>
  </r>
  <r>
    <n v="124"/>
    <n v="123580"/>
    <x v="6"/>
    <x v="0"/>
    <n v="1"/>
    <n v="227"/>
    <x v="4"/>
    <d v="2020-12-28T00:00:00"/>
    <s v=""/>
    <s v=""/>
    <s v=""/>
    <x v="1"/>
    <s v=""/>
  </r>
  <r>
    <n v="125"/>
    <n v="123581"/>
    <x v="7"/>
    <x v="0"/>
    <n v="1"/>
    <n v="344"/>
    <x v="0"/>
    <d v="2020-08-22T00:00:00"/>
    <n v="399"/>
    <n v="1"/>
    <d v="2020-09-20T00:00:00"/>
    <x v="0"/>
    <n v="55"/>
  </r>
  <r>
    <n v="126"/>
    <n v="123582"/>
    <x v="4"/>
    <x v="0"/>
    <n v="1"/>
    <n v="137"/>
    <x v="1"/>
    <d v="2020-04-05T00:00:00"/>
    <n v="169"/>
    <n v="1"/>
    <d v="2020-05-15T00:00:00"/>
    <x v="0"/>
    <n v="32"/>
  </r>
  <r>
    <n v="127"/>
    <n v="123583"/>
    <x v="7"/>
    <x v="0"/>
    <n v="1"/>
    <n v="294"/>
    <x v="2"/>
    <d v="2020-09-18T00:00:00"/>
    <n v="362"/>
    <n v="1"/>
    <d v="2020-10-22T00:00:00"/>
    <x v="0"/>
    <n v="68"/>
  </r>
  <r>
    <n v="128"/>
    <n v="123584"/>
    <x v="3"/>
    <x v="0"/>
    <n v="1"/>
    <n v="182"/>
    <x v="2"/>
    <d v="2020-04-25T00:00:00"/>
    <n v="218"/>
    <n v="1"/>
    <d v="2020-05-11T00:00:00"/>
    <x v="0"/>
    <n v="36"/>
  </r>
  <r>
    <n v="129"/>
    <n v="123585"/>
    <x v="0"/>
    <x v="0"/>
    <n v="1"/>
    <n v="302"/>
    <x v="3"/>
    <d v="2020-03-16T00:00:00"/>
    <n v="371"/>
    <n v="1"/>
    <d v="2020-04-02T00:00:00"/>
    <x v="0"/>
    <n v="69"/>
  </r>
  <r>
    <n v="130"/>
    <n v="123586"/>
    <x v="3"/>
    <x v="0"/>
    <n v="1"/>
    <n v="333"/>
    <x v="0"/>
    <d v="2020-09-03T00:00:00"/>
    <n v="416"/>
    <n v="1"/>
    <d v="2020-11-29T00:00:00"/>
    <x v="0"/>
    <n v="83"/>
  </r>
  <r>
    <n v="131"/>
    <n v="123587"/>
    <x v="7"/>
    <x v="0"/>
    <n v="1"/>
    <n v="127"/>
    <x v="0"/>
    <d v="2020-07-27T00:00:00"/>
    <s v=""/>
    <s v=""/>
    <s v=""/>
    <x v="1"/>
    <s v=""/>
  </r>
  <r>
    <n v="132"/>
    <n v="123588"/>
    <x v="2"/>
    <x v="0"/>
    <n v="1"/>
    <n v="223"/>
    <x v="1"/>
    <d v="2020-02-13T00:00:00"/>
    <n v="277"/>
    <n v="1"/>
    <d v="2020-04-12T00:00:00"/>
    <x v="0"/>
    <n v="54"/>
  </r>
  <r>
    <n v="133"/>
    <n v="123589"/>
    <x v="4"/>
    <x v="0"/>
    <n v="1"/>
    <n v="172"/>
    <x v="0"/>
    <d v="2020-01-17T00:00:00"/>
    <n v="201"/>
    <n v="1"/>
    <d v="2020-03-17T00:00:00"/>
    <x v="0"/>
    <n v="29"/>
  </r>
  <r>
    <n v="134"/>
    <n v="123590"/>
    <x v="7"/>
    <x v="0"/>
    <n v="1"/>
    <n v="285"/>
    <x v="0"/>
    <d v="2020-02-14T00:00:00"/>
    <n v="345"/>
    <n v="1"/>
    <d v="2020-02-25T00:00:00"/>
    <x v="0"/>
    <n v="60"/>
  </r>
  <r>
    <n v="135"/>
    <n v="123591"/>
    <x v="0"/>
    <x v="0"/>
    <n v="1"/>
    <n v="112"/>
    <x v="2"/>
    <d v="2020-10-20T00:00:00"/>
    <n v="129"/>
    <n v="1"/>
    <d v="2020-12-17T00:00:00"/>
    <x v="0"/>
    <n v="17"/>
  </r>
  <r>
    <n v="136"/>
    <n v="123592"/>
    <x v="2"/>
    <x v="0"/>
    <n v="1"/>
    <n v="347"/>
    <x v="1"/>
    <d v="2020-08-21T00:00:00"/>
    <n v="413"/>
    <n v="1"/>
    <d v="2020-09-29T00:00:00"/>
    <x v="0"/>
    <n v="66"/>
  </r>
  <r>
    <n v="137"/>
    <n v="123593"/>
    <x v="5"/>
    <x v="0"/>
    <n v="1"/>
    <n v="112"/>
    <x v="0"/>
    <d v="2020-04-22T00:00:00"/>
    <n v="140"/>
    <n v="1"/>
    <d v="2020-05-11T00:00:00"/>
    <x v="0"/>
    <n v="28"/>
  </r>
  <r>
    <n v="138"/>
    <n v="123594"/>
    <x v="7"/>
    <x v="0"/>
    <n v="1"/>
    <n v="297"/>
    <x v="0"/>
    <d v="2020-11-17T00:00:00"/>
    <s v=""/>
    <s v=""/>
    <s v=""/>
    <x v="1"/>
    <s v=""/>
  </r>
  <r>
    <n v="139"/>
    <n v="123595"/>
    <x v="2"/>
    <x v="0"/>
    <n v="1"/>
    <n v="207"/>
    <x v="3"/>
    <d v="2020-04-23T00:00:00"/>
    <n v="255"/>
    <n v="1"/>
    <d v="2020-05-14T00:00:00"/>
    <x v="0"/>
    <n v="48"/>
  </r>
  <r>
    <n v="140"/>
    <n v="123596"/>
    <x v="2"/>
    <x v="0"/>
    <n v="1"/>
    <n v="115"/>
    <x v="4"/>
    <d v="2020-04-29T00:00:00"/>
    <n v="143"/>
    <n v="1"/>
    <d v="2020-05-17T00:00:00"/>
    <x v="0"/>
    <n v="28"/>
  </r>
  <r>
    <n v="141"/>
    <n v="123597"/>
    <x v="2"/>
    <x v="0"/>
    <n v="1"/>
    <n v="215"/>
    <x v="3"/>
    <d v="2020-05-31T00:00:00"/>
    <n v="252"/>
    <n v="1"/>
    <d v="2020-07-19T00:00:00"/>
    <x v="0"/>
    <n v="37"/>
  </r>
  <r>
    <n v="142"/>
    <n v="123598"/>
    <x v="4"/>
    <x v="0"/>
    <n v="1"/>
    <n v="114"/>
    <x v="0"/>
    <d v="2020-01-16T00:00:00"/>
    <n v="137"/>
    <n v="1"/>
    <d v="2020-03-23T00:00:00"/>
    <x v="0"/>
    <n v="23"/>
  </r>
  <r>
    <n v="143"/>
    <n v="123599"/>
    <x v="1"/>
    <x v="0"/>
    <n v="1"/>
    <n v="298"/>
    <x v="4"/>
    <d v="2020-01-27T00:00:00"/>
    <n v="361"/>
    <n v="1"/>
    <d v="2020-02-20T00:00:00"/>
    <x v="0"/>
    <n v="63"/>
  </r>
  <r>
    <n v="144"/>
    <n v="123600"/>
    <x v="7"/>
    <x v="0"/>
    <n v="1"/>
    <n v="304"/>
    <x v="2"/>
    <d v="2020-10-16T00:00:00"/>
    <s v=""/>
    <s v=""/>
    <s v=""/>
    <x v="1"/>
    <s v=""/>
  </r>
  <r>
    <n v="145"/>
    <n v="123601"/>
    <x v="7"/>
    <x v="0"/>
    <n v="1"/>
    <n v="318"/>
    <x v="1"/>
    <d v="2020-12-09T00:00:00"/>
    <s v=""/>
    <s v=""/>
    <s v=""/>
    <x v="1"/>
    <s v=""/>
  </r>
  <r>
    <n v="146"/>
    <n v="123602"/>
    <x v="4"/>
    <x v="0"/>
    <n v="1"/>
    <n v="144"/>
    <x v="2"/>
    <d v="2020-12-11T00:00:00"/>
    <s v=""/>
    <s v=""/>
    <s v=""/>
    <x v="1"/>
    <s v=""/>
  </r>
  <r>
    <n v="147"/>
    <n v="123603"/>
    <x v="0"/>
    <x v="0"/>
    <n v="1"/>
    <n v="107"/>
    <x v="2"/>
    <d v="2020-06-14T00:00:00"/>
    <n v="123"/>
    <n v="1"/>
    <d v="2020-07-18T00:00:00"/>
    <x v="0"/>
    <n v="16"/>
  </r>
  <r>
    <n v="148"/>
    <n v="123604"/>
    <x v="4"/>
    <x v="0"/>
    <n v="1"/>
    <n v="183"/>
    <x v="4"/>
    <d v="2020-11-05T00:00:00"/>
    <n v="225"/>
    <n v="1"/>
    <d v="2020-11-21T00:00:00"/>
    <x v="0"/>
    <n v="42"/>
  </r>
  <r>
    <n v="149"/>
    <n v="123605"/>
    <x v="0"/>
    <x v="0"/>
    <n v="1"/>
    <n v="346"/>
    <x v="1"/>
    <d v="2020-12-19T00:00:00"/>
    <s v=""/>
    <s v=""/>
    <s v=""/>
    <x v="1"/>
    <s v=""/>
  </r>
  <r>
    <n v="150"/>
    <n v="123606"/>
    <x v="4"/>
    <x v="0"/>
    <n v="1"/>
    <n v="329"/>
    <x v="1"/>
    <d v="2020-12-03T00:00:00"/>
    <s v=""/>
    <s v=""/>
    <s v=""/>
    <x v="1"/>
    <s v=""/>
  </r>
  <r>
    <n v="151"/>
    <n v="123607"/>
    <x v="7"/>
    <x v="0"/>
    <n v="1"/>
    <n v="186"/>
    <x v="4"/>
    <d v="2020-12-04T00:00:00"/>
    <s v=""/>
    <s v=""/>
    <s v=""/>
    <x v="1"/>
    <s v=""/>
  </r>
  <r>
    <n v="152"/>
    <n v="123608"/>
    <x v="1"/>
    <x v="0"/>
    <n v="1"/>
    <n v="161"/>
    <x v="3"/>
    <d v="2020-03-19T00:00:00"/>
    <n v="200"/>
    <n v="1"/>
    <d v="2020-06-01T00:00:00"/>
    <x v="0"/>
    <n v="39"/>
  </r>
  <r>
    <n v="153"/>
    <n v="123609"/>
    <x v="4"/>
    <x v="0"/>
    <n v="1"/>
    <n v="305"/>
    <x v="4"/>
    <d v="2020-06-11T00:00:00"/>
    <n v="363"/>
    <n v="1"/>
    <d v="2020-09-07T00:00:00"/>
    <x v="0"/>
    <n v="58"/>
  </r>
  <r>
    <n v="154"/>
    <n v="123610"/>
    <x v="4"/>
    <x v="0"/>
    <n v="1"/>
    <n v="155"/>
    <x v="1"/>
    <d v="2020-07-29T00:00:00"/>
    <s v=""/>
    <s v=""/>
    <s v=""/>
    <x v="1"/>
    <s v=""/>
  </r>
  <r>
    <n v="155"/>
    <n v="123611"/>
    <x v="5"/>
    <x v="0"/>
    <n v="1"/>
    <n v="118"/>
    <x v="3"/>
    <d v="2020-06-10T00:00:00"/>
    <n v="140"/>
    <n v="1"/>
    <d v="2020-07-27T00:00:00"/>
    <x v="0"/>
    <n v="22"/>
  </r>
  <r>
    <n v="156"/>
    <n v="123612"/>
    <x v="4"/>
    <x v="0"/>
    <n v="1"/>
    <n v="186"/>
    <x v="3"/>
    <d v="2020-07-12T00:00:00"/>
    <s v=""/>
    <s v=""/>
    <s v=""/>
    <x v="1"/>
    <s v=""/>
  </r>
  <r>
    <n v="157"/>
    <n v="123613"/>
    <x v="6"/>
    <x v="0"/>
    <n v="1"/>
    <n v="143"/>
    <x v="0"/>
    <d v="2020-10-11T00:00:00"/>
    <n v="169"/>
    <n v="1"/>
    <d v="2020-11-09T00:00:00"/>
    <x v="0"/>
    <n v="26"/>
  </r>
  <r>
    <n v="158"/>
    <n v="123614"/>
    <x v="5"/>
    <x v="0"/>
    <n v="1"/>
    <n v="247"/>
    <x v="4"/>
    <d v="2020-08-01T00:00:00"/>
    <n v="291"/>
    <n v="1"/>
    <d v="2020-09-21T00:00:00"/>
    <x v="0"/>
    <n v="44"/>
  </r>
  <r>
    <n v="159"/>
    <n v="123615"/>
    <x v="1"/>
    <x v="0"/>
    <n v="1"/>
    <n v="322"/>
    <x v="2"/>
    <d v="2020-08-03T00:00:00"/>
    <s v=""/>
    <s v=""/>
    <s v=""/>
    <x v="1"/>
    <s v=""/>
  </r>
  <r>
    <n v="160"/>
    <n v="123616"/>
    <x v="2"/>
    <x v="0"/>
    <n v="1"/>
    <n v="145"/>
    <x v="2"/>
    <d v="2020-10-05T00:00:00"/>
    <s v=""/>
    <s v=""/>
    <s v=""/>
    <x v="1"/>
    <s v=""/>
  </r>
  <r>
    <n v="161"/>
    <n v="123617"/>
    <x v="1"/>
    <x v="0"/>
    <n v="1"/>
    <n v="234"/>
    <x v="0"/>
    <d v="2020-04-27T00:00:00"/>
    <n v="283"/>
    <n v="1"/>
    <d v="2020-06-07T00:00:00"/>
    <x v="0"/>
    <n v="49"/>
  </r>
  <r>
    <n v="162"/>
    <n v="123618"/>
    <x v="1"/>
    <x v="0"/>
    <n v="1"/>
    <n v="206"/>
    <x v="3"/>
    <d v="2020-08-26T00:00:00"/>
    <n v="255"/>
    <n v="1"/>
    <d v="2020-11-13T00:00:00"/>
    <x v="0"/>
    <n v="49"/>
  </r>
  <r>
    <n v="163"/>
    <n v="123619"/>
    <x v="4"/>
    <x v="0"/>
    <n v="1"/>
    <n v="171"/>
    <x v="1"/>
    <d v="2020-05-31T00:00:00"/>
    <n v="198"/>
    <n v="1"/>
    <d v="2020-06-18T00:00:00"/>
    <x v="0"/>
    <n v="27"/>
  </r>
  <r>
    <n v="164"/>
    <n v="123620"/>
    <x v="5"/>
    <x v="0"/>
    <n v="1"/>
    <n v="193"/>
    <x v="4"/>
    <d v="2020-10-11T00:00:00"/>
    <n v="224"/>
    <n v="1"/>
    <d v="2020-12-17T00:00:00"/>
    <x v="0"/>
    <n v="31"/>
  </r>
  <r>
    <n v="165"/>
    <n v="123621"/>
    <x v="5"/>
    <x v="0"/>
    <n v="1"/>
    <n v="108"/>
    <x v="1"/>
    <d v="2020-05-08T00:00:00"/>
    <n v="129"/>
    <n v="1"/>
    <d v="2020-06-19T00:00:00"/>
    <x v="0"/>
    <n v="21"/>
  </r>
  <r>
    <n v="166"/>
    <n v="123622"/>
    <x v="5"/>
    <x v="0"/>
    <n v="1"/>
    <n v="339"/>
    <x v="3"/>
    <d v="2020-11-19T00:00:00"/>
    <s v=""/>
    <s v=""/>
    <s v=""/>
    <x v="1"/>
    <s v=""/>
  </r>
  <r>
    <n v="167"/>
    <n v="123623"/>
    <x v="3"/>
    <x v="0"/>
    <n v="1"/>
    <n v="126"/>
    <x v="1"/>
    <d v="2020-10-13T00:00:00"/>
    <n v="149"/>
    <n v="1"/>
    <d v="2020-12-20T00:00:00"/>
    <x v="0"/>
    <n v="23"/>
  </r>
  <r>
    <n v="168"/>
    <n v="123624"/>
    <x v="1"/>
    <x v="0"/>
    <n v="1"/>
    <n v="262"/>
    <x v="0"/>
    <d v="2020-11-15T00:00:00"/>
    <s v=""/>
    <s v=""/>
    <s v=""/>
    <x v="1"/>
    <s v=""/>
  </r>
  <r>
    <n v="169"/>
    <n v="123625"/>
    <x v="4"/>
    <x v="0"/>
    <n v="1"/>
    <n v="258"/>
    <x v="0"/>
    <d v="2020-09-06T00:00:00"/>
    <n v="315"/>
    <n v="1"/>
    <d v="2020-11-28T00:00:00"/>
    <x v="0"/>
    <n v="57"/>
  </r>
  <r>
    <n v="170"/>
    <n v="123626"/>
    <x v="2"/>
    <x v="0"/>
    <n v="1"/>
    <n v="187"/>
    <x v="2"/>
    <d v="2020-07-09T00:00:00"/>
    <s v=""/>
    <s v=""/>
    <s v=""/>
    <x v="1"/>
    <s v=""/>
  </r>
  <r>
    <n v="171"/>
    <n v="123627"/>
    <x v="5"/>
    <x v="0"/>
    <n v="1"/>
    <n v="108"/>
    <x v="1"/>
    <d v="2020-10-01T00:00:00"/>
    <n v="132"/>
    <n v="1"/>
    <d v="2020-10-14T00:00:00"/>
    <x v="0"/>
    <n v="24"/>
  </r>
  <r>
    <n v="172"/>
    <n v="123628"/>
    <x v="3"/>
    <x v="0"/>
    <n v="1"/>
    <n v="199"/>
    <x v="0"/>
    <d v="2020-01-04T00:00:00"/>
    <n v="235"/>
    <n v="1"/>
    <d v="2020-02-25T00:00:00"/>
    <x v="0"/>
    <n v="36"/>
  </r>
  <r>
    <n v="173"/>
    <n v="123629"/>
    <x v="0"/>
    <x v="0"/>
    <n v="1"/>
    <n v="119"/>
    <x v="4"/>
    <d v="2020-04-04T00:00:00"/>
    <n v="144"/>
    <n v="1"/>
    <d v="2020-04-22T00:00:00"/>
    <x v="0"/>
    <n v="25"/>
  </r>
  <r>
    <n v="174"/>
    <n v="123630"/>
    <x v="2"/>
    <x v="0"/>
    <n v="1"/>
    <n v="329"/>
    <x v="0"/>
    <d v="2020-09-15T00:00:00"/>
    <n v="411"/>
    <n v="1"/>
    <d v="2020-10-21T00:00:00"/>
    <x v="0"/>
    <n v="82"/>
  </r>
  <r>
    <n v="175"/>
    <n v="123631"/>
    <x v="0"/>
    <x v="0"/>
    <n v="1"/>
    <n v="158"/>
    <x v="4"/>
    <d v="2020-10-05T00:00:00"/>
    <n v="188"/>
    <n v="1"/>
    <d v="2020-11-21T00:00:00"/>
    <x v="0"/>
    <n v="30"/>
  </r>
  <r>
    <n v="176"/>
    <n v="123632"/>
    <x v="2"/>
    <x v="0"/>
    <n v="1"/>
    <n v="272"/>
    <x v="0"/>
    <d v="2020-10-11T00:00:00"/>
    <s v=""/>
    <s v=""/>
    <s v=""/>
    <x v="1"/>
    <s v=""/>
  </r>
  <r>
    <n v="177"/>
    <n v="123633"/>
    <x v="5"/>
    <x v="0"/>
    <n v="1"/>
    <n v="176"/>
    <x v="0"/>
    <d v="2020-09-04T00:00:00"/>
    <n v="211"/>
    <n v="1"/>
    <d v="2020-11-02T00:00:00"/>
    <x v="0"/>
    <n v="35"/>
  </r>
  <r>
    <n v="178"/>
    <n v="123634"/>
    <x v="5"/>
    <x v="0"/>
    <n v="1"/>
    <n v="171"/>
    <x v="2"/>
    <d v="2020-05-09T00:00:00"/>
    <n v="197"/>
    <n v="1"/>
    <d v="2020-05-27T00:00:00"/>
    <x v="0"/>
    <n v="26"/>
  </r>
  <r>
    <n v="179"/>
    <n v="123635"/>
    <x v="5"/>
    <x v="0"/>
    <n v="1"/>
    <n v="117"/>
    <x v="3"/>
    <d v="2020-03-18T00:00:00"/>
    <n v="137"/>
    <n v="1"/>
    <d v="2020-04-25T00:00:00"/>
    <x v="0"/>
    <n v="20"/>
  </r>
  <r>
    <n v="180"/>
    <n v="123636"/>
    <x v="1"/>
    <x v="0"/>
    <n v="1"/>
    <n v="242"/>
    <x v="1"/>
    <d v="2020-05-22T00:00:00"/>
    <n v="295"/>
    <n v="1"/>
    <d v="2020-08-16T00:00:00"/>
    <x v="0"/>
    <n v="53"/>
  </r>
  <r>
    <n v="181"/>
    <n v="123637"/>
    <x v="7"/>
    <x v="0"/>
    <n v="1"/>
    <n v="127"/>
    <x v="2"/>
    <d v="2020-02-28T00:00:00"/>
    <n v="146"/>
    <n v="1"/>
    <d v="2020-03-16T00:00:00"/>
    <x v="0"/>
    <n v="19"/>
  </r>
  <r>
    <n v="182"/>
    <n v="123638"/>
    <x v="4"/>
    <x v="0"/>
    <n v="1"/>
    <n v="267"/>
    <x v="4"/>
    <d v="2020-09-16T00:00:00"/>
    <n v="320"/>
    <n v="1"/>
    <d v="2020-10-15T00:00:00"/>
    <x v="0"/>
    <n v="53"/>
  </r>
  <r>
    <n v="183"/>
    <n v="123639"/>
    <x v="6"/>
    <x v="0"/>
    <n v="1"/>
    <n v="140"/>
    <x v="2"/>
    <d v="2020-08-27T00:00:00"/>
    <s v=""/>
    <s v=""/>
    <s v=""/>
    <x v="1"/>
    <s v=""/>
  </r>
  <r>
    <n v="184"/>
    <n v="123640"/>
    <x v="7"/>
    <x v="0"/>
    <n v="1"/>
    <n v="235"/>
    <x v="0"/>
    <d v="2020-09-08T00:00:00"/>
    <n v="275"/>
    <n v="1"/>
    <d v="2020-09-27T00:00:00"/>
    <x v="0"/>
    <n v="40"/>
  </r>
  <r>
    <n v="185"/>
    <n v="123641"/>
    <x v="4"/>
    <x v="0"/>
    <n v="1"/>
    <n v="217"/>
    <x v="2"/>
    <d v="2020-12-24T00:00:00"/>
    <s v=""/>
    <s v=""/>
    <s v=""/>
    <x v="1"/>
    <s v=""/>
  </r>
  <r>
    <n v="186"/>
    <n v="123642"/>
    <x v="7"/>
    <x v="0"/>
    <n v="1"/>
    <n v="289"/>
    <x v="3"/>
    <d v="2020-12-02T00:00:00"/>
    <s v=""/>
    <s v=""/>
    <s v=""/>
    <x v="1"/>
    <s v=""/>
  </r>
  <r>
    <n v="187"/>
    <n v="123643"/>
    <x v="6"/>
    <x v="0"/>
    <n v="1"/>
    <n v="161"/>
    <x v="4"/>
    <d v="2020-08-26T00:00:00"/>
    <s v=""/>
    <s v=""/>
    <s v=""/>
    <x v="1"/>
    <s v=""/>
  </r>
  <r>
    <n v="188"/>
    <n v="123644"/>
    <x v="0"/>
    <x v="0"/>
    <n v="1"/>
    <n v="293"/>
    <x v="3"/>
    <d v="2020-07-26T00:00:00"/>
    <n v="349"/>
    <n v="1"/>
    <d v="2020-09-27T00:00:00"/>
    <x v="0"/>
    <n v="56"/>
  </r>
  <r>
    <n v="189"/>
    <n v="123645"/>
    <x v="4"/>
    <x v="0"/>
    <n v="1"/>
    <n v="125"/>
    <x v="2"/>
    <d v="2020-09-09T00:00:00"/>
    <n v="150"/>
    <n v="1"/>
    <d v="2020-10-03T00:00:00"/>
    <x v="0"/>
    <n v="25"/>
  </r>
  <r>
    <n v="190"/>
    <n v="123646"/>
    <x v="7"/>
    <x v="0"/>
    <n v="1"/>
    <n v="219"/>
    <x v="4"/>
    <d v="2020-08-19T00:00:00"/>
    <s v=""/>
    <s v=""/>
    <s v=""/>
    <x v="1"/>
    <s v=""/>
  </r>
  <r>
    <n v="191"/>
    <n v="123647"/>
    <x v="0"/>
    <x v="0"/>
    <n v="1"/>
    <n v="340"/>
    <x v="1"/>
    <d v="2020-04-24T00:00:00"/>
    <n v="398"/>
    <n v="1"/>
    <d v="2020-07-21T00:00:00"/>
    <x v="0"/>
    <n v="58"/>
  </r>
  <r>
    <n v="192"/>
    <n v="123648"/>
    <x v="0"/>
    <x v="0"/>
    <n v="1"/>
    <n v="165"/>
    <x v="1"/>
    <d v="2020-05-10T00:00:00"/>
    <n v="205"/>
    <n v="1"/>
    <d v="2020-05-24T00:00:00"/>
    <x v="0"/>
    <n v="40"/>
  </r>
  <r>
    <n v="193"/>
    <n v="123649"/>
    <x v="6"/>
    <x v="0"/>
    <n v="1"/>
    <n v="218"/>
    <x v="0"/>
    <d v="2020-09-28T00:00:00"/>
    <n v="266"/>
    <n v="1"/>
    <d v="2020-11-04T00:00:00"/>
    <x v="0"/>
    <n v="48"/>
  </r>
  <r>
    <n v="194"/>
    <n v="123650"/>
    <x v="0"/>
    <x v="0"/>
    <n v="1"/>
    <n v="284"/>
    <x v="0"/>
    <d v="2020-05-07T00:00:00"/>
    <n v="346"/>
    <n v="1"/>
    <d v="2020-07-19T00:00:00"/>
    <x v="0"/>
    <n v="62"/>
  </r>
  <r>
    <n v="195"/>
    <n v="123651"/>
    <x v="5"/>
    <x v="0"/>
    <n v="1"/>
    <n v="317"/>
    <x v="2"/>
    <d v="2020-05-01T00:00:00"/>
    <n v="384"/>
    <n v="1"/>
    <d v="2020-07-03T00:00:00"/>
    <x v="0"/>
    <n v="67"/>
  </r>
  <r>
    <n v="196"/>
    <n v="123652"/>
    <x v="0"/>
    <x v="0"/>
    <n v="1"/>
    <n v="231"/>
    <x v="4"/>
    <d v="2020-07-28T00:00:00"/>
    <s v=""/>
    <s v=""/>
    <s v=""/>
    <x v="1"/>
    <s v=""/>
  </r>
  <r>
    <n v="197"/>
    <n v="123653"/>
    <x v="6"/>
    <x v="0"/>
    <n v="1"/>
    <n v="104"/>
    <x v="0"/>
    <d v="2020-11-06T00:00:00"/>
    <s v=""/>
    <s v=""/>
    <s v=""/>
    <x v="1"/>
    <s v=""/>
  </r>
  <r>
    <n v="198"/>
    <n v="123654"/>
    <x v="1"/>
    <x v="0"/>
    <n v="1"/>
    <n v="175"/>
    <x v="0"/>
    <d v="2020-07-16T00:00:00"/>
    <n v="212"/>
    <n v="1"/>
    <d v="2020-07-30T00:00:00"/>
    <x v="0"/>
    <n v="37"/>
  </r>
  <r>
    <n v="199"/>
    <n v="123655"/>
    <x v="7"/>
    <x v="0"/>
    <n v="1"/>
    <n v="275"/>
    <x v="2"/>
    <d v="2020-07-21T00:00:00"/>
    <n v="338"/>
    <n v="1"/>
    <d v="2020-10-16T00:00:00"/>
    <x v="0"/>
    <n v="63"/>
  </r>
  <r>
    <n v="200"/>
    <n v="123656"/>
    <x v="6"/>
    <x v="0"/>
    <n v="1"/>
    <n v="288"/>
    <x v="0"/>
    <d v="2020-07-31T00:00:00"/>
    <n v="357"/>
    <n v="1"/>
    <d v="2020-08-23T00:00:00"/>
    <x v="0"/>
    <n v="69"/>
  </r>
  <r>
    <n v="201"/>
    <n v="123657"/>
    <x v="0"/>
    <x v="0"/>
    <n v="1"/>
    <n v="120"/>
    <x v="1"/>
    <d v="2020-11-23T00:00:00"/>
    <s v=""/>
    <s v=""/>
    <s v=""/>
    <x v="1"/>
    <s v=""/>
  </r>
  <r>
    <n v="202"/>
    <n v="123658"/>
    <x v="0"/>
    <x v="0"/>
    <n v="1"/>
    <n v="223"/>
    <x v="2"/>
    <d v="2020-09-04T00:00:00"/>
    <n v="261"/>
    <n v="1"/>
    <d v="2020-11-29T00:00:00"/>
    <x v="0"/>
    <n v="38"/>
  </r>
  <r>
    <n v="203"/>
    <n v="123659"/>
    <x v="3"/>
    <x v="0"/>
    <n v="1"/>
    <n v="232"/>
    <x v="1"/>
    <d v="2020-02-24T00:00:00"/>
    <n v="281"/>
    <n v="1"/>
    <d v="2020-04-16T00:00:00"/>
    <x v="0"/>
    <n v="49"/>
  </r>
  <r>
    <n v="204"/>
    <n v="123660"/>
    <x v="3"/>
    <x v="0"/>
    <n v="1"/>
    <n v="310"/>
    <x v="4"/>
    <d v="2020-08-10T00:00:00"/>
    <s v=""/>
    <s v=""/>
    <s v=""/>
    <x v="1"/>
    <s v=""/>
  </r>
  <r>
    <n v="205"/>
    <n v="123661"/>
    <x v="2"/>
    <x v="0"/>
    <n v="1"/>
    <n v="164"/>
    <x v="1"/>
    <d v="2020-05-21T00:00:00"/>
    <n v="190"/>
    <n v="1"/>
    <d v="2020-08-11T00:00:00"/>
    <x v="0"/>
    <n v="26"/>
  </r>
  <r>
    <n v="206"/>
    <n v="123662"/>
    <x v="6"/>
    <x v="0"/>
    <n v="1"/>
    <n v="214"/>
    <x v="0"/>
    <d v="2020-10-29T00:00:00"/>
    <s v=""/>
    <s v=""/>
    <s v=""/>
    <x v="1"/>
    <s v=""/>
  </r>
  <r>
    <n v="207"/>
    <n v="123663"/>
    <x v="3"/>
    <x v="0"/>
    <n v="1"/>
    <n v="131"/>
    <x v="1"/>
    <d v="2020-12-10T00:00:00"/>
    <n v="161"/>
    <n v="1"/>
    <d v="2020-12-31T00:00:00"/>
    <x v="0"/>
    <n v="30"/>
  </r>
  <r>
    <n v="208"/>
    <n v="123664"/>
    <x v="7"/>
    <x v="0"/>
    <n v="1"/>
    <n v="196"/>
    <x v="4"/>
    <d v="2020-06-30T00:00:00"/>
    <n v="243"/>
    <n v="1"/>
    <d v="2020-09-27T00:00:00"/>
    <x v="0"/>
    <n v="47"/>
  </r>
  <r>
    <n v="209"/>
    <n v="123665"/>
    <x v="5"/>
    <x v="0"/>
    <n v="1"/>
    <n v="246"/>
    <x v="1"/>
    <d v="2020-05-19T00:00:00"/>
    <n v="283"/>
    <n v="1"/>
    <d v="2020-08-07T00:00:00"/>
    <x v="0"/>
    <n v="37"/>
  </r>
  <r>
    <n v="210"/>
    <n v="123666"/>
    <x v="7"/>
    <x v="0"/>
    <n v="1"/>
    <n v="119"/>
    <x v="0"/>
    <d v="2020-09-06T00:00:00"/>
    <n v="145"/>
    <n v="1"/>
    <d v="2020-11-29T00:00:00"/>
    <x v="0"/>
    <n v="26"/>
  </r>
  <r>
    <n v="211"/>
    <n v="123667"/>
    <x v="0"/>
    <x v="0"/>
    <n v="1"/>
    <n v="133"/>
    <x v="0"/>
    <d v="2020-06-17T00:00:00"/>
    <s v=""/>
    <s v=""/>
    <s v=""/>
    <x v="1"/>
    <s v=""/>
  </r>
  <r>
    <n v="212"/>
    <n v="123668"/>
    <x v="7"/>
    <x v="0"/>
    <n v="1"/>
    <n v="165"/>
    <x v="2"/>
    <d v="2020-10-30T00:00:00"/>
    <n v="200"/>
    <n v="1"/>
    <d v="2020-12-22T00:00:00"/>
    <x v="0"/>
    <n v="35"/>
  </r>
  <r>
    <n v="213"/>
    <n v="123669"/>
    <x v="3"/>
    <x v="0"/>
    <n v="1"/>
    <n v="248"/>
    <x v="3"/>
    <d v="2020-10-21T00:00:00"/>
    <n v="308"/>
    <n v="1"/>
    <d v="2020-11-10T00:00:00"/>
    <x v="0"/>
    <n v="60"/>
  </r>
  <r>
    <n v="214"/>
    <n v="123670"/>
    <x v="3"/>
    <x v="0"/>
    <n v="1"/>
    <n v="335"/>
    <x v="2"/>
    <d v="2020-05-27T00:00:00"/>
    <n v="385"/>
    <n v="1"/>
    <d v="2020-06-18T00:00:00"/>
    <x v="0"/>
    <n v="50"/>
  </r>
  <r>
    <n v="215"/>
    <n v="123671"/>
    <x v="3"/>
    <x v="0"/>
    <n v="1"/>
    <n v="106"/>
    <x v="1"/>
    <d v="2020-01-27T00:00:00"/>
    <n v="124"/>
    <n v="1"/>
    <d v="2020-04-03T00:00:00"/>
    <x v="0"/>
    <n v="18"/>
  </r>
  <r>
    <n v="216"/>
    <n v="123672"/>
    <x v="3"/>
    <x v="0"/>
    <n v="1"/>
    <n v="156"/>
    <x v="2"/>
    <d v="2020-12-23T00:00:00"/>
    <s v=""/>
    <s v=""/>
    <s v=""/>
    <x v="1"/>
    <s v=""/>
  </r>
  <r>
    <n v="217"/>
    <n v="123673"/>
    <x v="3"/>
    <x v="0"/>
    <n v="1"/>
    <n v="158"/>
    <x v="3"/>
    <d v="2020-06-15T00:00:00"/>
    <n v="198"/>
    <n v="1"/>
    <d v="2020-07-31T00:00:00"/>
    <x v="0"/>
    <n v="40"/>
  </r>
  <r>
    <n v="218"/>
    <n v="123674"/>
    <x v="3"/>
    <x v="0"/>
    <n v="1"/>
    <n v="230"/>
    <x v="3"/>
    <d v="2020-07-14T00:00:00"/>
    <n v="271"/>
    <n v="1"/>
    <d v="2020-07-27T00:00:00"/>
    <x v="0"/>
    <n v="41"/>
  </r>
  <r>
    <n v="219"/>
    <n v="123675"/>
    <x v="0"/>
    <x v="0"/>
    <n v="1"/>
    <n v="244"/>
    <x v="0"/>
    <d v="2020-09-27T00:00:00"/>
    <n v="288"/>
    <n v="1"/>
    <d v="2020-10-12T00:00:00"/>
    <x v="0"/>
    <n v="44"/>
  </r>
  <r>
    <n v="220"/>
    <n v="123676"/>
    <x v="6"/>
    <x v="0"/>
    <n v="1"/>
    <n v="188"/>
    <x v="2"/>
    <d v="2020-12-18T00:00:00"/>
    <s v=""/>
    <s v=""/>
    <s v=""/>
    <x v="1"/>
    <s v=""/>
  </r>
  <r>
    <n v="221"/>
    <n v="123677"/>
    <x v="1"/>
    <x v="0"/>
    <n v="1"/>
    <n v="216"/>
    <x v="3"/>
    <d v="2020-04-08T00:00:00"/>
    <n v="255"/>
    <n v="1"/>
    <d v="2020-07-07T00:00:00"/>
    <x v="0"/>
    <n v="39"/>
  </r>
  <r>
    <n v="222"/>
    <n v="123678"/>
    <x v="0"/>
    <x v="0"/>
    <n v="1"/>
    <n v="266"/>
    <x v="4"/>
    <d v="2020-10-03T00:00:00"/>
    <n v="317"/>
    <n v="1"/>
    <d v="2020-11-22T00:00:00"/>
    <x v="0"/>
    <n v="51"/>
  </r>
  <r>
    <n v="223"/>
    <n v="123679"/>
    <x v="4"/>
    <x v="0"/>
    <n v="1"/>
    <n v="141"/>
    <x v="3"/>
    <d v="2020-09-01T00:00:00"/>
    <n v="175"/>
    <n v="1"/>
    <d v="2020-10-13T00:00:00"/>
    <x v="0"/>
    <n v="34"/>
  </r>
  <r>
    <n v="224"/>
    <n v="123680"/>
    <x v="2"/>
    <x v="0"/>
    <n v="1"/>
    <n v="328"/>
    <x v="0"/>
    <d v="2020-03-16T00:00:00"/>
    <n v="407"/>
    <n v="1"/>
    <d v="2020-05-01T00:00:00"/>
    <x v="0"/>
    <n v="79"/>
  </r>
  <r>
    <n v="225"/>
    <n v="123681"/>
    <x v="7"/>
    <x v="0"/>
    <n v="1"/>
    <n v="312"/>
    <x v="1"/>
    <d v="2020-07-24T00:00:00"/>
    <s v=""/>
    <s v=""/>
    <s v=""/>
    <x v="1"/>
    <s v=""/>
  </r>
  <r>
    <n v="226"/>
    <n v="123682"/>
    <x v="6"/>
    <x v="0"/>
    <n v="1"/>
    <n v="228"/>
    <x v="1"/>
    <d v="2020-04-22T00:00:00"/>
    <n v="274"/>
    <n v="1"/>
    <d v="2020-07-15T00:00:00"/>
    <x v="0"/>
    <n v="46"/>
  </r>
  <r>
    <n v="227"/>
    <n v="123683"/>
    <x v="4"/>
    <x v="0"/>
    <n v="1"/>
    <n v="154"/>
    <x v="1"/>
    <d v="2020-02-16T00:00:00"/>
    <n v="177"/>
    <n v="1"/>
    <d v="2020-03-16T00:00:00"/>
    <x v="0"/>
    <n v="23"/>
  </r>
  <r>
    <n v="228"/>
    <n v="123684"/>
    <x v="6"/>
    <x v="0"/>
    <n v="1"/>
    <n v="224"/>
    <x v="3"/>
    <d v="2020-10-02T00:00:00"/>
    <n v="260"/>
    <n v="1"/>
    <d v="2020-11-20T00:00:00"/>
    <x v="0"/>
    <n v="36"/>
  </r>
  <r>
    <n v="229"/>
    <n v="123685"/>
    <x v="0"/>
    <x v="0"/>
    <n v="1"/>
    <n v="106"/>
    <x v="4"/>
    <d v="2020-04-03T00:00:00"/>
    <n v="122"/>
    <n v="1"/>
    <d v="2020-05-28T00:00:00"/>
    <x v="0"/>
    <n v="16"/>
  </r>
  <r>
    <n v="230"/>
    <n v="123686"/>
    <x v="7"/>
    <x v="0"/>
    <n v="1"/>
    <n v="299"/>
    <x v="4"/>
    <d v="2020-10-22T00:00:00"/>
    <n v="368"/>
    <n v="1"/>
    <d v="2020-12-26T00:00:00"/>
    <x v="0"/>
    <n v="69"/>
  </r>
  <r>
    <n v="231"/>
    <n v="123687"/>
    <x v="6"/>
    <x v="0"/>
    <n v="1"/>
    <n v="112"/>
    <x v="1"/>
    <d v="2020-02-06T00:00:00"/>
    <n v="139"/>
    <n v="1"/>
    <d v="2020-02-19T00:00:00"/>
    <x v="0"/>
    <n v="27"/>
  </r>
  <r>
    <n v="232"/>
    <n v="123688"/>
    <x v="6"/>
    <x v="0"/>
    <n v="1"/>
    <n v="224"/>
    <x v="3"/>
    <d v="2020-11-25T00:00:00"/>
    <s v=""/>
    <s v=""/>
    <s v=""/>
    <x v="1"/>
    <s v=""/>
  </r>
  <r>
    <n v="233"/>
    <n v="123689"/>
    <x v="6"/>
    <x v="0"/>
    <n v="1"/>
    <n v="197"/>
    <x v="3"/>
    <d v="2020-08-11T00:00:00"/>
    <s v=""/>
    <s v=""/>
    <s v=""/>
    <x v="1"/>
    <s v=""/>
  </r>
  <r>
    <n v="234"/>
    <n v="123690"/>
    <x v="2"/>
    <x v="0"/>
    <n v="1"/>
    <n v="266"/>
    <x v="4"/>
    <d v="2020-09-27T00:00:00"/>
    <s v=""/>
    <s v=""/>
    <s v=""/>
    <x v="1"/>
    <s v=""/>
  </r>
  <r>
    <n v="235"/>
    <n v="123691"/>
    <x v="0"/>
    <x v="0"/>
    <n v="1"/>
    <n v="130"/>
    <x v="0"/>
    <d v="2020-08-28T00:00:00"/>
    <s v=""/>
    <s v=""/>
    <s v=""/>
    <x v="1"/>
    <s v=""/>
  </r>
  <r>
    <n v="236"/>
    <n v="123692"/>
    <x v="0"/>
    <x v="0"/>
    <n v="1"/>
    <n v="173"/>
    <x v="0"/>
    <d v="2020-02-10T00:00:00"/>
    <n v="208"/>
    <n v="1"/>
    <d v="2020-03-01T00:00:00"/>
    <x v="0"/>
    <n v="35"/>
  </r>
  <r>
    <n v="237"/>
    <n v="123693"/>
    <x v="7"/>
    <x v="0"/>
    <n v="1"/>
    <n v="277"/>
    <x v="3"/>
    <d v="2020-09-07T00:00:00"/>
    <s v=""/>
    <s v=""/>
    <s v=""/>
    <x v="1"/>
    <s v=""/>
  </r>
  <r>
    <n v="238"/>
    <n v="123694"/>
    <x v="5"/>
    <x v="0"/>
    <n v="1"/>
    <n v="190"/>
    <x v="1"/>
    <d v="2020-06-22T00:00:00"/>
    <n v="226"/>
    <n v="1"/>
    <d v="2020-08-26T00:00:00"/>
    <x v="0"/>
    <n v="36"/>
  </r>
  <r>
    <n v="239"/>
    <n v="123695"/>
    <x v="1"/>
    <x v="0"/>
    <n v="1"/>
    <n v="227"/>
    <x v="4"/>
    <d v="2020-10-03T00:00:00"/>
    <s v=""/>
    <s v=""/>
    <s v=""/>
    <x v="1"/>
    <s v=""/>
  </r>
  <r>
    <n v="240"/>
    <n v="123696"/>
    <x v="4"/>
    <x v="0"/>
    <n v="1"/>
    <n v="306"/>
    <x v="2"/>
    <d v="2020-12-18T00:00:00"/>
    <s v=""/>
    <s v=""/>
    <s v=""/>
    <x v="1"/>
    <s v=""/>
  </r>
  <r>
    <n v="241"/>
    <n v="123697"/>
    <x v="2"/>
    <x v="0"/>
    <n v="1"/>
    <n v="293"/>
    <x v="4"/>
    <d v="2020-02-22T00:00:00"/>
    <n v="355"/>
    <n v="1"/>
    <d v="2020-03-28T00:00:00"/>
    <x v="0"/>
    <n v="62"/>
  </r>
  <r>
    <n v="242"/>
    <n v="123698"/>
    <x v="6"/>
    <x v="0"/>
    <n v="1"/>
    <n v="184"/>
    <x v="2"/>
    <d v="2020-05-29T00:00:00"/>
    <n v="217"/>
    <n v="1"/>
    <d v="2020-08-18T00:00:00"/>
    <x v="0"/>
    <n v="33"/>
  </r>
  <r>
    <n v="243"/>
    <n v="123699"/>
    <x v="4"/>
    <x v="0"/>
    <n v="1"/>
    <n v="240"/>
    <x v="2"/>
    <d v="2020-02-20T00:00:00"/>
    <n v="278"/>
    <n v="1"/>
    <d v="2020-05-19T00:00:00"/>
    <x v="0"/>
    <n v="38"/>
  </r>
  <r>
    <n v="244"/>
    <n v="123700"/>
    <x v="3"/>
    <x v="0"/>
    <n v="1"/>
    <n v="329"/>
    <x v="3"/>
    <d v="2020-04-20T00:00:00"/>
    <n v="401"/>
    <n v="1"/>
    <d v="2020-07-08T00:00:00"/>
    <x v="0"/>
    <n v="72"/>
  </r>
  <r>
    <n v="245"/>
    <n v="123701"/>
    <x v="7"/>
    <x v="0"/>
    <n v="1"/>
    <n v="331"/>
    <x v="3"/>
    <d v="2020-07-15T00:00:00"/>
    <s v=""/>
    <s v=""/>
    <s v=""/>
    <x v="1"/>
    <s v=""/>
  </r>
  <r>
    <n v="246"/>
    <n v="123702"/>
    <x v="3"/>
    <x v="0"/>
    <n v="1"/>
    <n v="343"/>
    <x v="4"/>
    <d v="2020-11-28T00:00:00"/>
    <s v=""/>
    <s v=""/>
    <s v=""/>
    <x v="1"/>
    <s v=""/>
  </r>
  <r>
    <n v="247"/>
    <n v="123703"/>
    <x v="7"/>
    <x v="0"/>
    <n v="1"/>
    <n v="329"/>
    <x v="0"/>
    <d v="2020-06-15T00:00:00"/>
    <n v="378"/>
    <n v="1"/>
    <d v="2020-08-01T00:00:00"/>
    <x v="0"/>
    <n v="49"/>
  </r>
  <r>
    <n v="248"/>
    <n v="123704"/>
    <x v="7"/>
    <x v="0"/>
    <n v="1"/>
    <n v="313"/>
    <x v="0"/>
    <d v="2020-09-02T00:00:00"/>
    <n v="372"/>
    <n v="1"/>
    <d v="2020-11-12T00:00:00"/>
    <x v="0"/>
    <n v="59"/>
  </r>
  <r>
    <n v="249"/>
    <n v="123705"/>
    <x v="2"/>
    <x v="0"/>
    <n v="1"/>
    <n v="164"/>
    <x v="1"/>
    <d v="2020-08-25T00:00:00"/>
    <s v=""/>
    <s v=""/>
    <s v=""/>
    <x v="1"/>
    <s v=""/>
  </r>
  <r>
    <n v="250"/>
    <n v="123706"/>
    <x v="4"/>
    <x v="0"/>
    <n v="1"/>
    <n v="331"/>
    <x v="2"/>
    <d v="2020-12-16T00:00:00"/>
    <s v=""/>
    <s v=""/>
    <s v=""/>
    <x v="1"/>
    <s v=""/>
  </r>
  <r>
    <n v="251"/>
    <n v="123707"/>
    <x v="1"/>
    <x v="0"/>
    <n v="1"/>
    <n v="170"/>
    <x v="1"/>
    <d v="2020-04-29T00:00:00"/>
    <n v="201"/>
    <n v="1"/>
    <d v="2020-06-20T00:00:00"/>
    <x v="0"/>
    <n v="31"/>
  </r>
  <r>
    <n v="252"/>
    <n v="123708"/>
    <x v="6"/>
    <x v="0"/>
    <n v="1"/>
    <n v="126"/>
    <x v="2"/>
    <d v="2020-02-14T00:00:00"/>
    <n v="156"/>
    <n v="1"/>
    <d v="2020-04-01T00:00:00"/>
    <x v="0"/>
    <n v="30"/>
  </r>
  <r>
    <n v="253"/>
    <n v="123709"/>
    <x v="2"/>
    <x v="0"/>
    <n v="1"/>
    <n v="142"/>
    <x v="2"/>
    <d v="2020-01-28T00:00:00"/>
    <n v="175"/>
    <n v="1"/>
    <d v="2020-04-12T00:00:00"/>
    <x v="0"/>
    <n v="33"/>
  </r>
  <r>
    <n v="254"/>
    <n v="123710"/>
    <x v="0"/>
    <x v="0"/>
    <n v="1"/>
    <n v="192"/>
    <x v="0"/>
    <d v="2020-12-01T00:00:00"/>
    <n v="221"/>
    <n v="1"/>
    <d v="2020-12-16T00:00:00"/>
    <x v="0"/>
    <n v="29"/>
  </r>
  <r>
    <n v="255"/>
    <n v="123711"/>
    <x v="7"/>
    <x v="0"/>
    <n v="1"/>
    <n v="239"/>
    <x v="2"/>
    <d v="2020-11-09T00:00:00"/>
    <s v=""/>
    <s v=""/>
    <s v=""/>
    <x v="1"/>
    <s v=""/>
  </r>
  <r>
    <n v="256"/>
    <n v="123712"/>
    <x v="5"/>
    <x v="0"/>
    <n v="1"/>
    <n v="118"/>
    <x v="4"/>
    <d v="2020-11-03T00:00:00"/>
    <s v=""/>
    <s v=""/>
    <s v=""/>
    <x v="1"/>
    <s v=""/>
  </r>
  <r>
    <n v="257"/>
    <n v="123713"/>
    <x v="6"/>
    <x v="0"/>
    <n v="1"/>
    <n v="341"/>
    <x v="1"/>
    <d v="2020-04-02T00:00:00"/>
    <n v="409"/>
    <n v="1"/>
    <d v="2020-06-28T00:00:00"/>
    <x v="0"/>
    <n v="68"/>
  </r>
  <r>
    <n v="258"/>
    <n v="123714"/>
    <x v="0"/>
    <x v="0"/>
    <n v="1"/>
    <n v="310"/>
    <x v="3"/>
    <d v="2020-06-29T00:00:00"/>
    <n v="378"/>
    <n v="1"/>
    <d v="2020-08-14T00:00:00"/>
    <x v="0"/>
    <n v="68"/>
  </r>
  <r>
    <n v="259"/>
    <n v="123715"/>
    <x v="7"/>
    <x v="0"/>
    <n v="1"/>
    <n v="302"/>
    <x v="0"/>
    <d v="2020-12-06T00:00:00"/>
    <s v=""/>
    <s v=""/>
    <s v=""/>
    <x v="1"/>
    <s v=""/>
  </r>
  <r>
    <n v="260"/>
    <n v="123716"/>
    <x v="5"/>
    <x v="0"/>
    <n v="1"/>
    <n v="208"/>
    <x v="4"/>
    <d v="2020-10-30T00:00:00"/>
    <n v="252"/>
    <n v="1"/>
    <d v="2020-12-28T00:00:00"/>
    <x v="0"/>
    <n v="44"/>
  </r>
  <r>
    <n v="261"/>
    <n v="123717"/>
    <x v="4"/>
    <x v="0"/>
    <n v="1"/>
    <n v="127"/>
    <x v="0"/>
    <d v="2020-11-22T00:00:00"/>
    <s v=""/>
    <s v=""/>
    <s v=""/>
    <x v="1"/>
    <s v=""/>
  </r>
  <r>
    <n v="262"/>
    <n v="123718"/>
    <x v="5"/>
    <x v="0"/>
    <n v="1"/>
    <n v="337"/>
    <x v="0"/>
    <d v="2020-11-20T00:00:00"/>
    <s v=""/>
    <s v=""/>
    <s v=""/>
    <x v="1"/>
    <s v=""/>
  </r>
  <r>
    <n v="263"/>
    <n v="123719"/>
    <x v="7"/>
    <x v="0"/>
    <n v="1"/>
    <n v="156"/>
    <x v="2"/>
    <d v="2020-08-02T00:00:00"/>
    <s v=""/>
    <s v=""/>
    <s v=""/>
    <x v="1"/>
    <s v=""/>
  </r>
  <r>
    <n v="264"/>
    <n v="123720"/>
    <x v="7"/>
    <x v="0"/>
    <n v="1"/>
    <n v="276"/>
    <x v="2"/>
    <d v="2020-01-03T00:00:00"/>
    <n v="334"/>
    <n v="1"/>
    <d v="2020-03-12T00:00:00"/>
    <x v="0"/>
    <n v="58"/>
  </r>
  <r>
    <n v="265"/>
    <n v="123721"/>
    <x v="3"/>
    <x v="0"/>
    <n v="1"/>
    <n v="229"/>
    <x v="3"/>
    <d v="2020-02-23T00:00:00"/>
    <n v="286"/>
    <n v="1"/>
    <d v="2020-03-06T00:00:00"/>
    <x v="0"/>
    <n v="57"/>
  </r>
  <r>
    <n v="266"/>
    <n v="123722"/>
    <x v="0"/>
    <x v="0"/>
    <n v="1"/>
    <n v="248"/>
    <x v="3"/>
    <d v="2020-07-22T00:00:00"/>
    <n v="295"/>
    <n v="1"/>
    <d v="2020-10-16T00:00:00"/>
    <x v="0"/>
    <n v="47"/>
  </r>
  <r>
    <n v="267"/>
    <n v="123723"/>
    <x v="6"/>
    <x v="0"/>
    <n v="1"/>
    <n v="289"/>
    <x v="1"/>
    <d v="2020-08-31T00:00:00"/>
    <s v=""/>
    <s v=""/>
    <s v=""/>
    <x v="1"/>
    <s v=""/>
  </r>
  <r>
    <n v="268"/>
    <n v="123724"/>
    <x v="2"/>
    <x v="0"/>
    <n v="1"/>
    <n v="310"/>
    <x v="0"/>
    <d v="2020-12-15T00:00:00"/>
    <s v=""/>
    <s v=""/>
    <s v=""/>
    <x v="1"/>
    <s v=""/>
  </r>
  <r>
    <n v="269"/>
    <n v="123725"/>
    <x v="6"/>
    <x v="0"/>
    <n v="1"/>
    <n v="118"/>
    <x v="4"/>
    <d v="2020-12-15T00:00:00"/>
    <s v=""/>
    <s v=""/>
    <s v=""/>
    <x v="1"/>
    <s v=""/>
  </r>
  <r>
    <n v="270"/>
    <n v="123726"/>
    <x v="6"/>
    <x v="0"/>
    <n v="1"/>
    <n v="292"/>
    <x v="4"/>
    <d v="2020-05-16T00:00:00"/>
    <n v="347"/>
    <n v="1"/>
    <d v="2020-07-31T00:00:00"/>
    <x v="0"/>
    <n v="55"/>
  </r>
  <r>
    <n v="271"/>
    <n v="123727"/>
    <x v="4"/>
    <x v="0"/>
    <n v="1"/>
    <n v="176"/>
    <x v="2"/>
    <d v="2020-04-10T00:00:00"/>
    <n v="218"/>
    <n v="1"/>
    <d v="2020-05-12T00:00:00"/>
    <x v="0"/>
    <n v="42"/>
  </r>
  <r>
    <n v="272"/>
    <n v="123728"/>
    <x v="3"/>
    <x v="0"/>
    <n v="1"/>
    <n v="305"/>
    <x v="3"/>
    <d v="2020-07-16T00:00:00"/>
    <n v="372"/>
    <n v="1"/>
    <d v="2020-07-29T00:00:00"/>
    <x v="0"/>
    <n v="67"/>
  </r>
  <r>
    <n v="273"/>
    <n v="123729"/>
    <x v="2"/>
    <x v="0"/>
    <n v="1"/>
    <n v="333"/>
    <x v="2"/>
    <d v="2020-01-09T00:00:00"/>
    <n v="383"/>
    <n v="1"/>
    <d v="2020-01-24T00:00:00"/>
    <x v="0"/>
    <n v="50"/>
  </r>
  <r>
    <n v="274"/>
    <n v="123730"/>
    <x v="0"/>
    <x v="0"/>
    <n v="1"/>
    <n v="159"/>
    <x v="4"/>
    <d v="2020-09-24T00:00:00"/>
    <n v="197"/>
    <n v="1"/>
    <d v="2020-12-17T00:00:00"/>
    <x v="0"/>
    <n v="38"/>
  </r>
  <r>
    <n v="275"/>
    <n v="123731"/>
    <x v="7"/>
    <x v="0"/>
    <n v="1"/>
    <n v="310"/>
    <x v="3"/>
    <d v="2020-04-05T00:00:00"/>
    <n v="363"/>
    <n v="1"/>
    <d v="2020-06-24T00:00:00"/>
    <x v="0"/>
    <n v="53"/>
  </r>
  <r>
    <n v="276"/>
    <n v="123732"/>
    <x v="4"/>
    <x v="0"/>
    <n v="1"/>
    <n v="314"/>
    <x v="2"/>
    <d v="2020-01-27T00:00:00"/>
    <n v="386"/>
    <n v="1"/>
    <d v="2020-03-12T00:00:00"/>
    <x v="0"/>
    <n v="72"/>
  </r>
  <r>
    <n v="277"/>
    <n v="123733"/>
    <x v="5"/>
    <x v="0"/>
    <n v="1"/>
    <n v="338"/>
    <x v="2"/>
    <d v="2020-03-06T00:00:00"/>
    <n v="406"/>
    <n v="1"/>
    <d v="2020-05-19T00:00:00"/>
    <x v="0"/>
    <n v="68"/>
  </r>
  <r>
    <n v="278"/>
    <n v="123734"/>
    <x v="6"/>
    <x v="0"/>
    <n v="1"/>
    <n v="278"/>
    <x v="0"/>
    <d v="2020-07-09T00:00:00"/>
    <n v="342"/>
    <n v="1"/>
    <d v="2020-09-17T00:00:00"/>
    <x v="0"/>
    <n v="64"/>
  </r>
  <r>
    <n v="279"/>
    <n v="123735"/>
    <x v="0"/>
    <x v="0"/>
    <n v="1"/>
    <n v="140"/>
    <x v="3"/>
    <d v="2020-11-20T00:00:00"/>
    <s v=""/>
    <s v=""/>
    <s v=""/>
    <x v="1"/>
    <s v=""/>
  </r>
  <r>
    <n v="280"/>
    <n v="123736"/>
    <x v="5"/>
    <x v="0"/>
    <n v="1"/>
    <n v="342"/>
    <x v="3"/>
    <d v="2020-09-15T00:00:00"/>
    <s v=""/>
    <s v=""/>
    <s v=""/>
    <x v="1"/>
    <s v=""/>
  </r>
  <r>
    <n v="281"/>
    <n v="123737"/>
    <x v="4"/>
    <x v="0"/>
    <n v="1"/>
    <n v="267"/>
    <x v="1"/>
    <d v="2020-07-19T00:00:00"/>
    <n v="310"/>
    <n v="1"/>
    <d v="2020-08-23T00:00:00"/>
    <x v="0"/>
    <n v="43"/>
  </r>
  <r>
    <n v="282"/>
    <n v="123738"/>
    <x v="5"/>
    <x v="0"/>
    <n v="1"/>
    <n v="325"/>
    <x v="4"/>
    <d v="2020-07-23T00:00:00"/>
    <s v=""/>
    <s v=""/>
    <s v=""/>
    <x v="1"/>
    <s v=""/>
  </r>
  <r>
    <n v="283"/>
    <n v="123739"/>
    <x v="1"/>
    <x v="0"/>
    <n v="1"/>
    <n v="190"/>
    <x v="3"/>
    <d v="2020-04-13T00:00:00"/>
    <n v="219"/>
    <n v="1"/>
    <d v="2020-07-04T00:00:00"/>
    <x v="0"/>
    <n v="29"/>
  </r>
  <r>
    <n v="284"/>
    <n v="123740"/>
    <x v="0"/>
    <x v="0"/>
    <n v="1"/>
    <n v="337"/>
    <x v="2"/>
    <d v="2020-06-21T00:00:00"/>
    <n v="404"/>
    <n v="1"/>
    <d v="2020-08-31T00:00:00"/>
    <x v="0"/>
    <n v="67"/>
  </r>
  <r>
    <n v="285"/>
    <n v="123741"/>
    <x v="7"/>
    <x v="0"/>
    <n v="1"/>
    <n v="146"/>
    <x v="1"/>
    <d v="2020-07-30T00:00:00"/>
    <n v="174"/>
    <n v="1"/>
    <d v="2020-08-09T00:00:00"/>
    <x v="0"/>
    <n v="28"/>
  </r>
  <r>
    <n v="286"/>
    <n v="123742"/>
    <x v="6"/>
    <x v="0"/>
    <n v="1"/>
    <n v="164"/>
    <x v="4"/>
    <d v="2020-08-21T00:00:00"/>
    <n v="190"/>
    <n v="1"/>
    <d v="2020-11-04T00:00:00"/>
    <x v="0"/>
    <n v="26"/>
  </r>
  <r>
    <n v="287"/>
    <n v="123743"/>
    <x v="3"/>
    <x v="0"/>
    <n v="1"/>
    <n v="134"/>
    <x v="4"/>
    <d v="2020-03-28T00:00:00"/>
    <n v="154"/>
    <n v="1"/>
    <d v="2020-06-25T00:00:00"/>
    <x v="0"/>
    <n v="20"/>
  </r>
  <r>
    <n v="288"/>
    <n v="123744"/>
    <x v="1"/>
    <x v="0"/>
    <n v="1"/>
    <n v="111"/>
    <x v="3"/>
    <d v="2020-07-16T00:00:00"/>
    <n v="130"/>
    <n v="1"/>
    <d v="2020-07-28T00:00:00"/>
    <x v="0"/>
    <n v="19"/>
  </r>
  <r>
    <n v="289"/>
    <n v="123745"/>
    <x v="2"/>
    <x v="0"/>
    <n v="1"/>
    <n v="298"/>
    <x v="2"/>
    <d v="2020-08-17T00:00:00"/>
    <s v=""/>
    <s v=""/>
    <s v=""/>
    <x v="1"/>
    <s v=""/>
  </r>
  <r>
    <n v="290"/>
    <n v="123746"/>
    <x v="4"/>
    <x v="0"/>
    <n v="1"/>
    <n v="192"/>
    <x v="2"/>
    <d v="2020-11-22T00:00:00"/>
    <s v=""/>
    <s v=""/>
    <s v=""/>
    <x v="1"/>
    <s v=""/>
  </r>
  <r>
    <n v="291"/>
    <n v="123747"/>
    <x v="7"/>
    <x v="0"/>
    <n v="1"/>
    <n v="111"/>
    <x v="2"/>
    <d v="2020-10-14T00:00:00"/>
    <n v="133"/>
    <n v="1"/>
    <d v="2020-12-02T00:00:00"/>
    <x v="0"/>
    <n v="22"/>
  </r>
  <r>
    <n v="292"/>
    <n v="123748"/>
    <x v="3"/>
    <x v="0"/>
    <n v="1"/>
    <n v="156"/>
    <x v="1"/>
    <d v="2020-11-15T00:00:00"/>
    <s v=""/>
    <s v=""/>
    <s v=""/>
    <x v="1"/>
    <s v=""/>
  </r>
  <r>
    <n v="293"/>
    <n v="123749"/>
    <x v="5"/>
    <x v="0"/>
    <n v="1"/>
    <n v="265"/>
    <x v="0"/>
    <d v="2020-11-02T00:00:00"/>
    <s v=""/>
    <s v=""/>
    <s v=""/>
    <x v="1"/>
    <s v=""/>
  </r>
  <r>
    <n v="294"/>
    <n v="123750"/>
    <x v="2"/>
    <x v="0"/>
    <n v="1"/>
    <n v="341"/>
    <x v="0"/>
    <d v="2020-11-06T00:00:00"/>
    <s v=""/>
    <s v=""/>
    <s v=""/>
    <x v="1"/>
    <s v=""/>
  </r>
  <r>
    <n v="295"/>
    <n v="123751"/>
    <x v="7"/>
    <x v="0"/>
    <n v="1"/>
    <n v="228"/>
    <x v="3"/>
    <d v="2020-07-24T00:00:00"/>
    <n v="274"/>
    <n v="1"/>
    <d v="2020-09-29T00:00:00"/>
    <x v="0"/>
    <n v="46"/>
  </r>
  <r>
    <n v="296"/>
    <n v="123752"/>
    <x v="6"/>
    <x v="0"/>
    <n v="1"/>
    <n v="105"/>
    <x v="3"/>
    <d v="2020-11-19T00:00:00"/>
    <s v=""/>
    <s v=""/>
    <s v=""/>
    <x v="1"/>
    <s v=""/>
  </r>
  <r>
    <n v="297"/>
    <n v="123753"/>
    <x v="4"/>
    <x v="0"/>
    <n v="1"/>
    <n v="137"/>
    <x v="4"/>
    <d v="2020-03-16T00:00:00"/>
    <n v="164"/>
    <n v="1"/>
    <d v="2020-05-29T00:00:00"/>
    <x v="0"/>
    <n v="27"/>
  </r>
  <r>
    <n v="298"/>
    <n v="123754"/>
    <x v="2"/>
    <x v="0"/>
    <n v="1"/>
    <n v="206"/>
    <x v="1"/>
    <d v="2020-10-08T00:00:00"/>
    <s v=""/>
    <s v=""/>
    <s v=""/>
    <x v="1"/>
    <s v=""/>
  </r>
  <r>
    <n v="299"/>
    <n v="123755"/>
    <x v="4"/>
    <x v="0"/>
    <n v="1"/>
    <n v="164"/>
    <x v="4"/>
    <d v="2020-10-23T00:00:00"/>
    <n v="197"/>
    <n v="1"/>
    <d v="2020-11-20T00:00:00"/>
    <x v="0"/>
    <n v="33"/>
  </r>
  <r>
    <n v="300"/>
    <n v="123756"/>
    <x v="3"/>
    <x v="0"/>
    <n v="1"/>
    <n v="147"/>
    <x v="2"/>
    <d v="2020-06-11T00:00:00"/>
    <s v=""/>
    <s v=""/>
    <s v=""/>
    <x v="1"/>
    <s v=""/>
  </r>
  <r>
    <n v="301"/>
    <n v="123757"/>
    <x v="3"/>
    <x v="0"/>
    <n v="1"/>
    <n v="226"/>
    <x v="4"/>
    <d v="2020-06-16T00:00:00"/>
    <s v=""/>
    <s v=""/>
    <s v=""/>
    <x v="1"/>
    <s v=""/>
  </r>
  <r>
    <n v="302"/>
    <n v="123758"/>
    <x v="3"/>
    <x v="0"/>
    <n v="1"/>
    <n v="241"/>
    <x v="3"/>
    <d v="2020-03-20T00:00:00"/>
    <n v="296"/>
    <n v="1"/>
    <d v="2020-05-24T00:00:00"/>
    <x v="0"/>
    <n v="55"/>
  </r>
  <r>
    <n v="303"/>
    <n v="123759"/>
    <x v="7"/>
    <x v="0"/>
    <n v="1"/>
    <n v="293"/>
    <x v="4"/>
    <d v="2020-11-12T00:00:00"/>
    <s v=""/>
    <s v=""/>
    <s v=""/>
    <x v="1"/>
    <s v=""/>
  </r>
  <r>
    <n v="304"/>
    <n v="123760"/>
    <x v="2"/>
    <x v="0"/>
    <n v="1"/>
    <n v="140"/>
    <x v="3"/>
    <d v="2020-03-19T00:00:00"/>
    <n v="165"/>
    <n v="1"/>
    <d v="2020-04-22T00:00:00"/>
    <x v="0"/>
    <n v="25"/>
  </r>
  <r>
    <n v="305"/>
    <n v="123761"/>
    <x v="2"/>
    <x v="0"/>
    <n v="1"/>
    <n v="347"/>
    <x v="3"/>
    <d v="2020-11-02T00:00:00"/>
    <s v=""/>
    <s v=""/>
    <s v=""/>
    <x v="1"/>
    <s v=""/>
  </r>
  <r>
    <n v="306"/>
    <n v="123762"/>
    <x v="7"/>
    <x v="0"/>
    <n v="1"/>
    <n v="340"/>
    <x v="0"/>
    <d v="2020-10-02T00:00:00"/>
    <n v="415"/>
    <n v="1"/>
    <d v="2020-12-20T00:00:00"/>
    <x v="0"/>
    <n v="75"/>
  </r>
  <r>
    <n v="307"/>
    <n v="123763"/>
    <x v="2"/>
    <x v="0"/>
    <n v="1"/>
    <n v="333"/>
    <x v="1"/>
    <d v="2020-03-19T00:00:00"/>
    <n v="416"/>
    <n v="1"/>
    <d v="2020-04-10T00:00:00"/>
    <x v="0"/>
    <n v="83"/>
  </r>
  <r>
    <n v="308"/>
    <n v="123764"/>
    <x v="4"/>
    <x v="0"/>
    <n v="1"/>
    <n v="183"/>
    <x v="2"/>
    <d v="2020-11-02T00:00:00"/>
    <n v="218"/>
    <n v="1"/>
    <d v="2020-11-23T00:00:00"/>
    <x v="0"/>
    <n v="35"/>
  </r>
  <r>
    <n v="309"/>
    <n v="123765"/>
    <x v="4"/>
    <x v="0"/>
    <n v="1"/>
    <n v="185"/>
    <x v="4"/>
    <d v="2020-07-13T00:00:00"/>
    <n v="216"/>
    <n v="1"/>
    <d v="2020-08-12T00:00:00"/>
    <x v="0"/>
    <n v="31"/>
  </r>
  <r>
    <n v="310"/>
    <n v="123766"/>
    <x v="7"/>
    <x v="0"/>
    <n v="1"/>
    <n v="132"/>
    <x v="4"/>
    <d v="2020-10-08T00:00:00"/>
    <n v="158"/>
    <n v="1"/>
    <d v="2020-11-07T00:00:00"/>
    <x v="0"/>
    <n v="26"/>
  </r>
  <r>
    <n v="311"/>
    <n v="123767"/>
    <x v="0"/>
    <x v="0"/>
    <n v="1"/>
    <n v="202"/>
    <x v="2"/>
    <d v="2020-01-17T00:00:00"/>
    <n v="238"/>
    <n v="1"/>
    <d v="2020-02-23T00:00:00"/>
    <x v="0"/>
    <n v="36"/>
  </r>
  <r>
    <n v="312"/>
    <n v="123768"/>
    <x v="5"/>
    <x v="0"/>
    <n v="1"/>
    <n v="243"/>
    <x v="2"/>
    <d v="2020-07-01T00:00:00"/>
    <s v=""/>
    <s v=""/>
    <s v=""/>
    <x v="1"/>
    <s v=""/>
  </r>
  <r>
    <n v="313"/>
    <n v="123769"/>
    <x v="6"/>
    <x v="0"/>
    <n v="1"/>
    <n v="289"/>
    <x v="1"/>
    <d v="2020-06-04T00:00:00"/>
    <n v="335"/>
    <n v="1"/>
    <d v="2020-06-17T00:00:00"/>
    <x v="0"/>
    <n v="46"/>
  </r>
  <r>
    <n v="314"/>
    <n v="123770"/>
    <x v="1"/>
    <x v="0"/>
    <n v="1"/>
    <n v="202"/>
    <x v="1"/>
    <d v="2020-07-09T00:00:00"/>
    <n v="253"/>
    <n v="1"/>
    <d v="2020-09-23T00:00:00"/>
    <x v="0"/>
    <n v="51"/>
  </r>
  <r>
    <n v="315"/>
    <n v="123771"/>
    <x v="1"/>
    <x v="0"/>
    <n v="1"/>
    <n v="287"/>
    <x v="3"/>
    <d v="2020-11-12T00:00:00"/>
    <n v="347"/>
    <n v="1"/>
    <d v="2020-12-24T00:00:00"/>
    <x v="0"/>
    <n v="60"/>
  </r>
  <r>
    <n v="316"/>
    <n v="123772"/>
    <x v="6"/>
    <x v="0"/>
    <n v="1"/>
    <n v="189"/>
    <x v="0"/>
    <d v="2020-10-06T00:00:00"/>
    <s v=""/>
    <s v=""/>
    <s v=""/>
    <x v="1"/>
    <s v=""/>
  </r>
  <r>
    <n v="317"/>
    <n v="123773"/>
    <x v="0"/>
    <x v="0"/>
    <n v="1"/>
    <n v="120"/>
    <x v="1"/>
    <d v="2020-02-20T00:00:00"/>
    <n v="144"/>
    <n v="1"/>
    <d v="2020-03-16T00:00:00"/>
    <x v="0"/>
    <n v="24"/>
  </r>
  <r>
    <n v="318"/>
    <n v="123774"/>
    <x v="0"/>
    <x v="0"/>
    <n v="1"/>
    <n v="323"/>
    <x v="2"/>
    <d v="2020-03-19T00:00:00"/>
    <n v="388"/>
    <n v="1"/>
    <d v="2020-05-30T00:00:00"/>
    <x v="0"/>
    <n v="65"/>
  </r>
  <r>
    <n v="319"/>
    <n v="123775"/>
    <x v="6"/>
    <x v="0"/>
    <n v="1"/>
    <n v="327"/>
    <x v="4"/>
    <d v="2020-12-18T00:00:00"/>
    <s v=""/>
    <s v=""/>
    <s v=""/>
    <x v="1"/>
    <s v=""/>
  </r>
  <r>
    <n v="320"/>
    <n v="123776"/>
    <x v="7"/>
    <x v="0"/>
    <n v="1"/>
    <n v="223"/>
    <x v="4"/>
    <d v="2020-11-26T00:00:00"/>
    <s v=""/>
    <s v=""/>
    <s v=""/>
    <x v="1"/>
    <s v=""/>
  </r>
  <r>
    <n v="321"/>
    <n v="123777"/>
    <x v="3"/>
    <x v="0"/>
    <n v="1"/>
    <n v="245"/>
    <x v="1"/>
    <d v="2020-06-23T00:00:00"/>
    <n v="306"/>
    <n v="1"/>
    <d v="2020-08-29T00:00:00"/>
    <x v="0"/>
    <n v="61"/>
  </r>
  <r>
    <n v="322"/>
    <n v="123778"/>
    <x v="1"/>
    <x v="0"/>
    <n v="1"/>
    <n v="205"/>
    <x v="1"/>
    <d v="2020-11-07T00:00:00"/>
    <s v=""/>
    <s v=""/>
    <s v=""/>
    <x v="1"/>
    <s v=""/>
  </r>
  <r>
    <n v="323"/>
    <n v="123779"/>
    <x v="1"/>
    <x v="0"/>
    <n v="1"/>
    <n v="111"/>
    <x v="4"/>
    <d v="2020-07-31T00:00:00"/>
    <n v="138"/>
    <n v="1"/>
    <d v="2020-10-20T00:00:00"/>
    <x v="0"/>
    <n v="27"/>
  </r>
  <r>
    <n v="324"/>
    <n v="123780"/>
    <x v="4"/>
    <x v="0"/>
    <n v="1"/>
    <n v="316"/>
    <x v="4"/>
    <d v="2020-09-07T00:00:00"/>
    <s v=""/>
    <s v=""/>
    <s v=""/>
    <x v="1"/>
    <s v=""/>
  </r>
  <r>
    <n v="325"/>
    <n v="123781"/>
    <x v="2"/>
    <x v="0"/>
    <n v="1"/>
    <n v="225"/>
    <x v="4"/>
    <d v="2020-02-14T00:00:00"/>
    <n v="281"/>
    <n v="1"/>
    <d v="2020-04-05T00:00:00"/>
    <x v="0"/>
    <n v="56"/>
  </r>
  <r>
    <n v="326"/>
    <n v="123782"/>
    <x v="1"/>
    <x v="0"/>
    <n v="1"/>
    <n v="140"/>
    <x v="2"/>
    <d v="2020-08-02T00:00:00"/>
    <n v="161"/>
    <n v="1"/>
    <d v="2020-09-22T00:00:00"/>
    <x v="0"/>
    <n v="21"/>
  </r>
  <r>
    <n v="327"/>
    <n v="123783"/>
    <x v="5"/>
    <x v="0"/>
    <n v="1"/>
    <n v="194"/>
    <x v="3"/>
    <d v="2020-02-17T00:00:00"/>
    <n v="229"/>
    <n v="1"/>
    <d v="2020-03-14T00:00:00"/>
    <x v="0"/>
    <n v="35"/>
  </r>
  <r>
    <n v="328"/>
    <n v="123784"/>
    <x v="6"/>
    <x v="0"/>
    <n v="1"/>
    <n v="185"/>
    <x v="1"/>
    <d v="2020-04-29T00:00:00"/>
    <n v="231"/>
    <n v="1"/>
    <d v="2020-05-31T00:00:00"/>
    <x v="0"/>
    <n v="46"/>
  </r>
  <r>
    <n v="329"/>
    <n v="123785"/>
    <x v="1"/>
    <x v="0"/>
    <n v="1"/>
    <n v="255"/>
    <x v="2"/>
    <d v="2020-06-15T00:00:00"/>
    <n v="319"/>
    <n v="1"/>
    <d v="2020-08-10T00:00:00"/>
    <x v="0"/>
    <n v="64"/>
  </r>
  <r>
    <n v="330"/>
    <n v="123786"/>
    <x v="5"/>
    <x v="0"/>
    <n v="1"/>
    <n v="195"/>
    <x v="4"/>
    <d v="2020-07-04T00:00:00"/>
    <s v=""/>
    <s v=""/>
    <s v=""/>
    <x v="1"/>
    <s v=""/>
  </r>
  <r>
    <n v="331"/>
    <n v="123787"/>
    <x v="0"/>
    <x v="0"/>
    <n v="1"/>
    <n v="114"/>
    <x v="0"/>
    <d v="2020-08-04T00:00:00"/>
    <s v=""/>
    <s v=""/>
    <s v=""/>
    <x v="1"/>
    <s v=""/>
  </r>
  <r>
    <n v="332"/>
    <n v="123788"/>
    <x v="2"/>
    <x v="0"/>
    <n v="1"/>
    <n v="161"/>
    <x v="3"/>
    <d v="2020-08-29T00:00:00"/>
    <n v="201"/>
    <n v="1"/>
    <d v="2020-11-11T00:00:00"/>
    <x v="0"/>
    <n v="40"/>
  </r>
  <r>
    <n v="333"/>
    <n v="123789"/>
    <x v="7"/>
    <x v="0"/>
    <n v="1"/>
    <n v="156"/>
    <x v="3"/>
    <d v="2020-06-08T00:00:00"/>
    <n v="181"/>
    <n v="1"/>
    <d v="2020-08-27T00:00:00"/>
    <x v="0"/>
    <n v="25"/>
  </r>
  <r>
    <n v="334"/>
    <n v="123790"/>
    <x v="1"/>
    <x v="0"/>
    <n v="1"/>
    <n v="250"/>
    <x v="3"/>
    <d v="2020-06-23T00:00:00"/>
    <s v=""/>
    <s v=""/>
    <s v=""/>
    <x v="1"/>
    <s v=""/>
  </r>
  <r>
    <n v="335"/>
    <n v="123791"/>
    <x v="0"/>
    <x v="0"/>
    <n v="1"/>
    <n v="137"/>
    <x v="1"/>
    <d v="2020-09-09T00:00:00"/>
    <n v="164"/>
    <n v="1"/>
    <d v="2020-10-23T00:00:00"/>
    <x v="0"/>
    <n v="27"/>
  </r>
  <r>
    <n v="336"/>
    <n v="123792"/>
    <x v="3"/>
    <x v="0"/>
    <n v="1"/>
    <n v="315"/>
    <x v="2"/>
    <d v="2020-11-28T00:00:00"/>
    <n v="384"/>
    <n v="1"/>
    <d v="2020-12-08T00:00:00"/>
    <x v="0"/>
    <n v="69"/>
  </r>
  <r>
    <n v="337"/>
    <n v="123793"/>
    <x v="4"/>
    <x v="0"/>
    <n v="1"/>
    <n v="298"/>
    <x v="4"/>
    <d v="2020-03-28T00:00:00"/>
    <n v="343"/>
    <n v="1"/>
    <d v="2020-05-01T00:00:00"/>
    <x v="0"/>
    <n v="45"/>
  </r>
  <r>
    <n v="338"/>
    <n v="123794"/>
    <x v="2"/>
    <x v="0"/>
    <n v="1"/>
    <n v="219"/>
    <x v="2"/>
    <d v="2020-08-04T00:00:00"/>
    <n v="261"/>
    <n v="1"/>
    <d v="2020-10-19T00:00:00"/>
    <x v="0"/>
    <n v="42"/>
  </r>
  <r>
    <n v="339"/>
    <n v="123795"/>
    <x v="0"/>
    <x v="0"/>
    <n v="1"/>
    <n v="253"/>
    <x v="2"/>
    <d v="2020-08-19T00:00:00"/>
    <s v=""/>
    <s v=""/>
    <s v=""/>
    <x v="1"/>
    <s v=""/>
  </r>
  <r>
    <n v="340"/>
    <n v="123796"/>
    <x v="5"/>
    <x v="0"/>
    <n v="1"/>
    <n v="144"/>
    <x v="1"/>
    <d v="2020-02-02T00:00:00"/>
    <n v="174"/>
    <n v="1"/>
    <d v="2020-04-23T00:00:00"/>
    <x v="0"/>
    <n v="30"/>
  </r>
  <r>
    <n v="341"/>
    <n v="123797"/>
    <x v="3"/>
    <x v="0"/>
    <n v="1"/>
    <n v="234"/>
    <x v="0"/>
    <d v="2020-10-27T00:00:00"/>
    <s v=""/>
    <s v=""/>
    <s v=""/>
    <x v="1"/>
    <s v=""/>
  </r>
  <r>
    <n v="342"/>
    <n v="123798"/>
    <x v="3"/>
    <x v="0"/>
    <n v="1"/>
    <n v="203"/>
    <x v="4"/>
    <d v="2020-08-24T00:00:00"/>
    <s v=""/>
    <s v=""/>
    <s v=""/>
    <x v="1"/>
    <s v=""/>
  </r>
  <r>
    <n v="343"/>
    <n v="123799"/>
    <x v="0"/>
    <x v="0"/>
    <n v="1"/>
    <n v="160"/>
    <x v="3"/>
    <d v="2020-07-08T00:00:00"/>
    <n v="184"/>
    <n v="1"/>
    <d v="2020-09-09T00:00:00"/>
    <x v="0"/>
    <n v="24"/>
  </r>
  <r>
    <n v="344"/>
    <n v="123800"/>
    <x v="4"/>
    <x v="0"/>
    <n v="1"/>
    <n v="162"/>
    <x v="2"/>
    <d v="2020-05-12T00:00:00"/>
    <n v="203"/>
    <n v="1"/>
    <d v="2020-07-22T00:00:00"/>
    <x v="0"/>
    <n v="41"/>
  </r>
  <r>
    <n v="345"/>
    <n v="123801"/>
    <x v="3"/>
    <x v="0"/>
    <n v="1"/>
    <n v="137"/>
    <x v="2"/>
    <d v="2020-04-22T00:00:00"/>
    <n v="164"/>
    <n v="1"/>
    <d v="2020-05-23T00:00:00"/>
    <x v="0"/>
    <n v="27"/>
  </r>
  <r>
    <n v="346"/>
    <n v="123802"/>
    <x v="0"/>
    <x v="0"/>
    <n v="1"/>
    <n v="103"/>
    <x v="1"/>
    <d v="2020-07-06T00:00:00"/>
    <n v="125"/>
    <n v="1"/>
    <d v="2020-10-03T00:00:00"/>
    <x v="0"/>
    <n v="22"/>
  </r>
  <r>
    <n v="347"/>
    <n v="123803"/>
    <x v="3"/>
    <x v="0"/>
    <n v="1"/>
    <n v="205"/>
    <x v="0"/>
    <d v="2020-01-21T00:00:00"/>
    <n v="254"/>
    <n v="1"/>
    <d v="2020-04-03T00:00:00"/>
    <x v="0"/>
    <n v="49"/>
  </r>
  <r>
    <n v="348"/>
    <n v="123804"/>
    <x v="3"/>
    <x v="0"/>
    <n v="1"/>
    <n v="319"/>
    <x v="3"/>
    <d v="2020-09-19T00:00:00"/>
    <n v="386"/>
    <n v="1"/>
    <d v="2020-11-18T00:00:00"/>
    <x v="0"/>
    <n v="67"/>
  </r>
  <r>
    <n v="349"/>
    <n v="123805"/>
    <x v="1"/>
    <x v="0"/>
    <n v="1"/>
    <n v="264"/>
    <x v="1"/>
    <d v="2020-04-14T00:00:00"/>
    <n v="317"/>
    <n v="1"/>
    <d v="2020-07-09T00:00:00"/>
    <x v="0"/>
    <n v="53"/>
  </r>
  <r>
    <n v="350"/>
    <n v="123806"/>
    <x v="0"/>
    <x v="0"/>
    <n v="1"/>
    <n v="270"/>
    <x v="4"/>
    <d v="2020-08-03T00:00:00"/>
    <n v="316"/>
    <n v="1"/>
    <d v="2020-10-27T00:00:00"/>
    <x v="0"/>
    <n v="46"/>
  </r>
  <r>
    <n v="351"/>
    <n v="123807"/>
    <x v="1"/>
    <x v="0"/>
    <n v="1"/>
    <n v="293"/>
    <x v="2"/>
    <d v="2020-05-23T00:00:00"/>
    <n v="363"/>
    <n v="1"/>
    <d v="2020-06-11T00:00:00"/>
    <x v="0"/>
    <n v="70"/>
  </r>
  <r>
    <n v="352"/>
    <n v="123808"/>
    <x v="6"/>
    <x v="0"/>
    <n v="1"/>
    <n v="310"/>
    <x v="2"/>
    <d v="2020-01-04T00:00:00"/>
    <n v="381"/>
    <n v="1"/>
    <d v="2020-02-07T00:00:00"/>
    <x v="0"/>
    <n v="71"/>
  </r>
  <r>
    <n v="353"/>
    <n v="123809"/>
    <x v="0"/>
    <x v="0"/>
    <n v="1"/>
    <n v="334"/>
    <x v="2"/>
    <d v="2020-05-22T00:00:00"/>
    <n v="397"/>
    <n v="1"/>
    <d v="2020-07-10T00:00:00"/>
    <x v="0"/>
    <n v="63"/>
  </r>
  <r>
    <n v="354"/>
    <n v="123810"/>
    <x v="0"/>
    <x v="0"/>
    <n v="1"/>
    <n v="225"/>
    <x v="0"/>
    <d v="2020-07-08T00:00:00"/>
    <n v="268"/>
    <n v="1"/>
    <d v="2020-08-23T00:00:00"/>
    <x v="0"/>
    <n v="43"/>
  </r>
  <r>
    <n v="355"/>
    <n v="123811"/>
    <x v="2"/>
    <x v="0"/>
    <n v="1"/>
    <n v="211"/>
    <x v="4"/>
    <d v="2020-09-17T00:00:00"/>
    <s v=""/>
    <s v=""/>
    <s v=""/>
    <x v="1"/>
    <s v=""/>
  </r>
  <r>
    <n v="356"/>
    <n v="123812"/>
    <x v="1"/>
    <x v="0"/>
    <n v="1"/>
    <n v="107"/>
    <x v="3"/>
    <d v="2020-02-22T00:00:00"/>
    <n v="124"/>
    <n v="1"/>
    <d v="2020-04-29T00:00:00"/>
    <x v="0"/>
    <n v="17"/>
  </r>
  <r>
    <n v="357"/>
    <n v="123813"/>
    <x v="7"/>
    <x v="0"/>
    <n v="1"/>
    <n v="132"/>
    <x v="3"/>
    <d v="2020-09-23T00:00:00"/>
    <n v="152"/>
    <n v="1"/>
    <d v="2020-11-28T00:00:00"/>
    <x v="0"/>
    <n v="20"/>
  </r>
  <r>
    <n v="358"/>
    <n v="123814"/>
    <x v="1"/>
    <x v="0"/>
    <n v="1"/>
    <n v="179"/>
    <x v="3"/>
    <d v="2020-07-18T00:00:00"/>
    <n v="211"/>
    <n v="1"/>
    <d v="2020-10-11T00:00:00"/>
    <x v="0"/>
    <n v="32"/>
  </r>
  <r>
    <n v="359"/>
    <n v="123815"/>
    <x v="2"/>
    <x v="0"/>
    <n v="1"/>
    <n v="303"/>
    <x v="1"/>
    <d v="2020-06-12T00:00:00"/>
    <n v="358"/>
    <n v="1"/>
    <d v="2020-07-10T00:00:00"/>
    <x v="0"/>
    <n v="55"/>
  </r>
  <r>
    <n v="360"/>
    <n v="123816"/>
    <x v="1"/>
    <x v="0"/>
    <n v="1"/>
    <n v="119"/>
    <x v="4"/>
    <d v="2020-11-16T00:00:00"/>
    <s v=""/>
    <s v=""/>
    <s v=""/>
    <x v="1"/>
    <s v=""/>
  </r>
  <r>
    <n v="361"/>
    <n v="123817"/>
    <x v="4"/>
    <x v="0"/>
    <n v="1"/>
    <n v="183"/>
    <x v="0"/>
    <d v="2020-08-26T00:00:00"/>
    <s v=""/>
    <s v=""/>
    <s v=""/>
    <x v="1"/>
    <s v=""/>
  </r>
  <r>
    <n v="362"/>
    <n v="123818"/>
    <x v="7"/>
    <x v="0"/>
    <n v="1"/>
    <n v="305"/>
    <x v="1"/>
    <d v="2020-09-16T00:00:00"/>
    <n v="360"/>
    <n v="1"/>
    <d v="2020-10-21T00:00:00"/>
    <x v="0"/>
    <n v="55"/>
  </r>
  <r>
    <n v="363"/>
    <n v="123819"/>
    <x v="7"/>
    <x v="0"/>
    <n v="1"/>
    <n v="272"/>
    <x v="3"/>
    <d v="2020-03-15T00:00:00"/>
    <n v="326"/>
    <n v="1"/>
    <d v="2020-06-09T00:00:00"/>
    <x v="0"/>
    <n v="54"/>
  </r>
  <r>
    <n v="364"/>
    <n v="123820"/>
    <x v="0"/>
    <x v="0"/>
    <n v="1"/>
    <n v="159"/>
    <x v="4"/>
    <d v="2020-03-16T00:00:00"/>
    <n v="183"/>
    <n v="1"/>
    <d v="2020-06-14T00:00:00"/>
    <x v="0"/>
    <n v="24"/>
  </r>
  <r>
    <n v="365"/>
    <n v="123821"/>
    <x v="4"/>
    <x v="0"/>
    <n v="1"/>
    <n v="116"/>
    <x v="1"/>
    <d v="2020-04-08T00:00:00"/>
    <n v="144"/>
    <n v="1"/>
    <d v="2020-07-05T00:00:00"/>
    <x v="0"/>
    <n v="28"/>
  </r>
  <r>
    <n v="366"/>
    <n v="123822"/>
    <x v="0"/>
    <x v="0"/>
    <n v="1"/>
    <n v="174"/>
    <x v="4"/>
    <d v="2020-12-01T00:00:00"/>
    <s v=""/>
    <s v=""/>
    <s v=""/>
    <x v="1"/>
    <s v=""/>
  </r>
  <r>
    <n v="367"/>
    <n v="123823"/>
    <x v="2"/>
    <x v="0"/>
    <n v="1"/>
    <n v="224"/>
    <x v="2"/>
    <d v="2020-02-09T00:00:00"/>
    <n v="269"/>
    <n v="1"/>
    <d v="2020-03-27T00:00:00"/>
    <x v="0"/>
    <n v="45"/>
  </r>
  <r>
    <n v="368"/>
    <n v="123824"/>
    <x v="7"/>
    <x v="0"/>
    <n v="1"/>
    <n v="166"/>
    <x v="1"/>
    <d v="2020-09-09T00:00:00"/>
    <s v=""/>
    <s v=""/>
    <s v=""/>
    <x v="1"/>
    <s v=""/>
  </r>
  <r>
    <n v="369"/>
    <n v="123825"/>
    <x v="7"/>
    <x v="0"/>
    <n v="1"/>
    <n v="336"/>
    <x v="4"/>
    <d v="2020-06-15T00:00:00"/>
    <n v="410"/>
    <n v="1"/>
    <d v="2020-07-18T00:00:00"/>
    <x v="0"/>
    <n v="74"/>
  </r>
  <r>
    <n v="370"/>
    <n v="123826"/>
    <x v="7"/>
    <x v="0"/>
    <n v="1"/>
    <n v="315"/>
    <x v="2"/>
    <d v="2020-11-18T00:00:00"/>
    <s v=""/>
    <s v=""/>
    <s v=""/>
    <x v="1"/>
    <s v=""/>
  </r>
  <r>
    <n v="371"/>
    <n v="123827"/>
    <x v="5"/>
    <x v="0"/>
    <n v="1"/>
    <n v="109"/>
    <x v="0"/>
    <d v="2020-07-17T00:00:00"/>
    <n v="136"/>
    <n v="1"/>
    <d v="2020-08-23T00:00:00"/>
    <x v="0"/>
    <n v="27"/>
  </r>
  <r>
    <n v="372"/>
    <n v="123828"/>
    <x v="2"/>
    <x v="0"/>
    <n v="1"/>
    <n v="327"/>
    <x v="1"/>
    <d v="2020-11-13T00:00:00"/>
    <s v=""/>
    <s v=""/>
    <s v=""/>
    <x v="1"/>
    <s v=""/>
  </r>
  <r>
    <n v="373"/>
    <n v="123829"/>
    <x v="2"/>
    <x v="0"/>
    <n v="1"/>
    <n v="308"/>
    <x v="0"/>
    <d v="2020-01-26T00:00:00"/>
    <n v="385"/>
    <n v="1"/>
    <d v="2020-04-08T00:00:00"/>
    <x v="0"/>
    <n v="77"/>
  </r>
  <r>
    <n v="374"/>
    <n v="123830"/>
    <x v="7"/>
    <x v="0"/>
    <n v="1"/>
    <n v="309"/>
    <x v="2"/>
    <d v="2020-11-07T00:00:00"/>
    <n v="374"/>
    <n v="1"/>
    <d v="2020-12-03T00:00:00"/>
    <x v="0"/>
    <n v="65"/>
  </r>
  <r>
    <n v="375"/>
    <n v="123831"/>
    <x v="2"/>
    <x v="0"/>
    <n v="1"/>
    <n v="114"/>
    <x v="3"/>
    <d v="2020-09-25T00:00:00"/>
    <n v="141"/>
    <n v="1"/>
    <d v="2020-11-01T00:00:00"/>
    <x v="0"/>
    <n v="27"/>
  </r>
  <r>
    <n v="376"/>
    <n v="123832"/>
    <x v="5"/>
    <x v="0"/>
    <n v="1"/>
    <n v="210"/>
    <x v="1"/>
    <d v="2020-07-25T00:00:00"/>
    <s v=""/>
    <s v=""/>
    <s v=""/>
    <x v="1"/>
    <s v=""/>
  </r>
  <r>
    <n v="377"/>
    <n v="123833"/>
    <x v="2"/>
    <x v="0"/>
    <n v="1"/>
    <n v="204"/>
    <x v="4"/>
    <d v="2020-07-15T00:00:00"/>
    <s v=""/>
    <s v=""/>
    <s v=""/>
    <x v="1"/>
    <s v=""/>
  </r>
  <r>
    <n v="378"/>
    <n v="123834"/>
    <x v="1"/>
    <x v="0"/>
    <n v="1"/>
    <n v="307"/>
    <x v="2"/>
    <d v="2020-03-28T00:00:00"/>
    <n v="378"/>
    <n v="1"/>
    <d v="2020-06-06T00:00:00"/>
    <x v="0"/>
    <n v="71"/>
  </r>
  <r>
    <n v="379"/>
    <n v="123835"/>
    <x v="1"/>
    <x v="0"/>
    <n v="1"/>
    <n v="270"/>
    <x v="2"/>
    <d v="2020-12-11T00:00:00"/>
    <s v=""/>
    <s v=""/>
    <s v=""/>
    <x v="1"/>
    <s v=""/>
  </r>
  <r>
    <n v="380"/>
    <n v="123836"/>
    <x v="6"/>
    <x v="0"/>
    <n v="1"/>
    <n v="160"/>
    <x v="1"/>
    <d v="2020-11-29T00:00:00"/>
    <s v=""/>
    <s v=""/>
    <s v=""/>
    <x v="1"/>
    <s v=""/>
  </r>
  <r>
    <n v="381"/>
    <n v="123837"/>
    <x v="4"/>
    <x v="0"/>
    <n v="1"/>
    <n v="126"/>
    <x v="4"/>
    <d v="2020-07-26T00:00:00"/>
    <s v=""/>
    <s v=""/>
    <s v=""/>
    <x v="1"/>
    <s v=""/>
  </r>
  <r>
    <n v="382"/>
    <n v="123838"/>
    <x v="4"/>
    <x v="0"/>
    <n v="1"/>
    <n v="238"/>
    <x v="2"/>
    <d v="2020-05-10T00:00:00"/>
    <n v="283"/>
    <n v="1"/>
    <d v="2020-05-25T00:00:00"/>
    <x v="0"/>
    <n v="45"/>
  </r>
  <r>
    <n v="383"/>
    <n v="123839"/>
    <x v="5"/>
    <x v="0"/>
    <n v="1"/>
    <n v="140"/>
    <x v="2"/>
    <d v="2020-09-28T00:00:00"/>
    <n v="171"/>
    <n v="1"/>
    <d v="2020-11-18T00:00:00"/>
    <x v="0"/>
    <n v="31"/>
  </r>
  <r>
    <n v="384"/>
    <n v="123840"/>
    <x v="3"/>
    <x v="0"/>
    <n v="1"/>
    <n v="235"/>
    <x v="3"/>
    <d v="2020-07-21T00:00:00"/>
    <n v="287"/>
    <n v="1"/>
    <d v="2020-10-11T00:00:00"/>
    <x v="0"/>
    <n v="52"/>
  </r>
  <r>
    <n v="385"/>
    <n v="123841"/>
    <x v="1"/>
    <x v="0"/>
    <n v="1"/>
    <n v="304"/>
    <x v="0"/>
    <d v="2020-03-12T00:00:00"/>
    <n v="359"/>
    <n v="1"/>
    <d v="2020-05-16T00:00:00"/>
    <x v="0"/>
    <n v="55"/>
  </r>
  <r>
    <n v="386"/>
    <n v="123842"/>
    <x v="3"/>
    <x v="0"/>
    <n v="1"/>
    <n v="327"/>
    <x v="0"/>
    <d v="2020-06-05T00:00:00"/>
    <n v="402"/>
    <n v="1"/>
    <d v="2020-08-17T00:00:00"/>
    <x v="0"/>
    <n v="75"/>
  </r>
  <r>
    <n v="387"/>
    <n v="123843"/>
    <x v="7"/>
    <x v="0"/>
    <n v="1"/>
    <n v="236"/>
    <x v="3"/>
    <d v="2020-08-31T00:00:00"/>
    <s v=""/>
    <s v=""/>
    <s v=""/>
    <x v="1"/>
    <s v=""/>
  </r>
  <r>
    <n v="388"/>
    <n v="123844"/>
    <x v="7"/>
    <x v="0"/>
    <n v="1"/>
    <n v="194"/>
    <x v="4"/>
    <d v="2020-01-30T00:00:00"/>
    <n v="239"/>
    <n v="1"/>
    <d v="2020-02-14T00:00:00"/>
    <x v="0"/>
    <n v="45"/>
  </r>
  <r>
    <n v="389"/>
    <n v="123845"/>
    <x v="6"/>
    <x v="0"/>
    <n v="1"/>
    <n v="336"/>
    <x v="4"/>
    <d v="2020-08-30T00:00:00"/>
    <n v="407"/>
    <n v="1"/>
    <d v="2020-10-19T00:00:00"/>
    <x v="0"/>
    <n v="71"/>
  </r>
  <r>
    <n v="390"/>
    <n v="123846"/>
    <x v="7"/>
    <x v="0"/>
    <n v="1"/>
    <n v="108"/>
    <x v="1"/>
    <d v="2020-11-16T00:00:00"/>
    <s v=""/>
    <s v=""/>
    <s v=""/>
    <x v="1"/>
    <s v=""/>
  </r>
  <r>
    <n v="391"/>
    <n v="123847"/>
    <x v="3"/>
    <x v="0"/>
    <n v="1"/>
    <n v="251"/>
    <x v="0"/>
    <d v="2020-11-01T00:00:00"/>
    <n v="291"/>
    <n v="1"/>
    <d v="2020-11-18T00:00:00"/>
    <x v="0"/>
    <n v="40"/>
  </r>
  <r>
    <n v="392"/>
    <n v="123848"/>
    <x v="6"/>
    <x v="0"/>
    <n v="1"/>
    <n v="226"/>
    <x v="1"/>
    <d v="2020-04-10T00:00:00"/>
    <n v="283"/>
    <n v="1"/>
    <d v="2020-05-24T00:00:00"/>
    <x v="0"/>
    <n v="57"/>
  </r>
  <r>
    <n v="393"/>
    <n v="123849"/>
    <x v="5"/>
    <x v="0"/>
    <n v="1"/>
    <n v="317"/>
    <x v="0"/>
    <d v="2020-12-06T00:00:00"/>
    <s v=""/>
    <s v=""/>
    <s v=""/>
    <x v="1"/>
    <s v=""/>
  </r>
  <r>
    <n v="394"/>
    <n v="123850"/>
    <x v="2"/>
    <x v="0"/>
    <n v="1"/>
    <n v="313"/>
    <x v="1"/>
    <d v="2020-12-18T00:00:00"/>
    <s v=""/>
    <s v=""/>
    <s v=""/>
    <x v="1"/>
    <s v=""/>
  </r>
  <r>
    <n v="395"/>
    <n v="123851"/>
    <x v="6"/>
    <x v="0"/>
    <n v="1"/>
    <n v="279"/>
    <x v="0"/>
    <d v="2020-01-30T00:00:00"/>
    <n v="332"/>
    <n v="1"/>
    <d v="2020-02-19T00:00:00"/>
    <x v="0"/>
    <n v="53"/>
  </r>
  <r>
    <n v="396"/>
    <n v="123852"/>
    <x v="6"/>
    <x v="0"/>
    <n v="1"/>
    <n v="121"/>
    <x v="0"/>
    <d v="2020-06-11T00:00:00"/>
    <n v="149"/>
    <n v="1"/>
    <d v="2020-08-19T00:00:00"/>
    <x v="0"/>
    <n v="28"/>
  </r>
  <r>
    <n v="397"/>
    <n v="123853"/>
    <x v="7"/>
    <x v="0"/>
    <n v="1"/>
    <n v="233"/>
    <x v="2"/>
    <d v="2020-08-23T00:00:00"/>
    <n v="291"/>
    <n v="1"/>
    <d v="2020-09-09T00:00:00"/>
    <x v="0"/>
    <n v="58"/>
  </r>
  <r>
    <n v="398"/>
    <n v="123854"/>
    <x v="5"/>
    <x v="0"/>
    <n v="1"/>
    <n v="126"/>
    <x v="3"/>
    <d v="2020-04-29T00:00:00"/>
    <n v="152"/>
    <n v="1"/>
    <d v="2020-06-24T00:00:00"/>
    <x v="0"/>
    <n v="26"/>
  </r>
  <r>
    <n v="399"/>
    <n v="123855"/>
    <x v="5"/>
    <x v="0"/>
    <n v="1"/>
    <n v="309"/>
    <x v="1"/>
    <d v="2020-09-23T00:00:00"/>
    <n v="358"/>
    <n v="1"/>
    <d v="2020-10-18T00:00:00"/>
    <x v="0"/>
    <n v="49"/>
  </r>
  <r>
    <n v="400"/>
    <n v="123856"/>
    <x v="4"/>
    <x v="0"/>
    <n v="1"/>
    <n v="264"/>
    <x v="4"/>
    <d v="2020-08-02T00:00:00"/>
    <s v=""/>
    <s v=""/>
    <s v=""/>
    <x v="1"/>
    <s v=""/>
  </r>
  <r>
    <n v="401"/>
    <n v="123857"/>
    <x v="2"/>
    <x v="0"/>
    <n v="1"/>
    <n v="244"/>
    <x v="1"/>
    <d v="2020-02-10T00:00:00"/>
    <n v="281"/>
    <n v="1"/>
    <d v="2020-02-27T00:00:00"/>
    <x v="0"/>
    <n v="37"/>
  </r>
  <r>
    <n v="402"/>
    <n v="123858"/>
    <x v="1"/>
    <x v="0"/>
    <n v="1"/>
    <n v="275"/>
    <x v="4"/>
    <d v="2020-01-03T00:00:00"/>
    <n v="338"/>
    <n v="1"/>
    <d v="2020-02-01T00:00:00"/>
    <x v="0"/>
    <n v="63"/>
  </r>
  <r>
    <n v="403"/>
    <n v="123859"/>
    <x v="1"/>
    <x v="0"/>
    <n v="1"/>
    <n v="286"/>
    <x v="0"/>
    <d v="2020-01-24T00:00:00"/>
    <n v="349"/>
    <n v="1"/>
    <d v="2020-03-07T00:00:00"/>
    <x v="0"/>
    <n v="63"/>
  </r>
  <r>
    <n v="404"/>
    <n v="123860"/>
    <x v="7"/>
    <x v="0"/>
    <n v="1"/>
    <n v="339"/>
    <x v="2"/>
    <d v="2020-08-29T00:00:00"/>
    <s v=""/>
    <s v=""/>
    <s v=""/>
    <x v="1"/>
    <s v=""/>
  </r>
  <r>
    <n v="405"/>
    <n v="123861"/>
    <x v="2"/>
    <x v="0"/>
    <n v="1"/>
    <n v="218"/>
    <x v="3"/>
    <d v="2020-05-17T00:00:00"/>
    <n v="251"/>
    <n v="1"/>
    <d v="2020-06-20T00:00:00"/>
    <x v="0"/>
    <n v="33"/>
  </r>
  <r>
    <n v="406"/>
    <n v="123862"/>
    <x v="5"/>
    <x v="0"/>
    <n v="1"/>
    <n v="217"/>
    <x v="2"/>
    <d v="2020-03-30T00:00:00"/>
    <n v="269"/>
    <n v="1"/>
    <d v="2020-05-28T00:00:00"/>
    <x v="0"/>
    <n v="52"/>
  </r>
  <r>
    <n v="407"/>
    <n v="123863"/>
    <x v="1"/>
    <x v="0"/>
    <n v="1"/>
    <n v="281"/>
    <x v="1"/>
    <d v="2020-09-11T00:00:00"/>
    <n v="340"/>
    <n v="1"/>
    <d v="2020-10-14T00:00:00"/>
    <x v="0"/>
    <n v="59"/>
  </r>
  <r>
    <n v="408"/>
    <n v="123864"/>
    <x v="1"/>
    <x v="0"/>
    <n v="1"/>
    <n v="336"/>
    <x v="1"/>
    <d v="2020-11-04T00:00:00"/>
    <s v=""/>
    <s v=""/>
    <s v=""/>
    <x v="1"/>
    <s v=""/>
  </r>
  <r>
    <n v="409"/>
    <n v="123865"/>
    <x v="3"/>
    <x v="0"/>
    <n v="1"/>
    <n v="169"/>
    <x v="2"/>
    <d v="2020-09-16T00:00:00"/>
    <s v=""/>
    <s v=""/>
    <s v=""/>
    <x v="1"/>
    <s v=""/>
  </r>
  <r>
    <n v="410"/>
    <n v="123866"/>
    <x v="2"/>
    <x v="0"/>
    <n v="1"/>
    <n v="327"/>
    <x v="3"/>
    <d v="2020-05-01T00:00:00"/>
    <n v="383"/>
    <n v="1"/>
    <d v="2020-06-19T00:00:00"/>
    <x v="0"/>
    <n v="56"/>
  </r>
  <r>
    <n v="411"/>
    <n v="123867"/>
    <x v="1"/>
    <x v="0"/>
    <n v="1"/>
    <n v="221"/>
    <x v="4"/>
    <d v="2020-05-03T00:00:00"/>
    <n v="259"/>
    <n v="1"/>
    <d v="2020-05-14T00:00:00"/>
    <x v="0"/>
    <n v="38"/>
  </r>
  <r>
    <n v="412"/>
    <n v="123868"/>
    <x v="0"/>
    <x v="0"/>
    <n v="1"/>
    <n v="128"/>
    <x v="1"/>
    <d v="2020-04-21T00:00:00"/>
    <n v="155"/>
    <n v="1"/>
    <d v="2020-06-12T00:00:00"/>
    <x v="0"/>
    <n v="27"/>
  </r>
  <r>
    <n v="413"/>
    <n v="123869"/>
    <x v="3"/>
    <x v="0"/>
    <n v="1"/>
    <n v="336"/>
    <x v="2"/>
    <d v="2020-05-29T00:00:00"/>
    <n v="390"/>
    <n v="1"/>
    <d v="2020-07-31T00:00:00"/>
    <x v="0"/>
    <n v="54"/>
  </r>
  <r>
    <n v="414"/>
    <n v="123870"/>
    <x v="0"/>
    <x v="0"/>
    <n v="1"/>
    <n v="196"/>
    <x v="0"/>
    <d v="2020-10-11T00:00:00"/>
    <s v=""/>
    <s v=""/>
    <s v=""/>
    <x v="1"/>
    <s v=""/>
  </r>
  <r>
    <n v="415"/>
    <n v="123871"/>
    <x v="7"/>
    <x v="0"/>
    <n v="1"/>
    <n v="291"/>
    <x v="0"/>
    <d v="2020-09-07T00:00:00"/>
    <n v="346"/>
    <n v="1"/>
    <d v="2020-10-31T00:00:00"/>
    <x v="0"/>
    <n v="55"/>
  </r>
  <r>
    <n v="416"/>
    <n v="123872"/>
    <x v="4"/>
    <x v="0"/>
    <n v="1"/>
    <n v="333"/>
    <x v="3"/>
    <d v="2020-02-06T00:00:00"/>
    <n v="383"/>
    <n v="1"/>
    <d v="2020-02-22T00:00:00"/>
    <x v="0"/>
    <n v="50"/>
  </r>
  <r>
    <n v="417"/>
    <n v="123873"/>
    <x v="6"/>
    <x v="0"/>
    <n v="1"/>
    <n v="307"/>
    <x v="1"/>
    <d v="2020-07-06T00:00:00"/>
    <n v="368"/>
    <n v="1"/>
    <d v="2020-09-08T00:00:00"/>
    <x v="0"/>
    <n v="61"/>
  </r>
  <r>
    <n v="418"/>
    <n v="123874"/>
    <x v="1"/>
    <x v="0"/>
    <n v="1"/>
    <n v="106"/>
    <x v="2"/>
    <d v="2020-06-02T00:00:00"/>
    <n v="133"/>
    <n v="1"/>
    <d v="2020-08-30T00:00:00"/>
    <x v="0"/>
    <n v="27"/>
  </r>
  <r>
    <n v="419"/>
    <n v="123875"/>
    <x v="3"/>
    <x v="0"/>
    <n v="1"/>
    <n v="155"/>
    <x v="0"/>
    <d v="2020-02-10T00:00:00"/>
    <n v="181"/>
    <n v="1"/>
    <d v="2020-02-24T00:00:00"/>
    <x v="0"/>
    <n v="26"/>
  </r>
  <r>
    <n v="420"/>
    <n v="123876"/>
    <x v="1"/>
    <x v="0"/>
    <n v="1"/>
    <n v="243"/>
    <x v="1"/>
    <d v="2020-07-28T00:00:00"/>
    <n v="284"/>
    <n v="1"/>
    <d v="2020-09-17T00:00:00"/>
    <x v="0"/>
    <n v="41"/>
  </r>
  <r>
    <n v="421"/>
    <n v="123877"/>
    <x v="1"/>
    <x v="0"/>
    <n v="1"/>
    <n v="162"/>
    <x v="3"/>
    <d v="2020-10-04T00:00:00"/>
    <n v="199"/>
    <n v="1"/>
    <d v="2020-10-24T00:00:00"/>
    <x v="0"/>
    <n v="37"/>
  </r>
  <r>
    <n v="422"/>
    <n v="123878"/>
    <x v="3"/>
    <x v="0"/>
    <n v="1"/>
    <n v="264"/>
    <x v="3"/>
    <d v="2020-04-14T00:00:00"/>
    <n v="312"/>
    <n v="1"/>
    <d v="2020-07-01T00:00:00"/>
    <x v="0"/>
    <n v="48"/>
  </r>
  <r>
    <n v="423"/>
    <n v="123879"/>
    <x v="2"/>
    <x v="0"/>
    <n v="1"/>
    <n v="190"/>
    <x v="3"/>
    <d v="2020-01-08T00:00:00"/>
    <n v="232"/>
    <n v="1"/>
    <d v="2020-04-02T00:00:00"/>
    <x v="0"/>
    <n v="42"/>
  </r>
  <r>
    <n v="424"/>
    <n v="123880"/>
    <x v="0"/>
    <x v="0"/>
    <n v="1"/>
    <n v="251"/>
    <x v="2"/>
    <d v="2020-11-08T00:00:00"/>
    <s v=""/>
    <s v=""/>
    <s v=""/>
    <x v="1"/>
    <s v=""/>
  </r>
  <r>
    <n v="425"/>
    <n v="123881"/>
    <x v="2"/>
    <x v="0"/>
    <n v="1"/>
    <n v="158"/>
    <x v="1"/>
    <d v="2020-08-27T00:00:00"/>
    <s v=""/>
    <s v=""/>
    <s v=""/>
    <x v="1"/>
    <s v=""/>
  </r>
  <r>
    <n v="426"/>
    <n v="123882"/>
    <x v="1"/>
    <x v="0"/>
    <n v="1"/>
    <n v="195"/>
    <x v="1"/>
    <d v="2020-10-11T00:00:00"/>
    <n v="226"/>
    <n v="1"/>
    <d v="2020-12-22T00:00:00"/>
    <x v="0"/>
    <n v="31"/>
  </r>
  <r>
    <n v="427"/>
    <n v="123883"/>
    <x v="7"/>
    <x v="0"/>
    <n v="1"/>
    <n v="310"/>
    <x v="4"/>
    <d v="2020-08-14T00:00:00"/>
    <s v=""/>
    <s v=""/>
    <s v=""/>
    <x v="1"/>
    <s v=""/>
  </r>
  <r>
    <n v="428"/>
    <n v="123884"/>
    <x v="1"/>
    <x v="0"/>
    <n v="1"/>
    <n v="128"/>
    <x v="2"/>
    <d v="2020-12-04T00:00:00"/>
    <s v=""/>
    <s v=""/>
    <s v=""/>
    <x v="1"/>
    <s v=""/>
  </r>
  <r>
    <n v="429"/>
    <n v="123885"/>
    <x v="2"/>
    <x v="0"/>
    <n v="1"/>
    <n v="268"/>
    <x v="1"/>
    <d v="2020-03-26T00:00:00"/>
    <n v="332"/>
    <n v="1"/>
    <d v="2020-06-02T00:00:00"/>
    <x v="0"/>
    <n v="64"/>
  </r>
  <r>
    <n v="430"/>
    <n v="123886"/>
    <x v="1"/>
    <x v="0"/>
    <n v="1"/>
    <n v="134"/>
    <x v="0"/>
    <d v="2020-03-12T00:00:00"/>
    <n v="154"/>
    <n v="1"/>
    <d v="2020-06-10T00:00:00"/>
    <x v="0"/>
    <n v="20"/>
  </r>
  <r>
    <n v="431"/>
    <n v="123887"/>
    <x v="4"/>
    <x v="0"/>
    <n v="1"/>
    <n v="347"/>
    <x v="0"/>
    <d v="2020-11-12T00:00:00"/>
    <n v="434"/>
    <n v="1"/>
    <d v="2020-12-31T00:00:00"/>
    <x v="0"/>
    <n v="87"/>
  </r>
  <r>
    <n v="432"/>
    <n v="123888"/>
    <x v="0"/>
    <x v="0"/>
    <n v="1"/>
    <n v="245"/>
    <x v="4"/>
    <d v="2020-07-17T00:00:00"/>
    <n v="296"/>
    <n v="1"/>
    <d v="2020-09-19T00:00:00"/>
    <x v="0"/>
    <n v="51"/>
  </r>
  <r>
    <n v="433"/>
    <n v="123889"/>
    <x v="4"/>
    <x v="0"/>
    <n v="1"/>
    <n v="152"/>
    <x v="2"/>
    <d v="2020-07-24T00:00:00"/>
    <n v="175"/>
    <n v="1"/>
    <d v="2020-09-29T00:00:00"/>
    <x v="0"/>
    <n v="23"/>
  </r>
  <r>
    <n v="434"/>
    <n v="123890"/>
    <x v="1"/>
    <x v="0"/>
    <n v="1"/>
    <n v="204"/>
    <x v="4"/>
    <d v="2020-11-14T00:00:00"/>
    <n v="241"/>
    <n v="1"/>
    <d v="2020-12-04T00:00:00"/>
    <x v="0"/>
    <n v="37"/>
  </r>
  <r>
    <n v="435"/>
    <n v="123891"/>
    <x v="0"/>
    <x v="0"/>
    <n v="1"/>
    <n v="185"/>
    <x v="0"/>
    <d v="2020-05-16T00:00:00"/>
    <n v="220"/>
    <n v="1"/>
    <d v="2020-07-29T00:00:00"/>
    <x v="0"/>
    <n v="35"/>
  </r>
  <r>
    <n v="436"/>
    <n v="123892"/>
    <x v="3"/>
    <x v="0"/>
    <n v="1"/>
    <n v="336"/>
    <x v="3"/>
    <d v="2020-07-17T00:00:00"/>
    <s v=""/>
    <s v=""/>
    <s v=""/>
    <x v="1"/>
    <s v=""/>
  </r>
  <r>
    <n v="437"/>
    <n v="123893"/>
    <x v="5"/>
    <x v="0"/>
    <n v="1"/>
    <n v="211"/>
    <x v="0"/>
    <d v="2020-03-04T00:00:00"/>
    <n v="262"/>
    <n v="1"/>
    <d v="2020-05-04T00:00:00"/>
    <x v="0"/>
    <n v="51"/>
  </r>
  <r>
    <n v="438"/>
    <n v="123894"/>
    <x v="3"/>
    <x v="0"/>
    <n v="1"/>
    <n v="261"/>
    <x v="2"/>
    <d v="2020-01-13T00:00:00"/>
    <n v="308"/>
    <n v="1"/>
    <d v="2020-03-29T00:00:00"/>
    <x v="0"/>
    <n v="47"/>
  </r>
  <r>
    <n v="439"/>
    <n v="123895"/>
    <x v="5"/>
    <x v="0"/>
    <n v="1"/>
    <n v="145"/>
    <x v="2"/>
    <d v="2020-02-08T00:00:00"/>
    <n v="174"/>
    <n v="1"/>
    <d v="2020-05-06T00:00:00"/>
    <x v="0"/>
    <n v="29"/>
  </r>
  <r>
    <n v="440"/>
    <n v="123896"/>
    <x v="6"/>
    <x v="0"/>
    <n v="1"/>
    <n v="316"/>
    <x v="3"/>
    <d v="2020-04-05T00:00:00"/>
    <n v="389"/>
    <n v="1"/>
    <d v="2020-04-16T00:00:00"/>
    <x v="0"/>
    <n v="73"/>
  </r>
  <r>
    <n v="441"/>
    <n v="123897"/>
    <x v="4"/>
    <x v="0"/>
    <n v="1"/>
    <n v="104"/>
    <x v="1"/>
    <d v="2020-01-19T00:00:00"/>
    <n v="126"/>
    <n v="1"/>
    <d v="2020-04-11T00:00:00"/>
    <x v="0"/>
    <n v="22"/>
  </r>
  <r>
    <n v="442"/>
    <n v="123898"/>
    <x v="6"/>
    <x v="0"/>
    <n v="1"/>
    <n v="268"/>
    <x v="1"/>
    <d v="2020-11-30T00:00:00"/>
    <s v=""/>
    <s v=""/>
    <s v=""/>
    <x v="1"/>
    <s v=""/>
  </r>
  <r>
    <n v="443"/>
    <n v="123899"/>
    <x v="2"/>
    <x v="0"/>
    <n v="1"/>
    <n v="247"/>
    <x v="1"/>
    <d v="2020-01-14T00:00:00"/>
    <n v="294"/>
    <n v="1"/>
    <d v="2020-03-27T00:00:00"/>
    <x v="0"/>
    <n v="47"/>
  </r>
  <r>
    <n v="444"/>
    <n v="123900"/>
    <x v="2"/>
    <x v="0"/>
    <n v="1"/>
    <n v="188"/>
    <x v="0"/>
    <d v="2020-08-27T00:00:00"/>
    <n v="226"/>
    <n v="1"/>
    <d v="2020-10-10T00:00:00"/>
    <x v="0"/>
    <n v="38"/>
  </r>
  <r>
    <n v="445"/>
    <n v="123901"/>
    <x v="3"/>
    <x v="0"/>
    <n v="1"/>
    <n v="180"/>
    <x v="3"/>
    <d v="2020-10-28T00:00:00"/>
    <n v="214"/>
    <n v="1"/>
    <d v="2020-11-07T00:00:00"/>
    <x v="0"/>
    <n v="34"/>
  </r>
  <r>
    <n v="446"/>
    <n v="123902"/>
    <x v="1"/>
    <x v="0"/>
    <n v="1"/>
    <n v="227"/>
    <x v="3"/>
    <d v="2020-08-18T00:00:00"/>
    <s v=""/>
    <s v=""/>
    <s v=""/>
    <x v="1"/>
    <s v=""/>
  </r>
  <r>
    <n v="447"/>
    <n v="123903"/>
    <x v="7"/>
    <x v="0"/>
    <n v="1"/>
    <n v="281"/>
    <x v="3"/>
    <d v="2020-01-04T00:00:00"/>
    <n v="348"/>
    <n v="1"/>
    <d v="2020-01-24T00:00:00"/>
    <x v="0"/>
    <n v="67"/>
  </r>
  <r>
    <n v="448"/>
    <n v="123904"/>
    <x v="7"/>
    <x v="0"/>
    <n v="1"/>
    <n v="227"/>
    <x v="4"/>
    <d v="2020-03-06T00:00:00"/>
    <n v="279"/>
    <n v="1"/>
    <d v="2020-05-24T00:00:00"/>
    <x v="0"/>
    <n v="52"/>
  </r>
  <r>
    <n v="449"/>
    <n v="123905"/>
    <x v="2"/>
    <x v="0"/>
    <n v="1"/>
    <n v="284"/>
    <x v="2"/>
    <d v="2020-04-16T00:00:00"/>
    <n v="352"/>
    <n v="1"/>
    <d v="2020-06-26T00:00:00"/>
    <x v="0"/>
    <n v="68"/>
  </r>
  <r>
    <n v="450"/>
    <n v="123906"/>
    <x v="6"/>
    <x v="0"/>
    <n v="1"/>
    <n v="198"/>
    <x v="2"/>
    <d v="2020-04-12T00:00:00"/>
    <n v="232"/>
    <n v="1"/>
    <d v="2020-06-26T00:00:00"/>
    <x v="0"/>
    <n v="3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47C2182-0037-4715-9778-B5DAE5BBFBB3}"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rowHeaderCaption="Branch">
  <location ref="A3:B9" firstHeaderRow="1" firstDataRow="1" firstDataCol="1"/>
  <pivotFields count="13">
    <pivotField showAll="0"/>
    <pivotField showAll="0"/>
    <pivotField showAll="0">
      <items count="9">
        <item x="2"/>
        <item x="6"/>
        <item x="7"/>
        <item x="0"/>
        <item x="3"/>
        <item x="1"/>
        <item x="5"/>
        <item x="4"/>
        <item t="default"/>
      </items>
    </pivotField>
    <pivotField showAll="0"/>
    <pivotField showAll="0"/>
    <pivotField showAll="0"/>
    <pivotField axis="axisRow" showAll="0">
      <items count="6">
        <item x="1"/>
        <item x="2"/>
        <item x="4"/>
        <item x="0"/>
        <item x="3"/>
        <item t="default"/>
      </items>
    </pivotField>
    <pivotField numFmtId="14" showAll="0"/>
    <pivotField showAll="0"/>
    <pivotField showAll="0"/>
    <pivotField showAll="0"/>
    <pivotField dataField="1" showAll="0">
      <items count="3">
        <item x="1"/>
        <item x="0"/>
        <item t="default"/>
      </items>
    </pivotField>
    <pivotField showAll="0"/>
  </pivotFields>
  <rowFields count="1">
    <field x="6"/>
  </rowFields>
  <rowItems count="6">
    <i>
      <x/>
    </i>
    <i>
      <x v="1"/>
    </i>
    <i>
      <x v="2"/>
    </i>
    <i>
      <x v="3"/>
    </i>
    <i>
      <x v="4"/>
    </i>
    <i t="grand">
      <x/>
    </i>
  </rowItems>
  <colItems count="1">
    <i/>
  </colItems>
  <dataFields count="1">
    <dataField name="Sum of Closing Inventory" fld="11" baseField="0" baseItem="0"/>
  </dataFields>
  <chartFormats count="6">
    <chartFormat chart="5" format="7" series="1">
      <pivotArea type="data" outline="0" fieldPosition="0">
        <references count="1">
          <reference field="4294967294" count="1" selected="0">
            <x v="0"/>
          </reference>
        </references>
      </pivotArea>
    </chartFormat>
    <chartFormat chart="5" format="8">
      <pivotArea type="data" outline="0" fieldPosition="0">
        <references count="2">
          <reference field="4294967294" count="1" selected="0">
            <x v="0"/>
          </reference>
          <reference field="6" count="1" selected="0">
            <x v="0"/>
          </reference>
        </references>
      </pivotArea>
    </chartFormat>
    <chartFormat chart="5" format="9">
      <pivotArea type="data" outline="0" fieldPosition="0">
        <references count="2">
          <reference field="4294967294" count="1" selected="0">
            <x v="0"/>
          </reference>
          <reference field="6" count="1" selected="0">
            <x v="1"/>
          </reference>
        </references>
      </pivotArea>
    </chartFormat>
    <chartFormat chart="5" format="10">
      <pivotArea type="data" outline="0" fieldPosition="0">
        <references count="2">
          <reference field="4294967294" count="1" selected="0">
            <x v="0"/>
          </reference>
          <reference field="6" count="1" selected="0">
            <x v="2"/>
          </reference>
        </references>
      </pivotArea>
    </chartFormat>
    <chartFormat chart="5" format="11">
      <pivotArea type="data" outline="0" fieldPosition="0">
        <references count="2">
          <reference field="4294967294" count="1" selected="0">
            <x v="0"/>
          </reference>
          <reference field="6" count="1" selected="0">
            <x v="3"/>
          </reference>
        </references>
      </pivotArea>
    </chartFormat>
    <chartFormat chart="5" format="12">
      <pivotArea type="data" outline="0" fieldPosition="0">
        <references count="2">
          <reference field="4294967294" count="1" selected="0">
            <x v="0"/>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5D501DA-0EBE-4E57-AA65-2952224F9451}"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rowHeaderCaption="Branch">
  <location ref="F14:I23" firstHeaderRow="0" firstDataRow="1" firstDataCol="1"/>
  <pivotFields count="13">
    <pivotField showAll="0"/>
    <pivotField showAll="0"/>
    <pivotField axis="axisRow" showAll="0">
      <items count="9">
        <item x="2"/>
        <item x="6"/>
        <item x="7"/>
        <item x="0"/>
        <item x="3"/>
        <item x="1"/>
        <item x="5"/>
        <item x="4"/>
        <item t="default"/>
      </items>
    </pivotField>
    <pivotField showAll="0">
      <items count="2">
        <item x="0"/>
        <item t="default"/>
      </items>
    </pivotField>
    <pivotField showAll="0"/>
    <pivotField dataField="1" showAll="0"/>
    <pivotField showAll="0">
      <items count="6">
        <item x="1"/>
        <item x="2"/>
        <item x="4"/>
        <item x="0"/>
        <item x="3"/>
        <item t="default"/>
      </items>
    </pivotField>
    <pivotField numFmtId="14" showAll="0"/>
    <pivotField dataField="1" showAll="0"/>
    <pivotField showAll="0"/>
    <pivotField showAll="0"/>
    <pivotField showAll="0">
      <items count="3">
        <item x="1"/>
        <item x="0"/>
        <item t="default"/>
      </items>
    </pivotField>
    <pivotField dataField="1" showAll="0"/>
  </pivotFields>
  <rowFields count="1">
    <field x="2"/>
  </rowFields>
  <rowItems count="9">
    <i>
      <x/>
    </i>
    <i>
      <x v="1"/>
    </i>
    <i>
      <x v="2"/>
    </i>
    <i>
      <x v="3"/>
    </i>
    <i>
      <x v="4"/>
    </i>
    <i>
      <x v="5"/>
    </i>
    <i>
      <x v="6"/>
    </i>
    <i>
      <x v="7"/>
    </i>
    <i t="grand">
      <x/>
    </i>
  </rowItems>
  <colFields count="1">
    <field x="-2"/>
  </colFields>
  <colItems count="3">
    <i>
      <x/>
    </i>
    <i i="1">
      <x v="1"/>
    </i>
    <i i="2">
      <x v="2"/>
    </i>
  </colItems>
  <dataFields count="3">
    <dataField name="Sum of Sales Price" fld="8" baseField="0" baseItem="0"/>
    <dataField name="Sum of Purchase Price" fld="5" baseField="0" baseItem="0"/>
    <dataField name="Sum of Profit" fld="12" baseField="0" baseItem="0"/>
  </dataFields>
  <chartFormats count="9">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3" format="6" series="1">
      <pivotArea type="data" outline="0" fieldPosition="0">
        <references count="1">
          <reference field="4294967294" count="1" selected="0">
            <x v="0"/>
          </reference>
        </references>
      </pivotArea>
    </chartFormat>
    <chartFormat chart="3" format="7" series="1">
      <pivotArea type="data" outline="0" fieldPosition="0">
        <references count="1">
          <reference field="4294967294" count="1" selected="0">
            <x v="1"/>
          </reference>
        </references>
      </pivotArea>
    </chartFormat>
    <chartFormat chart="3" format="8" series="1">
      <pivotArea type="data" outline="0" fieldPosition="0">
        <references count="1">
          <reference field="4294967294" count="1" selected="0">
            <x v="2"/>
          </reference>
        </references>
      </pivotArea>
    </chartFormat>
    <chartFormat chart="7" format="6" series="1">
      <pivotArea type="data" outline="0" fieldPosition="0">
        <references count="1">
          <reference field="4294967294" count="1" selected="0">
            <x v="0"/>
          </reference>
        </references>
      </pivotArea>
    </chartFormat>
    <chartFormat chart="7" format="7" series="1">
      <pivotArea type="data" outline="0" fieldPosition="0">
        <references count="1">
          <reference field="4294967294" count="1" selected="0">
            <x v="1"/>
          </reference>
        </references>
      </pivotArea>
    </chartFormat>
    <chartFormat chart="7"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A0A12E3-1517-4A9E-B93E-EFC6901B9606}"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Branch">
  <location ref="A14:D20" firstHeaderRow="0" firstDataRow="1" firstDataCol="1"/>
  <pivotFields count="13">
    <pivotField showAll="0"/>
    <pivotField showAll="0"/>
    <pivotField showAll="0">
      <items count="9">
        <item x="2"/>
        <item x="6"/>
        <item x="7"/>
        <item x="0"/>
        <item x="3"/>
        <item x="1"/>
        <item x="5"/>
        <item x="4"/>
        <item t="default"/>
      </items>
    </pivotField>
    <pivotField showAll="0"/>
    <pivotField showAll="0"/>
    <pivotField dataField="1" showAll="0"/>
    <pivotField axis="axisRow" showAll="0">
      <items count="6">
        <item x="1"/>
        <item x="2"/>
        <item x="4"/>
        <item x="0"/>
        <item x="3"/>
        <item t="default"/>
      </items>
    </pivotField>
    <pivotField numFmtId="14" showAll="0"/>
    <pivotField dataField="1" showAll="0"/>
    <pivotField showAll="0"/>
    <pivotField showAll="0"/>
    <pivotField showAll="0">
      <items count="3">
        <item x="1"/>
        <item x="0"/>
        <item t="default"/>
      </items>
    </pivotField>
    <pivotField dataField="1" showAll="0"/>
  </pivotFields>
  <rowFields count="1">
    <field x="6"/>
  </rowFields>
  <rowItems count="6">
    <i>
      <x/>
    </i>
    <i>
      <x v="1"/>
    </i>
    <i>
      <x v="2"/>
    </i>
    <i>
      <x v="3"/>
    </i>
    <i>
      <x v="4"/>
    </i>
    <i t="grand">
      <x/>
    </i>
  </rowItems>
  <colFields count="1">
    <field x="-2"/>
  </colFields>
  <colItems count="3">
    <i>
      <x/>
    </i>
    <i i="1">
      <x v="1"/>
    </i>
    <i i="2">
      <x v="2"/>
    </i>
  </colItems>
  <dataFields count="3">
    <dataField name="Sum of Sales Price" fld="8" baseField="0" baseItem="0"/>
    <dataField name="Sum of Purchase Price" fld="5" baseField="0" baseItem="0"/>
    <dataField name="Sum of Profit" fld="12" baseField="0" baseItem="0"/>
  </dataFields>
  <chartFormats count="3">
    <chartFormat chart="3" format="6" series="1">
      <pivotArea type="data" outline="0" fieldPosition="0">
        <references count="1">
          <reference field="4294967294" count="1" selected="0">
            <x v="0"/>
          </reference>
        </references>
      </pivotArea>
    </chartFormat>
    <chartFormat chart="3" format="7" series="1">
      <pivotArea type="data" outline="0" fieldPosition="0">
        <references count="1">
          <reference field="4294967294" count="1" selected="0">
            <x v="1"/>
          </reference>
        </references>
      </pivotArea>
    </chartFormat>
    <chartFormat chart="3"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ch" xr10:uid="{19A9784D-AE9A-4259-AE98-789C0924B544}" sourceName="Branch">
  <pivotTables>
    <pivotTable tabId="7" name="PivotTable3"/>
    <pivotTable tabId="7" name="PivotTable1"/>
    <pivotTable tabId="7" name="PivotTable2"/>
  </pivotTables>
  <data>
    <tabular pivotCacheId="1815138326">
      <items count="5">
        <i x="1" s="1"/>
        <i x="2" s="1"/>
        <i x="4" s="1"/>
        <i x="0"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Type" xr10:uid="{6BCC9F9C-13A9-45D3-A181-DF35D51E8B4C}" sourceName="Product Type">
  <pivotTables>
    <pivotTable tabId="7" name="PivotTable3"/>
    <pivotTable tabId="7" name="PivotTable1"/>
    <pivotTable tabId="7" name="PivotTable2"/>
  </pivotTables>
  <data>
    <tabular pivotCacheId="1815138326">
      <items count="8">
        <i x="2" s="1"/>
        <i x="6" s="1"/>
        <i x="7" s="1"/>
        <i x="0" s="1"/>
        <i x="3" s="1"/>
        <i x="1" s="1"/>
        <i x="5"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ranch" xr10:uid="{6C17DBAC-03CE-4D81-AAF9-395C9F89CC8F}" cache="Slicer_Branch" caption="Branch" rowHeight="241300"/>
  <slicer name="Product Type" xr10:uid="{6E9D9FDD-865F-4E02-9738-8324D4844C4F}" cache="Slicer_Product_Type" caption="Product Type"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5491C313-AE3A-49D9-9629-3A3EA170F021}" name="Table5" displayName="Table5" ref="A5:M456" totalsRowCount="1" headerRowDxfId="28" dataDxfId="27" tableBorderDxfId="26">
  <autoFilter ref="A5:M455" xr:uid="{5491C313-AE3A-49D9-9629-3A3EA170F021}"/>
  <tableColumns count="13">
    <tableColumn id="1" xr3:uid="{C2BBF128-AF22-4EC6-B061-7103C15B2401}" name="Sl No." dataDxfId="25" totalsRowDxfId="24"/>
    <tableColumn id="2" xr3:uid="{B94E69A2-D36E-495F-A1FF-F0137AC0A739}" name="Item Code" dataDxfId="23" totalsRowDxfId="22"/>
    <tableColumn id="3" xr3:uid="{30707CC9-5FCB-4D3E-86A7-2DAC8EDD5E8C}" name="Product Type" dataDxfId="21" totalsRowDxfId="20"/>
    <tableColumn id="4" xr3:uid="{B065E9FB-EFB2-4593-A917-61695ACA3643}" name="Gender" dataDxfId="19" totalsRowDxfId="18"/>
    <tableColumn id="5" xr3:uid="{489EC7FD-E51B-49D0-9B36-F8BA96DFD3F2}" name="Quantity" dataDxfId="17" totalsRowDxfId="16"/>
    <tableColumn id="6" xr3:uid="{4A2EC2FA-B68F-4244-921F-3B611D8B6EEA}" name="Purchase Price" dataDxfId="15" totalsRowDxfId="14"/>
    <tableColumn id="7" xr3:uid="{60B89975-7297-4C75-B301-66EE27E21624}" name="Branch" dataDxfId="13" totalsRowDxfId="12"/>
    <tableColumn id="8" xr3:uid="{23A05213-72C2-439D-BE9E-709A0ECFFBE4}" name="Date of Purchase" dataDxfId="11" totalsRowDxfId="10"/>
    <tableColumn id="9" xr3:uid="{E454C350-1EA3-4A95-8DA0-9C204F6971D6}" name="Sales Price" dataDxfId="9" totalsRowDxfId="8">
      <calculatedColumnFormula>IFERROR(VLOOKUP('Purchase Transactions'!$B6,'Sales Transactions'!$B$6:$H$315,7,FALSE),"")</calculatedColumnFormula>
    </tableColumn>
    <tableColumn id="10" xr3:uid="{351FF23D-6FDA-4A18-B536-2AC9509DF9BD}" name="Sales Quantity" totalsRowFunction="count" dataDxfId="7" totalsRowDxfId="6">
      <calculatedColumnFormula>IFERROR(VLOOKUP('Purchase Transactions'!$B6,'Sales Transactions'!$B$6:$H$315,6,0),"")</calculatedColumnFormula>
    </tableColumn>
    <tableColumn id="11" xr3:uid="{1465E3AE-7DB6-48A1-A647-55856220FE6A}" name="Sales Date" dataDxfId="5" totalsRowDxfId="4">
      <calculatedColumnFormula>IFERROR(INDEX('Sales Transactions'!$F$6:$F$315,MATCH(Table5[[#This Row],[Item Code]],'Sales Transactions'!$B$6:$B$315,0)),"")</calculatedColumnFormula>
    </tableColumn>
    <tableColumn id="12" xr3:uid="{FBC9ECF3-5523-4C53-8C52-645D7E3802DE}" name="Closing Inventory" totalsRowFunction="sum" dataDxfId="3" totalsRowDxfId="2">
      <calculatedColumnFormula>IF(Table5[[#This Row],[Sales Quantity]]="",Table5[[#This Row],[Quantity]],"")</calculatedColumnFormula>
    </tableColumn>
    <tableColumn id="13" xr3:uid="{D2E27462-74B7-4A0F-B3B8-8608972CC930}" name="Profit" totalsRowFunction="sum" dataDxfId="1" totalsRowDxfId="0">
      <calculatedColumnFormula>IFERROR(Table5[[#This Row],[Sales Price]]-Table5[[#This Row],[Purchase Price]],"")</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204AFC-15F8-4D4F-A21C-054C05845E4B}">
  <sheetPr>
    <tabColor theme="4" tint="-0.249977111117893"/>
  </sheetPr>
  <dimension ref="C1:U44"/>
  <sheetViews>
    <sheetView showGridLines="0" tabSelected="1" topLeftCell="C1" workbookViewId="0">
      <selection activeCell="C1" sqref="C1:T1"/>
    </sheetView>
  </sheetViews>
  <sheetFormatPr defaultColWidth="0" defaultRowHeight="15" zeroHeight="1" x14ac:dyDescent="0.25"/>
  <cols>
    <col min="1" max="2" width="9.140625" hidden="1" customWidth="1"/>
    <col min="3" max="20" width="9.140625" customWidth="1"/>
    <col min="21" max="21" width="0" hidden="1" customWidth="1"/>
    <col min="22" max="16384" width="9.140625" hidden="1"/>
  </cols>
  <sheetData>
    <row r="1" spans="3:21" ht="44.25" customHeight="1" x14ac:dyDescent="0.25">
      <c r="C1" s="26"/>
      <c r="D1" s="26"/>
      <c r="E1" s="26"/>
      <c r="F1" s="26"/>
      <c r="G1" s="26"/>
      <c r="H1" s="26"/>
      <c r="I1" s="26"/>
      <c r="J1" s="26"/>
      <c r="K1" s="26"/>
      <c r="L1" s="26"/>
      <c r="M1" s="26"/>
      <c r="N1" s="26"/>
      <c r="O1" s="26"/>
      <c r="P1" s="26"/>
      <c r="Q1" s="26"/>
      <c r="R1" s="26"/>
      <c r="S1" s="26"/>
      <c r="T1" s="26"/>
      <c r="U1" s="24"/>
    </row>
    <row r="2" spans="3:21" x14ac:dyDescent="0.25">
      <c r="C2" s="24"/>
      <c r="D2" s="24"/>
      <c r="E2" s="24"/>
      <c r="F2" s="24"/>
      <c r="G2" s="24"/>
      <c r="H2" s="24"/>
      <c r="I2" s="24"/>
      <c r="J2" s="24"/>
      <c r="K2" s="24"/>
      <c r="L2" s="24"/>
      <c r="M2" s="24"/>
      <c r="N2" s="24"/>
      <c r="O2" s="24"/>
      <c r="P2" s="24"/>
      <c r="Q2" s="24"/>
      <c r="R2" s="24"/>
      <c r="S2" s="24"/>
      <c r="T2" s="24"/>
      <c r="U2" s="24"/>
    </row>
    <row r="3" spans="3:21" x14ac:dyDescent="0.25">
      <c r="C3" s="24"/>
      <c r="D3" s="24"/>
      <c r="E3" s="24"/>
      <c r="F3" s="24"/>
      <c r="G3" s="24"/>
      <c r="H3" s="24"/>
      <c r="I3" s="24"/>
      <c r="J3" s="24"/>
      <c r="K3" s="24"/>
      <c r="L3" s="24"/>
      <c r="M3" s="24"/>
      <c r="N3" s="24"/>
      <c r="O3" s="24"/>
      <c r="P3" s="24"/>
      <c r="Q3" s="24"/>
      <c r="R3" s="24"/>
      <c r="S3" s="24"/>
      <c r="T3" s="24"/>
      <c r="U3" s="24"/>
    </row>
    <row r="4" spans="3:21" x14ac:dyDescent="0.25">
      <c r="C4" s="24"/>
      <c r="D4" s="24"/>
      <c r="E4" s="24"/>
      <c r="F4" s="24"/>
      <c r="G4" s="24"/>
      <c r="H4" s="24"/>
      <c r="I4" s="24"/>
      <c r="J4" s="24"/>
      <c r="K4" s="24"/>
      <c r="L4" s="24"/>
      <c r="M4" s="24"/>
      <c r="N4" s="24"/>
      <c r="O4" s="24"/>
      <c r="P4" s="24"/>
      <c r="Q4" s="24"/>
      <c r="R4" s="24"/>
      <c r="S4" s="24"/>
      <c r="T4" s="24"/>
      <c r="U4" s="24"/>
    </row>
    <row r="5" spans="3:21" x14ac:dyDescent="0.25">
      <c r="C5" s="24"/>
      <c r="D5" s="24"/>
      <c r="E5" s="24"/>
      <c r="F5" s="24"/>
      <c r="G5" s="24"/>
      <c r="H5" s="24"/>
      <c r="I5" s="24"/>
      <c r="J5" s="24"/>
      <c r="K5" s="24"/>
      <c r="L5" s="24"/>
      <c r="M5" s="24"/>
      <c r="N5" s="24"/>
      <c r="O5" s="24"/>
      <c r="P5" s="24"/>
      <c r="Q5" s="24"/>
      <c r="R5" s="24"/>
      <c r="S5" s="24"/>
      <c r="T5" s="24"/>
      <c r="U5" s="24"/>
    </row>
    <row r="6" spans="3:21" x14ac:dyDescent="0.25">
      <c r="C6" s="24"/>
      <c r="D6" s="24"/>
      <c r="E6" s="24"/>
      <c r="F6" s="24"/>
      <c r="G6" s="24"/>
      <c r="H6" s="24"/>
      <c r="I6" s="24"/>
      <c r="J6" s="24"/>
      <c r="K6" s="24"/>
      <c r="L6" s="24"/>
      <c r="M6" s="24"/>
      <c r="N6" s="24"/>
      <c r="O6" s="24"/>
      <c r="P6" s="24"/>
      <c r="Q6" s="24"/>
      <c r="R6" s="24"/>
      <c r="S6" s="24"/>
      <c r="T6" s="24"/>
      <c r="U6" s="24"/>
    </row>
    <row r="7" spans="3:21" x14ac:dyDescent="0.25">
      <c r="C7" s="24"/>
      <c r="D7" s="24"/>
      <c r="E7" s="24"/>
      <c r="F7" s="24"/>
      <c r="G7" s="24"/>
      <c r="H7" s="24"/>
      <c r="I7" s="24"/>
      <c r="J7" s="24"/>
      <c r="K7" s="24"/>
      <c r="L7" s="24"/>
      <c r="M7" s="24"/>
      <c r="N7" s="24"/>
      <c r="O7" s="24"/>
      <c r="P7" s="24"/>
      <c r="Q7" s="24"/>
      <c r="R7" s="24"/>
      <c r="S7" s="24"/>
      <c r="T7" s="24"/>
      <c r="U7" s="24"/>
    </row>
    <row r="8" spans="3:21" x14ac:dyDescent="0.25">
      <c r="C8" s="24"/>
      <c r="D8" s="24"/>
      <c r="E8" s="24"/>
      <c r="F8" s="24"/>
      <c r="G8" s="24"/>
      <c r="H8" s="24"/>
      <c r="I8" s="24"/>
      <c r="J8" s="24"/>
      <c r="K8" s="24"/>
      <c r="L8" s="24"/>
      <c r="M8" s="24"/>
      <c r="N8" s="24"/>
      <c r="O8" s="24"/>
      <c r="P8" s="24"/>
      <c r="Q8" s="24"/>
      <c r="R8" s="24"/>
      <c r="S8" s="24"/>
      <c r="T8" s="24"/>
      <c r="U8" s="24"/>
    </row>
    <row r="9" spans="3:21" x14ac:dyDescent="0.25">
      <c r="C9" s="24"/>
      <c r="D9" s="24"/>
      <c r="E9" s="24"/>
      <c r="F9" s="24"/>
      <c r="G9" s="24"/>
      <c r="H9" s="24"/>
      <c r="I9" s="24"/>
      <c r="J9" s="24"/>
      <c r="K9" s="24"/>
      <c r="L9" s="24"/>
      <c r="M9" s="24"/>
      <c r="N9" s="24"/>
      <c r="O9" s="24"/>
      <c r="P9" s="24"/>
      <c r="Q9" s="24"/>
      <c r="R9" s="24"/>
      <c r="S9" s="24"/>
      <c r="T9" s="24"/>
      <c r="U9" s="24"/>
    </row>
    <row r="10" spans="3:21" x14ac:dyDescent="0.25">
      <c r="C10" s="24"/>
      <c r="D10" s="24"/>
      <c r="E10" s="24"/>
      <c r="F10" s="24"/>
      <c r="G10" s="24"/>
      <c r="H10" s="24"/>
      <c r="I10" s="24"/>
      <c r="J10" s="24"/>
      <c r="K10" s="24"/>
      <c r="L10" s="24"/>
      <c r="M10" s="24"/>
      <c r="N10" s="24"/>
      <c r="O10" s="24"/>
      <c r="P10" s="24"/>
      <c r="Q10" s="24"/>
      <c r="R10" s="24"/>
      <c r="S10" s="24"/>
      <c r="T10" s="24"/>
      <c r="U10" s="24"/>
    </row>
    <row r="11" spans="3:21" x14ac:dyDescent="0.25">
      <c r="C11" s="24"/>
      <c r="D11" s="24"/>
      <c r="E11" s="24"/>
      <c r="F11" s="24"/>
      <c r="G11" s="24"/>
      <c r="H11" s="24"/>
      <c r="I11" s="24"/>
      <c r="J11" s="24"/>
      <c r="K11" s="24"/>
      <c r="L11" s="24"/>
      <c r="M11" s="24"/>
      <c r="N11" s="24"/>
      <c r="O11" s="24"/>
      <c r="P11" s="24"/>
      <c r="Q11" s="24"/>
      <c r="R11" s="24"/>
      <c r="S11" s="24"/>
      <c r="T11" s="24"/>
      <c r="U11" s="24"/>
    </row>
    <row r="12" spans="3:21" x14ac:dyDescent="0.25">
      <c r="C12" s="24"/>
      <c r="D12" s="24"/>
      <c r="E12" s="24"/>
      <c r="F12" s="24"/>
      <c r="G12" s="24"/>
      <c r="H12" s="24"/>
      <c r="I12" s="24"/>
      <c r="J12" s="24"/>
      <c r="K12" s="24"/>
      <c r="L12" s="24"/>
      <c r="M12" s="24"/>
      <c r="N12" s="24"/>
      <c r="O12" s="24"/>
      <c r="P12" s="24"/>
      <c r="Q12" s="24"/>
      <c r="R12" s="24"/>
      <c r="S12" s="24"/>
      <c r="T12" s="24"/>
      <c r="U12" s="24"/>
    </row>
    <row r="13" spans="3:21" x14ac:dyDescent="0.25">
      <c r="C13" s="24"/>
      <c r="D13" s="24"/>
      <c r="E13" s="24"/>
      <c r="F13" s="24"/>
      <c r="G13" s="24"/>
      <c r="H13" s="24"/>
      <c r="I13" s="24"/>
      <c r="J13" s="24"/>
      <c r="K13" s="24"/>
      <c r="L13" s="24"/>
      <c r="M13" s="24"/>
      <c r="N13" s="24"/>
      <c r="O13" s="24"/>
      <c r="P13" s="24"/>
      <c r="Q13" s="24"/>
      <c r="R13" s="24"/>
      <c r="S13" s="24"/>
      <c r="T13" s="24"/>
      <c r="U13" s="24"/>
    </row>
    <row r="14" spans="3:21" x14ac:dyDescent="0.25">
      <c r="C14" s="24"/>
      <c r="D14" s="24"/>
      <c r="E14" s="24"/>
      <c r="F14" s="24"/>
      <c r="G14" s="24"/>
      <c r="H14" s="24"/>
      <c r="I14" s="24"/>
      <c r="J14" s="24"/>
      <c r="K14" s="24"/>
      <c r="L14" s="24"/>
      <c r="M14" s="24"/>
      <c r="N14" s="24"/>
      <c r="O14" s="24"/>
      <c r="P14" s="24"/>
      <c r="Q14" s="24"/>
      <c r="R14" s="24"/>
      <c r="S14" s="24"/>
      <c r="T14" s="24"/>
      <c r="U14" s="24"/>
    </row>
    <row r="15" spans="3:21" x14ac:dyDescent="0.25">
      <c r="C15" s="24"/>
      <c r="D15" s="24"/>
      <c r="E15" s="24"/>
      <c r="F15" s="24"/>
      <c r="G15" s="24"/>
      <c r="H15" s="24"/>
      <c r="I15" s="24"/>
      <c r="J15" s="24"/>
      <c r="K15" s="24"/>
      <c r="L15" s="24"/>
      <c r="M15" s="24"/>
      <c r="N15" s="24"/>
      <c r="O15" s="24"/>
      <c r="P15" s="24"/>
      <c r="Q15" s="24"/>
      <c r="R15" s="24"/>
      <c r="S15" s="24"/>
      <c r="T15" s="24"/>
      <c r="U15" s="24"/>
    </row>
    <row r="16" spans="3:21" x14ac:dyDescent="0.25">
      <c r="C16" s="24"/>
      <c r="D16" s="24"/>
      <c r="E16" s="24"/>
      <c r="F16" s="24"/>
      <c r="G16" s="24"/>
      <c r="H16" s="24"/>
      <c r="I16" s="24"/>
      <c r="J16" s="24"/>
      <c r="K16" s="24"/>
      <c r="L16" s="24"/>
      <c r="M16" s="24"/>
      <c r="N16" s="24"/>
      <c r="O16" s="24"/>
      <c r="P16" s="24"/>
      <c r="Q16" s="24"/>
      <c r="R16" s="24"/>
      <c r="S16" s="24"/>
      <c r="T16" s="24"/>
      <c r="U16" s="24"/>
    </row>
    <row r="17" spans="3:21" x14ac:dyDescent="0.25">
      <c r="C17" s="24"/>
      <c r="D17" s="24"/>
      <c r="E17" s="24"/>
      <c r="F17" s="24"/>
      <c r="G17" s="24"/>
      <c r="H17" s="24"/>
      <c r="I17" s="24"/>
      <c r="J17" s="24"/>
      <c r="K17" s="24"/>
      <c r="L17" s="24"/>
      <c r="M17" s="24"/>
      <c r="N17" s="24"/>
      <c r="O17" s="24"/>
      <c r="P17" s="24"/>
      <c r="Q17" s="24"/>
      <c r="R17" s="24"/>
      <c r="S17" s="24"/>
      <c r="T17" s="24"/>
      <c r="U17" s="24"/>
    </row>
    <row r="18" spans="3:21" x14ac:dyDescent="0.25">
      <c r="C18" s="24"/>
      <c r="D18" s="24"/>
      <c r="E18" s="24"/>
      <c r="F18" s="24"/>
      <c r="G18" s="24"/>
      <c r="H18" s="24"/>
      <c r="I18" s="24"/>
      <c r="J18" s="24"/>
      <c r="K18" s="24"/>
      <c r="L18" s="24"/>
      <c r="M18" s="24"/>
      <c r="N18" s="24"/>
      <c r="O18" s="24"/>
      <c r="P18" s="24"/>
      <c r="Q18" s="24"/>
      <c r="R18" s="24"/>
      <c r="S18" s="24"/>
      <c r="T18" s="24"/>
      <c r="U18" s="24"/>
    </row>
    <row r="19" spans="3:21" x14ac:dyDescent="0.25">
      <c r="C19" s="24"/>
      <c r="D19" s="24"/>
      <c r="E19" s="24"/>
      <c r="F19" s="24"/>
      <c r="G19" s="24"/>
      <c r="H19" s="24"/>
      <c r="I19" s="24"/>
      <c r="J19" s="24"/>
      <c r="K19" s="24"/>
      <c r="L19" s="24"/>
      <c r="M19" s="24"/>
      <c r="N19" s="24"/>
      <c r="O19" s="24"/>
      <c r="P19" s="24"/>
      <c r="Q19" s="24"/>
      <c r="R19" s="24"/>
      <c r="S19" s="24"/>
      <c r="T19" s="24"/>
      <c r="U19" s="24"/>
    </row>
    <row r="20" spans="3:21" x14ac:dyDescent="0.25">
      <c r="C20" s="24"/>
      <c r="D20" s="24"/>
      <c r="E20" s="24"/>
      <c r="F20" s="24"/>
      <c r="G20" s="24"/>
      <c r="H20" s="24"/>
      <c r="I20" s="24"/>
      <c r="J20" s="24"/>
      <c r="K20" s="24"/>
      <c r="L20" s="24"/>
      <c r="M20" s="24"/>
      <c r="N20" s="24"/>
      <c r="O20" s="24"/>
      <c r="P20" s="24"/>
      <c r="Q20" s="24"/>
      <c r="R20" s="24"/>
      <c r="S20" s="24"/>
      <c r="T20" s="24"/>
      <c r="U20" s="24"/>
    </row>
    <row r="21" spans="3:21" x14ac:dyDescent="0.25">
      <c r="C21" s="24"/>
      <c r="D21" s="24"/>
      <c r="E21" s="24"/>
      <c r="F21" s="24"/>
      <c r="G21" s="24"/>
      <c r="H21" s="24"/>
      <c r="I21" s="24"/>
      <c r="J21" s="24"/>
      <c r="K21" s="24"/>
      <c r="L21" s="24"/>
      <c r="M21" s="24"/>
      <c r="N21" s="24"/>
      <c r="O21" s="24"/>
      <c r="P21" s="24"/>
      <c r="Q21" s="24"/>
      <c r="R21" s="24"/>
      <c r="S21" s="24"/>
      <c r="T21" s="24"/>
      <c r="U21" s="24"/>
    </row>
    <row r="22" spans="3:21" x14ac:dyDescent="0.25">
      <c r="C22" s="24"/>
      <c r="D22" s="24"/>
      <c r="E22" s="24"/>
      <c r="F22" s="24"/>
      <c r="G22" s="24"/>
      <c r="H22" s="24"/>
      <c r="I22" s="24"/>
      <c r="J22" s="24"/>
      <c r="K22" s="24"/>
      <c r="L22" s="24"/>
      <c r="M22" s="24"/>
      <c r="N22" s="24"/>
      <c r="O22" s="24"/>
      <c r="P22" s="24"/>
      <c r="Q22" s="24"/>
      <c r="R22" s="24"/>
      <c r="S22" s="24"/>
      <c r="T22" s="24"/>
      <c r="U22" s="24"/>
    </row>
    <row r="23" spans="3:21" x14ac:dyDescent="0.25">
      <c r="C23" s="24"/>
      <c r="D23" s="24"/>
      <c r="E23" s="24"/>
      <c r="F23" s="24"/>
      <c r="G23" s="24"/>
      <c r="H23" s="24"/>
      <c r="I23" s="24"/>
      <c r="J23" s="24"/>
      <c r="K23" s="24"/>
      <c r="L23" s="24"/>
      <c r="M23" s="24"/>
      <c r="N23" s="24"/>
      <c r="O23" s="24"/>
      <c r="P23" s="24"/>
      <c r="Q23" s="24"/>
      <c r="R23" s="24"/>
      <c r="S23" s="24"/>
      <c r="T23" s="24"/>
      <c r="U23" s="24"/>
    </row>
    <row r="24" spans="3:21" x14ac:dyDescent="0.25">
      <c r="C24" s="24"/>
      <c r="D24" s="24"/>
      <c r="E24" s="24"/>
      <c r="F24" s="24"/>
      <c r="G24" s="24"/>
      <c r="H24" s="24"/>
      <c r="I24" s="24"/>
      <c r="J24" s="24"/>
      <c r="K24" s="24"/>
      <c r="L24" s="24"/>
      <c r="M24" s="24"/>
      <c r="N24" s="24"/>
      <c r="O24" s="24"/>
      <c r="P24" s="24"/>
      <c r="Q24" s="24"/>
      <c r="R24" s="24"/>
      <c r="S24" s="24"/>
      <c r="T24" s="24"/>
      <c r="U24" s="24"/>
    </row>
    <row r="25" spans="3:21" x14ac:dyDescent="0.25">
      <c r="C25" s="24"/>
      <c r="D25" s="24"/>
      <c r="E25" s="24"/>
      <c r="F25" s="24"/>
      <c r="G25" s="24"/>
      <c r="H25" s="24"/>
      <c r="I25" s="24"/>
      <c r="J25" s="24"/>
      <c r="K25" s="24"/>
      <c r="L25" s="24"/>
      <c r="M25" s="24"/>
      <c r="N25" s="24"/>
      <c r="O25" s="24"/>
      <c r="P25" s="24"/>
      <c r="Q25" s="24"/>
      <c r="R25" s="24"/>
      <c r="S25" s="24"/>
      <c r="T25" s="24"/>
      <c r="U25" s="24"/>
    </row>
    <row r="26" spans="3:21" x14ac:dyDescent="0.25">
      <c r="C26" s="24"/>
      <c r="D26" s="24"/>
      <c r="E26" s="24"/>
      <c r="F26" s="24"/>
      <c r="G26" s="24"/>
      <c r="H26" s="24"/>
      <c r="I26" s="24"/>
      <c r="J26" s="24"/>
      <c r="K26" s="24"/>
      <c r="L26" s="24"/>
      <c r="M26" s="24"/>
      <c r="N26" s="24"/>
      <c r="O26" s="24"/>
      <c r="P26" s="24"/>
      <c r="Q26" s="24"/>
      <c r="R26" s="24"/>
      <c r="S26" s="24"/>
      <c r="T26" s="24"/>
      <c r="U26" s="24"/>
    </row>
    <row r="27" spans="3:21" x14ac:dyDescent="0.25">
      <c r="C27" s="24"/>
      <c r="D27" s="24"/>
      <c r="E27" s="24"/>
      <c r="F27" s="24"/>
      <c r="G27" s="24"/>
      <c r="H27" s="24"/>
      <c r="I27" s="24"/>
      <c r="J27" s="24"/>
      <c r="K27" s="24"/>
      <c r="L27" s="24"/>
      <c r="M27" s="24"/>
      <c r="N27" s="24"/>
      <c r="O27" s="24"/>
      <c r="P27" s="24"/>
      <c r="Q27" s="24"/>
      <c r="R27" s="24"/>
      <c r="S27" s="24"/>
      <c r="T27" s="24"/>
      <c r="U27" s="24"/>
    </row>
    <row r="28" spans="3:21" x14ac:dyDescent="0.25">
      <c r="C28" s="24"/>
      <c r="D28" s="24"/>
      <c r="E28" s="24"/>
      <c r="F28" s="24"/>
      <c r="G28" s="24"/>
      <c r="H28" s="24"/>
      <c r="I28" s="24"/>
      <c r="J28" s="24"/>
      <c r="K28" s="24"/>
      <c r="L28" s="24"/>
      <c r="M28" s="24"/>
      <c r="N28" s="24"/>
      <c r="O28" s="24"/>
      <c r="P28" s="24"/>
      <c r="Q28" s="24"/>
      <c r="R28" s="24"/>
      <c r="S28" s="24"/>
      <c r="T28" s="24"/>
      <c r="U28" s="24"/>
    </row>
    <row r="29" spans="3:21" x14ac:dyDescent="0.25">
      <c r="C29" s="24"/>
      <c r="D29" s="24"/>
      <c r="E29" s="24"/>
      <c r="F29" s="24"/>
      <c r="G29" s="24"/>
      <c r="H29" s="24"/>
      <c r="I29" s="24"/>
      <c r="J29" s="24"/>
      <c r="K29" s="24"/>
      <c r="L29" s="24"/>
      <c r="M29" s="24"/>
      <c r="N29" s="24"/>
      <c r="O29" s="24"/>
      <c r="P29" s="24"/>
      <c r="Q29" s="24"/>
      <c r="R29" s="24"/>
      <c r="S29" s="24"/>
      <c r="T29" s="24"/>
      <c r="U29" s="24"/>
    </row>
    <row r="30" spans="3:21" x14ac:dyDescent="0.25">
      <c r="C30" s="24"/>
      <c r="D30" s="24"/>
      <c r="E30" s="24"/>
      <c r="F30" s="24"/>
      <c r="G30" s="24"/>
      <c r="H30" s="24"/>
      <c r="I30" s="24"/>
      <c r="J30" s="24"/>
      <c r="K30" s="24"/>
      <c r="L30" s="24"/>
      <c r="M30" s="24"/>
      <c r="N30" s="24"/>
      <c r="O30" s="24"/>
      <c r="P30" s="24"/>
      <c r="Q30" s="24"/>
      <c r="R30" s="24"/>
      <c r="S30" s="24"/>
      <c r="T30" s="24"/>
      <c r="U30" s="24"/>
    </row>
    <row r="31" spans="3:21" x14ac:dyDescent="0.25">
      <c r="C31" s="24"/>
      <c r="D31" s="24"/>
      <c r="E31" s="24"/>
      <c r="F31" s="24"/>
      <c r="G31" s="24"/>
      <c r="H31" s="24"/>
      <c r="I31" s="24"/>
      <c r="J31" s="24"/>
      <c r="K31" s="24"/>
      <c r="L31" s="24"/>
      <c r="M31" s="24"/>
      <c r="N31" s="24"/>
      <c r="O31" s="24"/>
      <c r="P31" s="24"/>
      <c r="Q31" s="24"/>
      <c r="R31" s="24"/>
      <c r="S31" s="24"/>
      <c r="T31" s="24"/>
      <c r="U31" s="24"/>
    </row>
    <row r="32" spans="3:21" x14ac:dyDescent="0.25">
      <c r="C32" s="24"/>
      <c r="D32" s="24"/>
      <c r="E32" s="24"/>
      <c r="F32" s="24"/>
      <c r="G32" s="24"/>
      <c r="H32" s="24"/>
      <c r="I32" s="24"/>
      <c r="J32" s="24"/>
      <c r="K32" s="24"/>
      <c r="L32" s="24"/>
      <c r="M32" s="24"/>
      <c r="N32" s="24"/>
      <c r="O32" s="24"/>
      <c r="P32" s="24"/>
      <c r="Q32" s="24"/>
      <c r="R32" s="24"/>
      <c r="S32" s="24"/>
      <c r="T32" s="24"/>
      <c r="U32" s="24"/>
    </row>
    <row r="33" customFormat="1" hidden="1" x14ac:dyDescent="0.25"/>
    <row r="34" customFormat="1" hidden="1" x14ac:dyDescent="0.25"/>
    <row r="35" customFormat="1" hidden="1" x14ac:dyDescent="0.25"/>
    <row r="36" customFormat="1" hidden="1" x14ac:dyDescent="0.25"/>
    <row r="37" customFormat="1" hidden="1" x14ac:dyDescent="0.25"/>
    <row r="38" customFormat="1" hidden="1" x14ac:dyDescent="0.25"/>
    <row r="39" customFormat="1" hidden="1" x14ac:dyDescent="0.25"/>
    <row r="40" customFormat="1" hidden="1" x14ac:dyDescent="0.25"/>
    <row r="41" customFormat="1" hidden="1" x14ac:dyDescent="0.25"/>
    <row r="42" customFormat="1" hidden="1" x14ac:dyDescent="0.25"/>
    <row r="43" customFormat="1" hidden="1" x14ac:dyDescent="0.25"/>
    <row r="44" customFormat="1" hidden="1" x14ac:dyDescent="0.25"/>
  </sheetData>
  <mergeCells count="1">
    <mergeCell ref="C1:T1"/>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2">
    <tabColor theme="6"/>
  </sheetPr>
  <dimension ref="A1:O456"/>
  <sheetViews>
    <sheetView showGridLines="0" zoomScale="85" zoomScaleNormal="85" workbookViewId="0">
      <selection activeCell="U9" sqref="U9"/>
    </sheetView>
  </sheetViews>
  <sheetFormatPr defaultRowHeight="15" x14ac:dyDescent="0.25"/>
  <cols>
    <col min="1" max="1" width="8.42578125" bestFit="1" customWidth="1"/>
    <col min="2" max="2" width="12.28515625" customWidth="1"/>
    <col min="3" max="3" width="14.7109375" customWidth="1"/>
    <col min="4" max="4" width="9.85546875" customWidth="1"/>
    <col min="5" max="5" width="10.85546875" customWidth="1"/>
    <col min="6" max="6" width="16" customWidth="1"/>
    <col min="7" max="7" width="11.7109375" customWidth="1"/>
    <col min="8" max="8" width="18" customWidth="1"/>
    <col min="9" max="9" width="12.5703125" customWidth="1"/>
    <col min="10" max="10" width="15.85546875" customWidth="1"/>
    <col min="11" max="11" width="12.28515625" customWidth="1"/>
    <col min="12" max="12" width="17.5703125" customWidth="1"/>
  </cols>
  <sheetData>
    <row r="1" spans="1:15" ht="23.25" x14ac:dyDescent="0.35">
      <c r="A1" s="28" t="s">
        <v>46</v>
      </c>
      <c r="B1" s="28"/>
      <c r="C1" s="28"/>
      <c r="D1" s="28"/>
      <c r="E1" s="28"/>
      <c r="F1" s="28"/>
      <c r="G1" s="28"/>
      <c r="H1" s="28"/>
      <c r="I1" s="28"/>
      <c r="J1" s="28"/>
      <c r="K1" s="28"/>
      <c r="L1" s="28"/>
      <c r="M1" s="28"/>
    </row>
    <row r="2" spans="1:15" ht="15.75" x14ac:dyDescent="0.25">
      <c r="A2" s="2" t="s">
        <v>25</v>
      </c>
      <c r="B2" s="2"/>
      <c r="C2" s="2"/>
      <c r="D2" s="2"/>
      <c r="H2" s="4"/>
    </row>
    <row r="3" spans="1:15" x14ac:dyDescent="0.25">
      <c r="A3" s="5">
        <v>44196</v>
      </c>
    </row>
    <row r="4" spans="1:15" x14ac:dyDescent="0.25">
      <c r="A4" s="4"/>
    </row>
    <row r="5" spans="1:15" s="1" customFormat="1" x14ac:dyDescent="0.25">
      <c r="A5" s="18" t="s">
        <v>8</v>
      </c>
      <c r="B5" s="19" t="s">
        <v>0</v>
      </c>
      <c r="C5" s="19" t="s">
        <v>10</v>
      </c>
      <c r="D5" s="19" t="s">
        <v>15</v>
      </c>
      <c r="E5" s="19" t="s">
        <v>1</v>
      </c>
      <c r="F5" s="19" t="s">
        <v>24</v>
      </c>
      <c r="G5" s="19" t="s">
        <v>2</v>
      </c>
      <c r="H5" s="19" t="s">
        <v>9</v>
      </c>
      <c r="I5" s="20" t="s">
        <v>32</v>
      </c>
      <c r="J5" s="20" t="s">
        <v>33</v>
      </c>
      <c r="K5" s="20" t="s">
        <v>34</v>
      </c>
      <c r="L5" s="21" t="s">
        <v>36</v>
      </c>
      <c r="M5" s="21" t="s">
        <v>37</v>
      </c>
      <c r="O5" s="27"/>
    </row>
    <row r="6" spans="1:15" x14ac:dyDescent="0.25">
      <c r="A6" s="9">
        <v>1</v>
      </c>
      <c r="B6" s="7">
        <v>123457</v>
      </c>
      <c r="C6" s="7" t="s">
        <v>6</v>
      </c>
      <c r="D6" s="7" t="s">
        <v>19</v>
      </c>
      <c r="E6" s="7">
        <v>1</v>
      </c>
      <c r="F6" s="7">
        <v>110</v>
      </c>
      <c r="G6" s="7" t="s">
        <v>11</v>
      </c>
      <c r="H6" s="10">
        <v>44104</v>
      </c>
      <c r="I6" s="7">
        <f>IFERROR(VLOOKUP('Purchase Transactions'!$B6,'Sales Transactions'!$B$6:$H$315,7,FALSE),"")</f>
        <v>138</v>
      </c>
      <c r="J6" s="7">
        <f>IFERROR(VLOOKUP('Purchase Transactions'!$B6,'Sales Transactions'!$B$6:$H$315,6,0),"")</f>
        <v>1</v>
      </c>
      <c r="K6" s="10">
        <f>IFERROR(INDEX('Sales Transactions'!$F$6:$F$315,MATCH(Table5[[#This Row],[Item Code]],'Sales Transactions'!$B$6:$B$315,0)),"")</f>
        <v>44186</v>
      </c>
      <c r="L6" s="13" t="str">
        <f>IF(Table5[[#This Row],[Sales Quantity]]="",Table5[[#This Row],[Quantity]],"")</f>
        <v/>
      </c>
      <c r="M6" s="13">
        <f>IFERROR(Table5[[#This Row],[Sales Price]]-Table5[[#This Row],[Purchase Price]],"")</f>
        <v>28</v>
      </c>
    </row>
    <row r="7" spans="1:15" x14ac:dyDescent="0.25">
      <c r="A7" s="9">
        <v>2</v>
      </c>
      <c r="B7" s="7">
        <v>123458</v>
      </c>
      <c r="C7" s="7" t="s">
        <v>7</v>
      </c>
      <c r="D7" s="7" t="s">
        <v>19</v>
      </c>
      <c r="E7" s="7">
        <v>1</v>
      </c>
      <c r="F7" s="7">
        <v>284</v>
      </c>
      <c r="G7" s="7" t="s">
        <v>13</v>
      </c>
      <c r="H7" s="10">
        <v>43980</v>
      </c>
      <c r="I7" s="7">
        <f>IFERROR(VLOOKUP('Purchase Transactions'!$B7,'Sales Transactions'!$B$6:$H$315,7,FALSE),"")</f>
        <v>335</v>
      </c>
      <c r="J7" s="7">
        <f>IFERROR(VLOOKUP('Purchase Transactions'!$B7,'Sales Transactions'!$B$6:$H$315,6,0),"")</f>
        <v>1</v>
      </c>
      <c r="K7" s="10">
        <f>IFERROR(INDEX('Sales Transactions'!$F$6:$F$315,MATCH(Table5[[#This Row],[Item Code]],'Sales Transactions'!$B$6:$B$315,0)),"")</f>
        <v>44009</v>
      </c>
      <c r="L7" s="13" t="str">
        <f>IF(Table5[[#This Row],[Sales Quantity]]="",Table5[[#This Row],[Quantity]],"")</f>
        <v/>
      </c>
      <c r="M7" s="13">
        <f>IFERROR(Table5[[#This Row],[Sales Price]]-Table5[[#This Row],[Purchase Price]],"")</f>
        <v>51</v>
      </c>
    </row>
    <row r="8" spans="1:15" x14ac:dyDescent="0.25">
      <c r="A8" s="9">
        <v>3</v>
      </c>
      <c r="B8" s="7">
        <v>123459</v>
      </c>
      <c r="C8" s="7" t="s">
        <v>17</v>
      </c>
      <c r="D8" s="7" t="s">
        <v>19</v>
      </c>
      <c r="E8" s="7">
        <v>1</v>
      </c>
      <c r="F8" s="7">
        <v>103</v>
      </c>
      <c r="G8" s="7" t="s">
        <v>12</v>
      </c>
      <c r="H8" s="10">
        <v>43974</v>
      </c>
      <c r="I8" s="7">
        <f>IFERROR(VLOOKUP('Purchase Transactions'!$B8,'Sales Transactions'!$B$6:$H$315,7,FALSE),"")</f>
        <v>119</v>
      </c>
      <c r="J8" s="7">
        <f>IFERROR(VLOOKUP('Purchase Transactions'!$B8,'Sales Transactions'!$B$6:$H$315,6,0),"")</f>
        <v>1</v>
      </c>
      <c r="K8" s="10">
        <f>IFERROR(INDEX('Sales Transactions'!$F$6:$F$315,MATCH(Table5[[#This Row],[Item Code]],'Sales Transactions'!$B$6:$B$315,0)),"")</f>
        <v>44040</v>
      </c>
      <c r="L8" s="13" t="str">
        <f>IF(Table5[[#This Row],[Sales Quantity]]="",Table5[[#This Row],[Quantity]],"")</f>
        <v/>
      </c>
      <c r="M8" s="13">
        <f>IFERROR(Table5[[#This Row],[Sales Price]]-Table5[[#This Row],[Purchase Price]],"")</f>
        <v>16</v>
      </c>
    </row>
    <row r="9" spans="1:15" x14ac:dyDescent="0.25">
      <c r="A9" s="9">
        <v>4</v>
      </c>
      <c r="B9" s="7">
        <v>123460</v>
      </c>
      <c r="C9" s="7" t="s">
        <v>4</v>
      </c>
      <c r="D9" s="7" t="s">
        <v>19</v>
      </c>
      <c r="E9" s="7">
        <v>1</v>
      </c>
      <c r="F9" s="7">
        <v>293</v>
      </c>
      <c r="G9" s="7" t="s">
        <v>35</v>
      </c>
      <c r="H9" s="10">
        <v>43871</v>
      </c>
      <c r="I9" s="7">
        <f>IFERROR(VLOOKUP('Purchase Transactions'!$B9,'Sales Transactions'!$B$6:$H$315,7,FALSE),"")</f>
        <v>357</v>
      </c>
      <c r="J9" s="7">
        <f>IFERROR(VLOOKUP('Purchase Transactions'!$B9,'Sales Transactions'!$B$6:$H$315,6,0),"")</f>
        <v>1</v>
      </c>
      <c r="K9" s="10">
        <f>IFERROR(INDEX('Sales Transactions'!$F$6:$F$315,MATCH(Table5[[#This Row],[Item Code]],'Sales Transactions'!$B$6:$B$315,0)),"")</f>
        <v>43939</v>
      </c>
      <c r="L9" s="13" t="str">
        <f>IF(Table5[[#This Row],[Sales Quantity]]="",Table5[[#This Row],[Quantity]],"")</f>
        <v/>
      </c>
      <c r="M9" s="13">
        <f>IFERROR(Table5[[#This Row],[Sales Price]]-Table5[[#This Row],[Purchase Price]],"")</f>
        <v>64</v>
      </c>
    </row>
    <row r="10" spans="1:15" x14ac:dyDescent="0.25">
      <c r="A10" s="9">
        <v>5</v>
      </c>
      <c r="B10" s="7">
        <v>123461</v>
      </c>
      <c r="C10" s="7" t="s">
        <v>17</v>
      </c>
      <c r="D10" s="7" t="s">
        <v>19</v>
      </c>
      <c r="E10" s="7">
        <v>1</v>
      </c>
      <c r="F10" s="7">
        <v>254</v>
      </c>
      <c r="G10" s="7" t="s">
        <v>13</v>
      </c>
      <c r="H10" s="10">
        <v>43831</v>
      </c>
      <c r="I10" s="7">
        <f>IFERROR(VLOOKUP('Purchase Transactions'!$B10,'Sales Transactions'!$B$6:$H$315,7,FALSE),"")</f>
        <v>300</v>
      </c>
      <c r="J10" s="7">
        <f>IFERROR(VLOOKUP('Purchase Transactions'!$B10,'Sales Transactions'!$B$6:$H$315,6,0),"")</f>
        <v>1</v>
      </c>
      <c r="K10" s="10">
        <f>IFERROR(INDEX('Sales Transactions'!$F$6:$F$315,MATCH(Table5[[#This Row],[Item Code]],'Sales Transactions'!$B$6:$B$315,0)),"")</f>
        <v>43888</v>
      </c>
      <c r="L10" s="13" t="str">
        <f>IF(Table5[[#This Row],[Sales Quantity]]="",Table5[[#This Row],[Quantity]],"")</f>
        <v/>
      </c>
      <c r="M10" s="13">
        <f>IFERROR(Table5[[#This Row],[Sales Price]]-Table5[[#This Row],[Purchase Price]],"")</f>
        <v>46</v>
      </c>
    </row>
    <row r="11" spans="1:15" x14ac:dyDescent="0.25">
      <c r="A11" s="9">
        <v>6</v>
      </c>
      <c r="B11" s="7">
        <v>123462</v>
      </c>
      <c r="C11" s="7" t="s">
        <v>6</v>
      </c>
      <c r="D11" s="7" t="s">
        <v>19</v>
      </c>
      <c r="E11" s="7">
        <v>1</v>
      </c>
      <c r="F11" s="7">
        <v>135</v>
      </c>
      <c r="G11" s="7" t="s">
        <v>12</v>
      </c>
      <c r="H11" s="10">
        <v>43900</v>
      </c>
      <c r="I11" s="7">
        <f>IFERROR(VLOOKUP('Purchase Transactions'!$B11,'Sales Transactions'!$B$6:$H$315,7,FALSE),"")</f>
        <v>163</v>
      </c>
      <c r="J11" s="7">
        <f>IFERROR(VLOOKUP('Purchase Transactions'!$B11,'Sales Transactions'!$B$6:$H$315,6,0),"")</f>
        <v>1</v>
      </c>
      <c r="K11" s="10">
        <f>IFERROR(INDEX('Sales Transactions'!$F$6:$F$315,MATCH(Table5[[#This Row],[Item Code]],'Sales Transactions'!$B$6:$B$315,0)),"")</f>
        <v>43932</v>
      </c>
      <c r="L11" s="13" t="str">
        <f>IF(Table5[[#This Row],[Sales Quantity]]="",Table5[[#This Row],[Quantity]],"")</f>
        <v/>
      </c>
      <c r="M11" s="13">
        <f>IFERROR(Table5[[#This Row],[Sales Price]]-Table5[[#This Row],[Purchase Price]],"")</f>
        <v>28</v>
      </c>
    </row>
    <row r="12" spans="1:15" x14ac:dyDescent="0.25">
      <c r="A12" s="9">
        <v>7</v>
      </c>
      <c r="B12" s="7">
        <v>123463</v>
      </c>
      <c r="C12" s="7" t="s">
        <v>6</v>
      </c>
      <c r="D12" s="7" t="s">
        <v>19</v>
      </c>
      <c r="E12" s="7">
        <v>1</v>
      </c>
      <c r="F12" s="7">
        <v>260</v>
      </c>
      <c r="G12" s="7" t="s">
        <v>11</v>
      </c>
      <c r="H12" s="10">
        <v>43884</v>
      </c>
      <c r="I12" s="7">
        <f>IFERROR(VLOOKUP('Purchase Transactions'!$B12,'Sales Transactions'!$B$6:$H$315,7,FALSE),"")</f>
        <v>317</v>
      </c>
      <c r="J12" s="7">
        <f>IFERROR(VLOOKUP('Purchase Transactions'!$B12,'Sales Transactions'!$B$6:$H$315,6,0),"")</f>
        <v>1</v>
      </c>
      <c r="K12" s="10">
        <f>IFERROR(INDEX('Sales Transactions'!$F$6:$F$315,MATCH(Table5[[#This Row],[Item Code]],'Sales Transactions'!$B$6:$B$315,0)),"")</f>
        <v>43961</v>
      </c>
      <c r="L12" s="13" t="str">
        <f>IF(Table5[[#This Row],[Sales Quantity]]="",Table5[[#This Row],[Quantity]],"")</f>
        <v/>
      </c>
      <c r="M12" s="13">
        <f>IFERROR(Table5[[#This Row],[Sales Price]]-Table5[[#This Row],[Purchase Price]],"")</f>
        <v>57</v>
      </c>
    </row>
    <row r="13" spans="1:15" x14ac:dyDescent="0.25">
      <c r="A13" s="9">
        <v>8</v>
      </c>
      <c r="B13" s="7">
        <v>123464</v>
      </c>
      <c r="C13" s="7" t="s">
        <v>6</v>
      </c>
      <c r="D13" s="7" t="s">
        <v>19</v>
      </c>
      <c r="E13" s="7">
        <v>1</v>
      </c>
      <c r="F13" s="7">
        <v>177</v>
      </c>
      <c r="G13" s="7" t="s">
        <v>13</v>
      </c>
      <c r="H13" s="10">
        <v>44077</v>
      </c>
      <c r="I13" s="7">
        <f>IFERROR(VLOOKUP('Purchase Transactions'!$B13,'Sales Transactions'!$B$6:$H$315,7,FALSE),"")</f>
        <v>205</v>
      </c>
      <c r="J13" s="7">
        <f>IFERROR(VLOOKUP('Purchase Transactions'!$B13,'Sales Transactions'!$B$6:$H$315,6,0),"")</f>
        <v>1</v>
      </c>
      <c r="K13" s="10">
        <f>IFERROR(INDEX('Sales Transactions'!$F$6:$F$315,MATCH(Table5[[#This Row],[Item Code]],'Sales Transactions'!$B$6:$B$315,0)),"")</f>
        <v>44151</v>
      </c>
      <c r="L13" s="13" t="str">
        <f>IF(Table5[[#This Row],[Sales Quantity]]="",Table5[[#This Row],[Quantity]],"")</f>
        <v/>
      </c>
      <c r="M13" s="13">
        <f>IFERROR(Table5[[#This Row],[Sales Price]]-Table5[[#This Row],[Purchase Price]],"")</f>
        <v>28</v>
      </c>
    </row>
    <row r="14" spans="1:15" x14ac:dyDescent="0.25">
      <c r="A14" s="9">
        <v>9</v>
      </c>
      <c r="B14" s="7">
        <v>123465</v>
      </c>
      <c r="C14" s="7" t="s">
        <v>20</v>
      </c>
      <c r="D14" s="7" t="s">
        <v>19</v>
      </c>
      <c r="E14" s="7">
        <v>1</v>
      </c>
      <c r="F14" s="7">
        <v>191</v>
      </c>
      <c r="G14" s="7" t="s">
        <v>13</v>
      </c>
      <c r="H14" s="10">
        <v>43934</v>
      </c>
      <c r="I14" s="7">
        <f>IFERROR(VLOOKUP('Purchase Transactions'!$B14,'Sales Transactions'!$B$6:$H$315,7,FALSE),"")</f>
        <v>229</v>
      </c>
      <c r="J14" s="7">
        <f>IFERROR(VLOOKUP('Purchase Transactions'!$B14,'Sales Transactions'!$B$6:$H$315,6,0),"")</f>
        <v>1</v>
      </c>
      <c r="K14" s="10">
        <f>IFERROR(INDEX('Sales Transactions'!$F$6:$F$315,MATCH(Table5[[#This Row],[Item Code]],'Sales Transactions'!$B$6:$B$315,0)),"")</f>
        <v>43956</v>
      </c>
      <c r="L14" s="13" t="str">
        <f>IF(Table5[[#This Row],[Sales Quantity]]="",Table5[[#This Row],[Quantity]],"")</f>
        <v/>
      </c>
      <c r="M14" s="13">
        <f>IFERROR(Table5[[#This Row],[Sales Price]]-Table5[[#This Row],[Purchase Price]],"")</f>
        <v>38</v>
      </c>
    </row>
    <row r="15" spans="1:15" x14ac:dyDescent="0.25">
      <c r="A15" s="9">
        <v>10</v>
      </c>
      <c r="B15" s="7">
        <v>123466</v>
      </c>
      <c r="C15" s="7" t="s">
        <v>16</v>
      </c>
      <c r="D15" s="7" t="s">
        <v>19</v>
      </c>
      <c r="E15" s="7">
        <v>1</v>
      </c>
      <c r="F15" s="7">
        <v>265</v>
      </c>
      <c r="G15" s="7" t="s">
        <v>35</v>
      </c>
      <c r="H15" s="10">
        <v>43850</v>
      </c>
      <c r="I15" s="7">
        <f>IFERROR(VLOOKUP('Purchase Transactions'!$B15,'Sales Transactions'!$B$6:$H$315,7,FALSE),"")</f>
        <v>326</v>
      </c>
      <c r="J15" s="7">
        <f>IFERROR(VLOOKUP('Purchase Transactions'!$B15,'Sales Transactions'!$B$6:$H$315,6,0),"")</f>
        <v>1</v>
      </c>
      <c r="K15" s="10">
        <f>IFERROR(INDEX('Sales Transactions'!$F$6:$F$315,MATCH(Table5[[#This Row],[Item Code]],'Sales Transactions'!$B$6:$B$315,0)),"")</f>
        <v>43881</v>
      </c>
      <c r="L15" s="13" t="str">
        <f>IF(Table5[[#This Row],[Sales Quantity]]="",Table5[[#This Row],[Quantity]],"")</f>
        <v/>
      </c>
      <c r="M15" s="13">
        <f>IFERROR(Table5[[#This Row],[Sales Price]]-Table5[[#This Row],[Purchase Price]],"")</f>
        <v>61</v>
      </c>
    </row>
    <row r="16" spans="1:15" x14ac:dyDescent="0.25">
      <c r="A16" s="9">
        <v>11</v>
      </c>
      <c r="B16" s="7">
        <v>123467</v>
      </c>
      <c r="C16" s="7" t="s">
        <v>17</v>
      </c>
      <c r="D16" s="7" t="s">
        <v>19</v>
      </c>
      <c r="E16" s="7">
        <v>1</v>
      </c>
      <c r="F16" s="7">
        <v>137</v>
      </c>
      <c r="G16" s="7" t="s">
        <v>35</v>
      </c>
      <c r="H16" s="10">
        <v>44148</v>
      </c>
      <c r="I16" s="7">
        <f>IFERROR(VLOOKUP('Purchase Transactions'!$B16,'Sales Transactions'!$B$6:$H$315,7,FALSE),"")</f>
        <v>162</v>
      </c>
      <c r="J16" s="7">
        <f>IFERROR(VLOOKUP('Purchase Transactions'!$B16,'Sales Transactions'!$B$6:$H$315,6,0),"")</f>
        <v>1</v>
      </c>
      <c r="K16" s="10">
        <f>IFERROR(INDEX('Sales Transactions'!$F$6:$F$315,MATCH(Table5[[#This Row],[Item Code]],'Sales Transactions'!$B$6:$B$315,0)),"")</f>
        <v>44169</v>
      </c>
      <c r="L16" s="13" t="str">
        <f>IF(Table5[[#This Row],[Sales Quantity]]="",Table5[[#This Row],[Quantity]],"")</f>
        <v/>
      </c>
      <c r="M16" s="13">
        <f>IFERROR(Table5[[#This Row],[Sales Price]]-Table5[[#This Row],[Purchase Price]],"")</f>
        <v>25</v>
      </c>
    </row>
    <row r="17" spans="1:13" x14ac:dyDescent="0.25">
      <c r="A17" s="9">
        <v>12</v>
      </c>
      <c r="B17" s="7">
        <v>123468</v>
      </c>
      <c r="C17" s="7" t="s">
        <v>17</v>
      </c>
      <c r="D17" s="7" t="s">
        <v>19</v>
      </c>
      <c r="E17" s="7">
        <v>1</v>
      </c>
      <c r="F17" s="7">
        <v>176</v>
      </c>
      <c r="G17" s="7" t="s">
        <v>35</v>
      </c>
      <c r="H17" s="10">
        <v>43929</v>
      </c>
      <c r="I17" s="7">
        <f>IFERROR(VLOOKUP('Purchase Transactions'!$B17,'Sales Transactions'!$B$6:$H$315,7,FALSE),"")</f>
        <v>202</v>
      </c>
      <c r="J17" s="7">
        <f>IFERROR(VLOOKUP('Purchase Transactions'!$B17,'Sales Transactions'!$B$6:$H$315,6,0),"")</f>
        <v>1</v>
      </c>
      <c r="K17" s="10">
        <f>IFERROR(INDEX('Sales Transactions'!$F$6:$F$315,MATCH(Table5[[#This Row],[Item Code]],'Sales Transactions'!$B$6:$B$315,0)),"")</f>
        <v>43995</v>
      </c>
      <c r="L17" s="13" t="str">
        <f>IF(Table5[[#This Row],[Sales Quantity]]="",Table5[[#This Row],[Quantity]],"")</f>
        <v/>
      </c>
      <c r="M17" s="13">
        <f>IFERROR(Table5[[#This Row],[Sales Price]]-Table5[[#This Row],[Purchase Price]],"")</f>
        <v>26</v>
      </c>
    </row>
    <row r="18" spans="1:13" x14ac:dyDescent="0.25">
      <c r="A18" s="9">
        <v>13</v>
      </c>
      <c r="B18" s="7">
        <v>123469</v>
      </c>
      <c r="C18" s="7" t="s">
        <v>7</v>
      </c>
      <c r="D18" s="7" t="s">
        <v>19</v>
      </c>
      <c r="E18" s="7">
        <v>1</v>
      </c>
      <c r="F18" s="7">
        <v>174</v>
      </c>
      <c r="G18" s="7" t="s">
        <v>31</v>
      </c>
      <c r="H18" s="10">
        <v>44176</v>
      </c>
      <c r="I18" s="7" t="str">
        <f>IFERROR(VLOOKUP('Purchase Transactions'!$B18,'Sales Transactions'!$B$6:$H$315,7,FALSE),"")</f>
        <v/>
      </c>
      <c r="J18" s="7" t="str">
        <f>IFERROR(VLOOKUP('Purchase Transactions'!$B18,'Sales Transactions'!$B$6:$H$315,6,0),"")</f>
        <v/>
      </c>
      <c r="K18" s="10" t="str">
        <f>IFERROR(INDEX('Sales Transactions'!$F$6:$F$315,MATCH(Table5[[#This Row],[Item Code]],'Sales Transactions'!$B$6:$B$315,0)),"")</f>
        <v/>
      </c>
      <c r="L18" s="13">
        <f>IF(Table5[[#This Row],[Sales Quantity]]="",Table5[[#This Row],[Quantity]],"")</f>
        <v>1</v>
      </c>
      <c r="M18" s="13" t="str">
        <f>IFERROR(Table5[[#This Row],[Sales Price]]-Table5[[#This Row],[Purchase Price]],"")</f>
        <v/>
      </c>
    </row>
    <row r="19" spans="1:13" x14ac:dyDescent="0.25">
      <c r="A19" s="9">
        <v>14</v>
      </c>
      <c r="B19" s="7">
        <v>123470</v>
      </c>
      <c r="C19" s="7" t="s">
        <v>4</v>
      </c>
      <c r="D19" s="7" t="s">
        <v>19</v>
      </c>
      <c r="E19" s="7">
        <v>1</v>
      </c>
      <c r="F19" s="7">
        <v>171</v>
      </c>
      <c r="G19" s="7" t="s">
        <v>31</v>
      </c>
      <c r="H19" s="10">
        <v>43970</v>
      </c>
      <c r="I19" s="7">
        <f>IFERROR(VLOOKUP('Purchase Transactions'!$B19,'Sales Transactions'!$B$6:$H$315,7,FALSE),"")</f>
        <v>212</v>
      </c>
      <c r="J19" s="7">
        <f>IFERROR(VLOOKUP('Purchase Transactions'!$B19,'Sales Transactions'!$B$6:$H$315,6,0),"")</f>
        <v>1</v>
      </c>
      <c r="K19" s="10">
        <f>IFERROR(INDEX('Sales Transactions'!$F$6:$F$315,MATCH(Table5[[#This Row],[Item Code]],'Sales Transactions'!$B$6:$B$315,0)),"")</f>
        <v>43987</v>
      </c>
      <c r="L19" s="13" t="str">
        <f>IF(Table5[[#This Row],[Sales Quantity]]="",Table5[[#This Row],[Quantity]],"")</f>
        <v/>
      </c>
      <c r="M19" s="13">
        <f>IFERROR(Table5[[#This Row],[Sales Price]]-Table5[[#This Row],[Purchase Price]],"")</f>
        <v>41</v>
      </c>
    </row>
    <row r="20" spans="1:13" x14ac:dyDescent="0.25">
      <c r="A20" s="9">
        <v>15</v>
      </c>
      <c r="B20" s="7">
        <v>123471</v>
      </c>
      <c r="C20" s="7" t="s">
        <v>7</v>
      </c>
      <c r="D20" s="7" t="s">
        <v>19</v>
      </c>
      <c r="E20" s="7">
        <v>1</v>
      </c>
      <c r="F20" s="7">
        <v>286</v>
      </c>
      <c r="G20" s="7" t="s">
        <v>11</v>
      </c>
      <c r="H20" s="10">
        <v>44164</v>
      </c>
      <c r="I20" s="7" t="str">
        <f>IFERROR(VLOOKUP('Purchase Transactions'!$B20,'Sales Transactions'!$B$6:$H$315,7,FALSE),"")</f>
        <v/>
      </c>
      <c r="J20" s="7" t="str">
        <f>IFERROR(VLOOKUP('Purchase Transactions'!$B20,'Sales Transactions'!$B$6:$H$315,6,0),"")</f>
        <v/>
      </c>
      <c r="K20" s="10" t="str">
        <f>IFERROR(INDEX('Sales Transactions'!$F$6:$F$315,MATCH(Table5[[#This Row],[Item Code]],'Sales Transactions'!$B$6:$B$315,0)),"")</f>
        <v/>
      </c>
      <c r="L20" s="13">
        <f>IF(Table5[[#This Row],[Sales Quantity]]="",Table5[[#This Row],[Quantity]],"")</f>
        <v>1</v>
      </c>
      <c r="M20" s="13" t="str">
        <f>IFERROR(Table5[[#This Row],[Sales Price]]-Table5[[#This Row],[Purchase Price]],"")</f>
        <v/>
      </c>
    </row>
    <row r="21" spans="1:13" x14ac:dyDescent="0.25">
      <c r="A21" s="9">
        <v>16</v>
      </c>
      <c r="B21" s="7">
        <v>123472</v>
      </c>
      <c r="C21" s="7" t="s">
        <v>18</v>
      </c>
      <c r="D21" s="7" t="s">
        <v>19</v>
      </c>
      <c r="E21" s="7">
        <v>1</v>
      </c>
      <c r="F21" s="7">
        <v>290</v>
      </c>
      <c r="G21" s="7" t="s">
        <v>11</v>
      </c>
      <c r="H21" s="10">
        <v>44144</v>
      </c>
      <c r="I21" s="7">
        <f>IFERROR(VLOOKUP('Purchase Transactions'!$B21,'Sales Transactions'!$B$6:$H$315,7,FALSE),"")</f>
        <v>357</v>
      </c>
      <c r="J21" s="7">
        <f>IFERROR(VLOOKUP('Purchase Transactions'!$B21,'Sales Transactions'!$B$6:$H$315,6,0),"")</f>
        <v>1</v>
      </c>
      <c r="K21" s="10">
        <f>IFERROR(INDEX('Sales Transactions'!$F$6:$F$315,MATCH(Table5[[#This Row],[Item Code]],'Sales Transactions'!$B$6:$B$315,0)),"")</f>
        <v>44155</v>
      </c>
      <c r="L21" s="13" t="str">
        <f>IF(Table5[[#This Row],[Sales Quantity]]="",Table5[[#This Row],[Quantity]],"")</f>
        <v/>
      </c>
      <c r="M21" s="13">
        <f>IFERROR(Table5[[#This Row],[Sales Price]]-Table5[[#This Row],[Purchase Price]],"")</f>
        <v>67</v>
      </c>
    </row>
    <row r="22" spans="1:13" x14ac:dyDescent="0.25">
      <c r="A22" s="9">
        <v>17</v>
      </c>
      <c r="B22" s="7">
        <v>123473</v>
      </c>
      <c r="C22" s="7" t="s">
        <v>4</v>
      </c>
      <c r="D22" s="7" t="s">
        <v>19</v>
      </c>
      <c r="E22" s="7">
        <v>1</v>
      </c>
      <c r="F22" s="7">
        <v>235</v>
      </c>
      <c r="G22" s="7" t="s">
        <v>35</v>
      </c>
      <c r="H22" s="10">
        <v>44072</v>
      </c>
      <c r="I22" s="7" t="str">
        <f>IFERROR(VLOOKUP('Purchase Transactions'!$B22,'Sales Transactions'!$B$6:$H$315,7,FALSE),"")</f>
        <v/>
      </c>
      <c r="J22" s="7" t="str">
        <f>IFERROR(VLOOKUP('Purchase Transactions'!$B22,'Sales Transactions'!$B$6:$H$315,6,0),"")</f>
        <v/>
      </c>
      <c r="K22" s="10" t="str">
        <f>IFERROR(INDEX('Sales Transactions'!$F$6:$F$315,MATCH(Table5[[#This Row],[Item Code]],'Sales Transactions'!$B$6:$B$315,0)),"")</f>
        <v/>
      </c>
      <c r="L22" s="13">
        <f>IF(Table5[[#This Row],[Sales Quantity]]="",Table5[[#This Row],[Quantity]],"")</f>
        <v>1</v>
      </c>
      <c r="M22" s="13" t="str">
        <f>IFERROR(Table5[[#This Row],[Sales Price]]-Table5[[#This Row],[Purchase Price]],"")</f>
        <v/>
      </c>
    </row>
    <row r="23" spans="1:13" x14ac:dyDescent="0.25">
      <c r="A23" s="9">
        <v>18</v>
      </c>
      <c r="B23" s="7">
        <v>123474</v>
      </c>
      <c r="C23" s="7" t="s">
        <v>16</v>
      </c>
      <c r="D23" s="7" t="s">
        <v>19</v>
      </c>
      <c r="E23" s="7">
        <v>1</v>
      </c>
      <c r="F23" s="7">
        <v>330</v>
      </c>
      <c r="G23" s="7" t="s">
        <v>31</v>
      </c>
      <c r="H23" s="10">
        <v>43956</v>
      </c>
      <c r="I23" s="7">
        <f>IFERROR(VLOOKUP('Purchase Transactions'!$B23,'Sales Transactions'!$B$6:$H$315,7,FALSE),"")</f>
        <v>380</v>
      </c>
      <c r="J23" s="7">
        <f>IFERROR(VLOOKUP('Purchase Transactions'!$B23,'Sales Transactions'!$B$6:$H$315,6,0),"")</f>
        <v>1</v>
      </c>
      <c r="K23" s="10">
        <f>IFERROR(INDEX('Sales Transactions'!$F$6:$F$315,MATCH(Table5[[#This Row],[Item Code]],'Sales Transactions'!$B$6:$B$315,0)),"")</f>
        <v>43971</v>
      </c>
      <c r="L23" s="13" t="str">
        <f>IF(Table5[[#This Row],[Sales Quantity]]="",Table5[[#This Row],[Quantity]],"")</f>
        <v/>
      </c>
      <c r="M23" s="13">
        <f>IFERROR(Table5[[#This Row],[Sales Price]]-Table5[[#This Row],[Purchase Price]],"")</f>
        <v>50</v>
      </c>
    </row>
    <row r="24" spans="1:13" x14ac:dyDescent="0.25">
      <c r="A24" s="9">
        <v>19</v>
      </c>
      <c r="B24" s="7">
        <v>123475</v>
      </c>
      <c r="C24" s="7" t="s">
        <v>5</v>
      </c>
      <c r="D24" s="7" t="s">
        <v>19</v>
      </c>
      <c r="E24" s="7">
        <v>1</v>
      </c>
      <c r="F24" s="7">
        <v>280</v>
      </c>
      <c r="G24" s="7" t="s">
        <v>11</v>
      </c>
      <c r="H24" s="10">
        <v>44157</v>
      </c>
      <c r="I24" s="7" t="str">
        <f>IFERROR(VLOOKUP('Purchase Transactions'!$B24,'Sales Transactions'!$B$6:$H$315,7,FALSE),"")</f>
        <v/>
      </c>
      <c r="J24" s="7" t="str">
        <f>IFERROR(VLOOKUP('Purchase Transactions'!$B24,'Sales Transactions'!$B$6:$H$315,6,0),"")</f>
        <v/>
      </c>
      <c r="K24" s="10" t="str">
        <f>IFERROR(INDEX('Sales Transactions'!$F$6:$F$315,MATCH(Table5[[#This Row],[Item Code]],'Sales Transactions'!$B$6:$B$315,0)),"")</f>
        <v/>
      </c>
      <c r="L24" s="13">
        <f>IF(Table5[[#This Row],[Sales Quantity]]="",Table5[[#This Row],[Quantity]],"")</f>
        <v>1</v>
      </c>
      <c r="M24" s="13" t="str">
        <f>IFERROR(Table5[[#This Row],[Sales Price]]-Table5[[#This Row],[Purchase Price]],"")</f>
        <v/>
      </c>
    </row>
    <row r="25" spans="1:13" x14ac:dyDescent="0.25">
      <c r="A25" s="9">
        <v>20</v>
      </c>
      <c r="B25" s="7">
        <v>123476</v>
      </c>
      <c r="C25" s="7" t="s">
        <v>7</v>
      </c>
      <c r="D25" s="7" t="s">
        <v>19</v>
      </c>
      <c r="E25" s="7">
        <v>1</v>
      </c>
      <c r="F25" s="7">
        <v>138</v>
      </c>
      <c r="G25" s="7" t="s">
        <v>12</v>
      </c>
      <c r="H25" s="10">
        <v>44083</v>
      </c>
      <c r="I25" s="7">
        <f>IFERROR(VLOOKUP('Purchase Transactions'!$B25,'Sales Transactions'!$B$6:$H$315,7,FALSE),"")</f>
        <v>171</v>
      </c>
      <c r="J25" s="7">
        <f>IFERROR(VLOOKUP('Purchase Transactions'!$B25,'Sales Transactions'!$B$6:$H$315,6,0),"")</f>
        <v>1</v>
      </c>
      <c r="K25" s="10">
        <f>IFERROR(INDEX('Sales Transactions'!$F$6:$F$315,MATCH(Table5[[#This Row],[Item Code]],'Sales Transactions'!$B$6:$B$315,0)),"")</f>
        <v>44103</v>
      </c>
      <c r="L25" s="13" t="str">
        <f>IF(Table5[[#This Row],[Sales Quantity]]="",Table5[[#This Row],[Quantity]],"")</f>
        <v/>
      </c>
      <c r="M25" s="13">
        <f>IFERROR(Table5[[#This Row],[Sales Price]]-Table5[[#This Row],[Purchase Price]],"")</f>
        <v>33</v>
      </c>
    </row>
    <row r="26" spans="1:13" x14ac:dyDescent="0.25">
      <c r="A26" s="9">
        <v>21</v>
      </c>
      <c r="B26" s="7">
        <v>123477</v>
      </c>
      <c r="C26" s="7" t="s">
        <v>6</v>
      </c>
      <c r="D26" s="7" t="s">
        <v>19</v>
      </c>
      <c r="E26" s="7">
        <v>1</v>
      </c>
      <c r="F26" s="7">
        <v>292</v>
      </c>
      <c r="G26" s="7" t="s">
        <v>12</v>
      </c>
      <c r="H26" s="10">
        <v>44141</v>
      </c>
      <c r="I26" s="7" t="str">
        <f>IFERROR(VLOOKUP('Purchase Transactions'!$B26,'Sales Transactions'!$B$6:$H$315,7,FALSE),"")</f>
        <v/>
      </c>
      <c r="J26" s="7" t="str">
        <f>IFERROR(VLOOKUP('Purchase Transactions'!$B26,'Sales Transactions'!$B$6:$H$315,6,0),"")</f>
        <v/>
      </c>
      <c r="K26" s="10" t="str">
        <f>IFERROR(INDEX('Sales Transactions'!$F$6:$F$315,MATCH(Table5[[#This Row],[Item Code]],'Sales Transactions'!$B$6:$B$315,0)),"")</f>
        <v/>
      </c>
      <c r="L26" s="13">
        <f>IF(Table5[[#This Row],[Sales Quantity]]="",Table5[[#This Row],[Quantity]],"")</f>
        <v>1</v>
      </c>
      <c r="M26" s="13" t="str">
        <f>IFERROR(Table5[[#This Row],[Sales Price]]-Table5[[#This Row],[Purchase Price]],"")</f>
        <v/>
      </c>
    </row>
    <row r="27" spans="1:13" x14ac:dyDescent="0.25">
      <c r="A27" s="9">
        <v>22</v>
      </c>
      <c r="B27" s="7">
        <v>123478</v>
      </c>
      <c r="C27" s="7" t="s">
        <v>16</v>
      </c>
      <c r="D27" s="7" t="s">
        <v>19</v>
      </c>
      <c r="E27" s="7">
        <v>1</v>
      </c>
      <c r="F27" s="7">
        <v>171</v>
      </c>
      <c r="G27" s="7" t="s">
        <v>12</v>
      </c>
      <c r="H27" s="10">
        <v>43979</v>
      </c>
      <c r="I27" s="7">
        <f>IFERROR(VLOOKUP('Purchase Transactions'!$B27,'Sales Transactions'!$B$6:$H$315,7,FALSE),"")</f>
        <v>202</v>
      </c>
      <c r="J27" s="7">
        <f>IFERROR(VLOOKUP('Purchase Transactions'!$B27,'Sales Transactions'!$B$6:$H$315,6,0),"")</f>
        <v>1</v>
      </c>
      <c r="K27" s="10">
        <f>IFERROR(INDEX('Sales Transactions'!$F$6:$F$315,MATCH(Table5[[#This Row],[Item Code]],'Sales Transactions'!$B$6:$B$315,0)),"")</f>
        <v>44001</v>
      </c>
      <c r="L27" s="13" t="str">
        <f>IF(Table5[[#This Row],[Sales Quantity]]="",Table5[[#This Row],[Quantity]],"")</f>
        <v/>
      </c>
      <c r="M27" s="13">
        <f>IFERROR(Table5[[#This Row],[Sales Price]]-Table5[[#This Row],[Purchase Price]],"")</f>
        <v>31</v>
      </c>
    </row>
    <row r="28" spans="1:13" x14ac:dyDescent="0.25">
      <c r="A28" s="9">
        <v>23</v>
      </c>
      <c r="B28" s="7">
        <v>123479</v>
      </c>
      <c r="C28" s="7" t="s">
        <v>17</v>
      </c>
      <c r="D28" s="7" t="s">
        <v>19</v>
      </c>
      <c r="E28" s="7">
        <v>1</v>
      </c>
      <c r="F28" s="7">
        <v>331</v>
      </c>
      <c r="G28" s="7" t="s">
        <v>12</v>
      </c>
      <c r="H28" s="10">
        <v>43970</v>
      </c>
      <c r="I28" s="7">
        <f>IFERROR(VLOOKUP('Purchase Transactions'!$B28,'Sales Transactions'!$B$6:$H$315,7,FALSE),"")</f>
        <v>401</v>
      </c>
      <c r="J28" s="7">
        <f>IFERROR(VLOOKUP('Purchase Transactions'!$B28,'Sales Transactions'!$B$6:$H$315,6,0),"")</f>
        <v>1</v>
      </c>
      <c r="K28" s="10">
        <f>IFERROR(INDEX('Sales Transactions'!$F$6:$F$315,MATCH(Table5[[#This Row],[Item Code]],'Sales Transactions'!$B$6:$B$315,0)),"")</f>
        <v>43991</v>
      </c>
      <c r="L28" s="13" t="str">
        <f>IF(Table5[[#This Row],[Sales Quantity]]="",Table5[[#This Row],[Quantity]],"")</f>
        <v/>
      </c>
      <c r="M28" s="13">
        <f>IFERROR(Table5[[#This Row],[Sales Price]]-Table5[[#This Row],[Purchase Price]],"")</f>
        <v>70</v>
      </c>
    </row>
    <row r="29" spans="1:13" x14ac:dyDescent="0.25">
      <c r="A29" s="9">
        <v>24</v>
      </c>
      <c r="B29" s="7">
        <v>123480</v>
      </c>
      <c r="C29" s="7" t="s">
        <v>6</v>
      </c>
      <c r="D29" s="7" t="s">
        <v>19</v>
      </c>
      <c r="E29" s="7">
        <v>1</v>
      </c>
      <c r="F29" s="7">
        <v>345</v>
      </c>
      <c r="G29" s="7" t="s">
        <v>31</v>
      </c>
      <c r="H29" s="10">
        <v>44192</v>
      </c>
      <c r="I29" s="7" t="str">
        <f>IFERROR(VLOOKUP('Purchase Transactions'!$B29,'Sales Transactions'!$B$6:$H$315,7,FALSE),"")</f>
        <v/>
      </c>
      <c r="J29" s="7" t="str">
        <f>IFERROR(VLOOKUP('Purchase Transactions'!$B29,'Sales Transactions'!$B$6:$H$315,6,0),"")</f>
        <v/>
      </c>
      <c r="K29" s="10" t="str">
        <f>IFERROR(INDEX('Sales Transactions'!$F$6:$F$315,MATCH(Table5[[#This Row],[Item Code]],'Sales Transactions'!$B$6:$B$315,0)),"")</f>
        <v/>
      </c>
      <c r="L29" s="13">
        <f>IF(Table5[[#This Row],[Sales Quantity]]="",Table5[[#This Row],[Quantity]],"")</f>
        <v>1</v>
      </c>
      <c r="M29" s="13" t="str">
        <f>IFERROR(Table5[[#This Row],[Sales Price]]-Table5[[#This Row],[Purchase Price]],"")</f>
        <v/>
      </c>
    </row>
    <row r="30" spans="1:13" x14ac:dyDescent="0.25">
      <c r="A30" s="9">
        <v>25</v>
      </c>
      <c r="B30" s="7">
        <v>123481</v>
      </c>
      <c r="C30" s="7" t="s">
        <v>16</v>
      </c>
      <c r="D30" s="7" t="s">
        <v>19</v>
      </c>
      <c r="E30" s="7">
        <v>1</v>
      </c>
      <c r="F30" s="7">
        <v>336</v>
      </c>
      <c r="G30" s="7" t="s">
        <v>31</v>
      </c>
      <c r="H30" s="10">
        <v>44077</v>
      </c>
      <c r="I30" s="7">
        <f>IFERROR(VLOOKUP('Purchase Transactions'!$B30,'Sales Transactions'!$B$6:$H$315,7,FALSE),"")</f>
        <v>386</v>
      </c>
      <c r="J30" s="7">
        <f>IFERROR(VLOOKUP('Purchase Transactions'!$B30,'Sales Transactions'!$B$6:$H$315,6,0),"")</f>
        <v>1</v>
      </c>
      <c r="K30" s="10">
        <f>IFERROR(INDEX('Sales Transactions'!$F$6:$F$315,MATCH(Table5[[#This Row],[Item Code]],'Sales Transactions'!$B$6:$B$315,0)),"")</f>
        <v>44130</v>
      </c>
      <c r="L30" s="13" t="str">
        <f>IF(Table5[[#This Row],[Sales Quantity]]="",Table5[[#This Row],[Quantity]],"")</f>
        <v/>
      </c>
      <c r="M30" s="13">
        <f>IFERROR(Table5[[#This Row],[Sales Price]]-Table5[[#This Row],[Purchase Price]],"")</f>
        <v>50</v>
      </c>
    </row>
    <row r="31" spans="1:13" x14ac:dyDescent="0.25">
      <c r="A31" s="9">
        <v>26</v>
      </c>
      <c r="B31" s="7">
        <v>123482</v>
      </c>
      <c r="C31" s="7" t="s">
        <v>5</v>
      </c>
      <c r="D31" s="7" t="s">
        <v>19</v>
      </c>
      <c r="E31" s="7">
        <v>1</v>
      </c>
      <c r="F31" s="7">
        <v>265</v>
      </c>
      <c r="G31" s="7" t="s">
        <v>12</v>
      </c>
      <c r="H31" s="10">
        <v>44032</v>
      </c>
      <c r="I31" s="7">
        <f>IFERROR(VLOOKUP('Purchase Transactions'!$B31,'Sales Transactions'!$B$6:$H$315,7,FALSE),"")</f>
        <v>310</v>
      </c>
      <c r="J31" s="7">
        <f>IFERROR(VLOOKUP('Purchase Transactions'!$B31,'Sales Transactions'!$B$6:$H$315,6,0),"")</f>
        <v>1</v>
      </c>
      <c r="K31" s="10">
        <f>IFERROR(INDEX('Sales Transactions'!$F$6:$F$315,MATCH(Table5[[#This Row],[Item Code]],'Sales Transactions'!$B$6:$B$315,0)),"")</f>
        <v>44086</v>
      </c>
      <c r="L31" s="13" t="str">
        <f>IF(Table5[[#This Row],[Sales Quantity]]="",Table5[[#This Row],[Quantity]],"")</f>
        <v/>
      </c>
      <c r="M31" s="13">
        <f>IFERROR(Table5[[#This Row],[Sales Price]]-Table5[[#This Row],[Purchase Price]],"")</f>
        <v>45</v>
      </c>
    </row>
    <row r="32" spans="1:13" x14ac:dyDescent="0.25">
      <c r="A32" s="9">
        <v>27</v>
      </c>
      <c r="B32" s="7">
        <v>123483</v>
      </c>
      <c r="C32" s="7" t="s">
        <v>17</v>
      </c>
      <c r="D32" s="7" t="s">
        <v>19</v>
      </c>
      <c r="E32" s="7">
        <v>1</v>
      </c>
      <c r="F32" s="7">
        <v>309</v>
      </c>
      <c r="G32" s="7" t="s">
        <v>13</v>
      </c>
      <c r="H32" s="10">
        <v>44003</v>
      </c>
      <c r="I32" s="7" t="str">
        <f>IFERROR(VLOOKUP('Purchase Transactions'!$B32,'Sales Transactions'!$B$6:$H$315,7,FALSE),"")</f>
        <v/>
      </c>
      <c r="J32" s="7" t="str">
        <f>IFERROR(VLOOKUP('Purchase Transactions'!$B32,'Sales Transactions'!$B$6:$H$315,6,0),"")</f>
        <v/>
      </c>
      <c r="K32" s="10" t="str">
        <f>IFERROR(INDEX('Sales Transactions'!$F$6:$F$315,MATCH(Table5[[#This Row],[Item Code]],'Sales Transactions'!$B$6:$B$315,0)),"")</f>
        <v/>
      </c>
      <c r="L32" s="13">
        <f>IF(Table5[[#This Row],[Sales Quantity]]="",Table5[[#This Row],[Quantity]],"")</f>
        <v>1</v>
      </c>
      <c r="M32" s="13" t="str">
        <f>IFERROR(Table5[[#This Row],[Sales Price]]-Table5[[#This Row],[Purchase Price]],"")</f>
        <v/>
      </c>
    </row>
    <row r="33" spans="1:13" x14ac:dyDescent="0.25">
      <c r="A33" s="9">
        <v>28</v>
      </c>
      <c r="B33" s="7">
        <v>123484</v>
      </c>
      <c r="C33" s="7" t="s">
        <v>20</v>
      </c>
      <c r="D33" s="7" t="s">
        <v>19</v>
      </c>
      <c r="E33" s="7">
        <v>1</v>
      </c>
      <c r="F33" s="7">
        <v>193</v>
      </c>
      <c r="G33" s="7" t="s">
        <v>13</v>
      </c>
      <c r="H33" s="10">
        <v>44073</v>
      </c>
      <c r="I33" s="7">
        <f>IFERROR(VLOOKUP('Purchase Transactions'!$B33,'Sales Transactions'!$B$6:$H$315,7,FALSE),"")</f>
        <v>241</v>
      </c>
      <c r="J33" s="7">
        <f>IFERROR(VLOOKUP('Purchase Transactions'!$B33,'Sales Transactions'!$B$6:$H$315,6,0),"")</f>
        <v>1</v>
      </c>
      <c r="K33" s="10">
        <f>IFERROR(INDEX('Sales Transactions'!$F$6:$F$315,MATCH(Table5[[#This Row],[Item Code]],'Sales Transactions'!$B$6:$B$315,0)),"")</f>
        <v>44151</v>
      </c>
      <c r="L33" s="13" t="str">
        <f>IF(Table5[[#This Row],[Sales Quantity]]="",Table5[[#This Row],[Quantity]],"")</f>
        <v/>
      </c>
      <c r="M33" s="13">
        <f>IFERROR(Table5[[#This Row],[Sales Price]]-Table5[[#This Row],[Purchase Price]],"")</f>
        <v>48</v>
      </c>
    </row>
    <row r="34" spans="1:13" x14ac:dyDescent="0.25">
      <c r="A34" s="9">
        <v>29</v>
      </c>
      <c r="B34" s="7">
        <v>123485</v>
      </c>
      <c r="C34" s="7" t="s">
        <v>6</v>
      </c>
      <c r="D34" s="7" t="s">
        <v>19</v>
      </c>
      <c r="E34" s="7">
        <v>1</v>
      </c>
      <c r="F34" s="7">
        <v>103</v>
      </c>
      <c r="G34" s="7" t="s">
        <v>13</v>
      </c>
      <c r="H34" s="10">
        <v>44195</v>
      </c>
      <c r="I34" s="7" t="str">
        <f>IFERROR(VLOOKUP('Purchase Transactions'!$B34,'Sales Transactions'!$B$6:$H$315,7,FALSE),"")</f>
        <v/>
      </c>
      <c r="J34" s="7" t="str">
        <f>IFERROR(VLOOKUP('Purchase Transactions'!$B34,'Sales Transactions'!$B$6:$H$315,6,0),"")</f>
        <v/>
      </c>
      <c r="K34" s="10" t="str">
        <f>IFERROR(INDEX('Sales Transactions'!$F$6:$F$315,MATCH(Table5[[#This Row],[Item Code]],'Sales Transactions'!$B$6:$B$315,0)),"")</f>
        <v/>
      </c>
      <c r="L34" s="13">
        <f>IF(Table5[[#This Row],[Sales Quantity]]="",Table5[[#This Row],[Quantity]],"")</f>
        <v>1</v>
      </c>
      <c r="M34" s="13" t="str">
        <f>IFERROR(Table5[[#This Row],[Sales Price]]-Table5[[#This Row],[Purchase Price]],"")</f>
        <v/>
      </c>
    </row>
    <row r="35" spans="1:13" x14ac:dyDescent="0.25">
      <c r="A35" s="9">
        <v>30</v>
      </c>
      <c r="B35" s="7">
        <v>123486</v>
      </c>
      <c r="C35" s="7" t="s">
        <v>17</v>
      </c>
      <c r="D35" s="7" t="s">
        <v>19</v>
      </c>
      <c r="E35" s="7">
        <v>1</v>
      </c>
      <c r="F35" s="7">
        <v>272</v>
      </c>
      <c r="G35" s="7" t="s">
        <v>13</v>
      </c>
      <c r="H35" s="10">
        <v>43852</v>
      </c>
      <c r="I35" s="7">
        <f>IFERROR(VLOOKUP('Purchase Transactions'!$B35,'Sales Transactions'!$B$6:$H$315,7,FALSE),"")</f>
        <v>340</v>
      </c>
      <c r="J35" s="7">
        <f>IFERROR(VLOOKUP('Purchase Transactions'!$B35,'Sales Transactions'!$B$6:$H$315,6,0),"")</f>
        <v>1</v>
      </c>
      <c r="K35" s="10">
        <f>IFERROR(INDEX('Sales Transactions'!$F$6:$F$315,MATCH(Table5[[#This Row],[Item Code]],'Sales Transactions'!$B$6:$B$315,0)),"")</f>
        <v>43887</v>
      </c>
      <c r="L35" s="13" t="str">
        <f>IF(Table5[[#This Row],[Sales Quantity]]="",Table5[[#This Row],[Quantity]],"")</f>
        <v/>
      </c>
      <c r="M35" s="13">
        <f>IFERROR(Table5[[#This Row],[Sales Price]]-Table5[[#This Row],[Purchase Price]],"")</f>
        <v>68</v>
      </c>
    </row>
    <row r="36" spans="1:13" x14ac:dyDescent="0.25">
      <c r="A36" s="9">
        <v>31</v>
      </c>
      <c r="B36" s="7">
        <v>123487</v>
      </c>
      <c r="C36" s="7" t="s">
        <v>6</v>
      </c>
      <c r="D36" s="7" t="s">
        <v>19</v>
      </c>
      <c r="E36" s="7">
        <v>1</v>
      </c>
      <c r="F36" s="7">
        <v>287</v>
      </c>
      <c r="G36" s="7" t="s">
        <v>13</v>
      </c>
      <c r="H36" s="10">
        <v>44023</v>
      </c>
      <c r="I36" s="7">
        <f>IFERROR(VLOOKUP('Purchase Transactions'!$B36,'Sales Transactions'!$B$6:$H$315,7,FALSE),"")</f>
        <v>353</v>
      </c>
      <c r="J36" s="7">
        <f>IFERROR(VLOOKUP('Purchase Transactions'!$B36,'Sales Transactions'!$B$6:$H$315,6,0),"")</f>
        <v>1</v>
      </c>
      <c r="K36" s="10">
        <f>IFERROR(INDEX('Sales Transactions'!$F$6:$F$315,MATCH(Table5[[#This Row],[Item Code]],'Sales Transactions'!$B$6:$B$315,0)),"")</f>
        <v>44094</v>
      </c>
      <c r="L36" s="13" t="str">
        <f>IF(Table5[[#This Row],[Sales Quantity]]="",Table5[[#This Row],[Quantity]],"")</f>
        <v/>
      </c>
      <c r="M36" s="13">
        <f>IFERROR(Table5[[#This Row],[Sales Price]]-Table5[[#This Row],[Purchase Price]],"")</f>
        <v>66</v>
      </c>
    </row>
    <row r="37" spans="1:13" x14ac:dyDescent="0.25">
      <c r="A37" s="9">
        <v>32</v>
      </c>
      <c r="B37" s="7">
        <v>123488</v>
      </c>
      <c r="C37" s="7" t="s">
        <v>17</v>
      </c>
      <c r="D37" s="7" t="s">
        <v>19</v>
      </c>
      <c r="E37" s="7">
        <v>1</v>
      </c>
      <c r="F37" s="7">
        <v>189</v>
      </c>
      <c r="G37" s="7" t="s">
        <v>31</v>
      </c>
      <c r="H37" s="10">
        <v>44086</v>
      </c>
      <c r="I37" s="7">
        <f>IFERROR(VLOOKUP('Purchase Transactions'!$B37,'Sales Transactions'!$B$6:$H$315,7,FALSE),"")</f>
        <v>234</v>
      </c>
      <c r="J37" s="7">
        <f>IFERROR(VLOOKUP('Purchase Transactions'!$B37,'Sales Transactions'!$B$6:$H$315,6,0),"")</f>
        <v>1</v>
      </c>
      <c r="K37" s="10">
        <f>IFERROR(INDEX('Sales Transactions'!$F$6:$F$315,MATCH(Table5[[#This Row],[Item Code]],'Sales Transactions'!$B$6:$B$315,0)),"")</f>
        <v>44113</v>
      </c>
      <c r="L37" s="13" t="str">
        <f>IF(Table5[[#This Row],[Sales Quantity]]="",Table5[[#This Row],[Quantity]],"")</f>
        <v/>
      </c>
      <c r="M37" s="13">
        <f>IFERROR(Table5[[#This Row],[Sales Price]]-Table5[[#This Row],[Purchase Price]],"")</f>
        <v>45</v>
      </c>
    </row>
    <row r="38" spans="1:13" x14ac:dyDescent="0.25">
      <c r="A38" s="9">
        <v>33</v>
      </c>
      <c r="B38" s="7">
        <v>123489</v>
      </c>
      <c r="C38" s="7" t="s">
        <v>16</v>
      </c>
      <c r="D38" s="7" t="s">
        <v>19</v>
      </c>
      <c r="E38" s="7">
        <v>1</v>
      </c>
      <c r="F38" s="7">
        <v>315</v>
      </c>
      <c r="G38" s="7" t="s">
        <v>35</v>
      </c>
      <c r="H38" s="10">
        <v>44125</v>
      </c>
      <c r="I38" s="7" t="str">
        <f>IFERROR(VLOOKUP('Purchase Transactions'!$B38,'Sales Transactions'!$B$6:$H$315,7,FALSE),"")</f>
        <v/>
      </c>
      <c r="J38" s="7" t="str">
        <f>IFERROR(VLOOKUP('Purchase Transactions'!$B38,'Sales Transactions'!$B$6:$H$315,6,0),"")</f>
        <v/>
      </c>
      <c r="K38" s="10" t="str">
        <f>IFERROR(INDEX('Sales Transactions'!$F$6:$F$315,MATCH(Table5[[#This Row],[Item Code]],'Sales Transactions'!$B$6:$B$315,0)),"")</f>
        <v/>
      </c>
      <c r="L38" s="13">
        <f>IF(Table5[[#This Row],[Sales Quantity]]="",Table5[[#This Row],[Quantity]],"")</f>
        <v>1</v>
      </c>
      <c r="M38" s="13" t="str">
        <f>IFERROR(Table5[[#This Row],[Sales Price]]-Table5[[#This Row],[Purchase Price]],"")</f>
        <v/>
      </c>
    </row>
    <row r="39" spans="1:13" x14ac:dyDescent="0.25">
      <c r="A39" s="9">
        <v>34</v>
      </c>
      <c r="B39" s="7">
        <v>123490</v>
      </c>
      <c r="C39" s="7" t="s">
        <v>18</v>
      </c>
      <c r="D39" s="7" t="s">
        <v>19</v>
      </c>
      <c r="E39" s="7">
        <v>1</v>
      </c>
      <c r="F39" s="7">
        <v>254</v>
      </c>
      <c r="G39" s="7" t="s">
        <v>35</v>
      </c>
      <c r="H39" s="10">
        <v>43993</v>
      </c>
      <c r="I39" s="7">
        <f>IFERROR(VLOOKUP('Purchase Transactions'!$B39,'Sales Transactions'!$B$6:$H$315,7,FALSE),"")</f>
        <v>312</v>
      </c>
      <c r="J39" s="7">
        <f>IFERROR(VLOOKUP('Purchase Transactions'!$B39,'Sales Transactions'!$B$6:$H$315,6,0),"")</f>
        <v>1</v>
      </c>
      <c r="K39" s="10">
        <f>IFERROR(INDEX('Sales Transactions'!$F$6:$F$315,MATCH(Table5[[#This Row],[Item Code]],'Sales Transactions'!$B$6:$B$315,0)),"")</f>
        <v>44009</v>
      </c>
      <c r="L39" s="13" t="str">
        <f>IF(Table5[[#This Row],[Sales Quantity]]="",Table5[[#This Row],[Quantity]],"")</f>
        <v/>
      </c>
      <c r="M39" s="13">
        <f>IFERROR(Table5[[#This Row],[Sales Price]]-Table5[[#This Row],[Purchase Price]],"")</f>
        <v>58</v>
      </c>
    </row>
    <row r="40" spans="1:13" x14ac:dyDescent="0.25">
      <c r="A40" s="9">
        <v>35</v>
      </c>
      <c r="B40" s="7">
        <v>123491</v>
      </c>
      <c r="C40" s="7" t="s">
        <v>16</v>
      </c>
      <c r="D40" s="7" t="s">
        <v>19</v>
      </c>
      <c r="E40" s="7">
        <v>1</v>
      </c>
      <c r="F40" s="7">
        <v>203</v>
      </c>
      <c r="G40" s="7" t="s">
        <v>35</v>
      </c>
      <c r="H40" s="10">
        <v>43936</v>
      </c>
      <c r="I40" s="7">
        <f>IFERROR(VLOOKUP('Purchase Transactions'!$B40,'Sales Transactions'!$B$6:$H$315,7,FALSE),"")</f>
        <v>238</v>
      </c>
      <c r="J40" s="7">
        <f>IFERROR(VLOOKUP('Purchase Transactions'!$B40,'Sales Transactions'!$B$6:$H$315,6,0),"")</f>
        <v>1</v>
      </c>
      <c r="K40" s="10">
        <f>IFERROR(INDEX('Sales Transactions'!$F$6:$F$315,MATCH(Table5[[#This Row],[Item Code]],'Sales Transactions'!$B$6:$B$315,0)),"")</f>
        <v>44017</v>
      </c>
      <c r="L40" s="13" t="str">
        <f>IF(Table5[[#This Row],[Sales Quantity]]="",Table5[[#This Row],[Quantity]],"")</f>
        <v/>
      </c>
      <c r="M40" s="13">
        <f>IFERROR(Table5[[#This Row],[Sales Price]]-Table5[[#This Row],[Purchase Price]],"")</f>
        <v>35</v>
      </c>
    </row>
    <row r="41" spans="1:13" x14ac:dyDescent="0.25">
      <c r="A41" s="9">
        <v>36</v>
      </c>
      <c r="B41" s="7">
        <v>123492</v>
      </c>
      <c r="C41" s="7" t="s">
        <v>17</v>
      </c>
      <c r="D41" s="7" t="s">
        <v>19</v>
      </c>
      <c r="E41" s="7">
        <v>1</v>
      </c>
      <c r="F41" s="7">
        <v>268</v>
      </c>
      <c r="G41" s="7" t="s">
        <v>12</v>
      </c>
      <c r="H41" s="10">
        <v>44047</v>
      </c>
      <c r="I41" s="7" t="str">
        <f>IFERROR(VLOOKUP('Purchase Transactions'!$B41,'Sales Transactions'!$B$6:$H$315,7,FALSE),"")</f>
        <v/>
      </c>
      <c r="J41" s="7" t="str">
        <f>IFERROR(VLOOKUP('Purchase Transactions'!$B41,'Sales Transactions'!$B$6:$H$315,6,0),"")</f>
        <v/>
      </c>
      <c r="K41" s="10" t="str">
        <f>IFERROR(INDEX('Sales Transactions'!$F$6:$F$315,MATCH(Table5[[#This Row],[Item Code]],'Sales Transactions'!$B$6:$B$315,0)),"")</f>
        <v/>
      </c>
      <c r="L41" s="13">
        <f>IF(Table5[[#This Row],[Sales Quantity]]="",Table5[[#This Row],[Quantity]],"")</f>
        <v>1</v>
      </c>
      <c r="M41" s="13" t="str">
        <f>IFERROR(Table5[[#This Row],[Sales Price]]-Table5[[#This Row],[Purchase Price]],"")</f>
        <v/>
      </c>
    </row>
    <row r="42" spans="1:13" x14ac:dyDescent="0.25">
      <c r="A42" s="9">
        <v>37</v>
      </c>
      <c r="B42" s="7">
        <v>123493</v>
      </c>
      <c r="C42" s="7" t="s">
        <v>16</v>
      </c>
      <c r="D42" s="7" t="s">
        <v>19</v>
      </c>
      <c r="E42" s="7">
        <v>1</v>
      </c>
      <c r="F42" s="7">
        <v>140</v>
      </c>
      <c r="G42" s="7" t="s">
        <v>35</v>
      </c>
      <c r="H42" s="10">
        <v>44120</v>
      </c>
      <c r="I42" s="7">
        <f>IFERROR(VLOOKUP('Purchase Transactions'!$B42,'Sales Transactions'!$B$6:$H$315,7,FALSE),"")</f>
        <v>161</v>
      </c>
      <c r="J42" s="7">
        <f>IFERROR(VLOOKUP('Purchase Transactions'!$B42,'Sales Transactions'!$B$6:$H$315,6,0),"")</f>
        <v>1</v>
      </c>
      <c r="K42" s="10">
        <f>IFERROR(INDEX('Sales Transactions'!$F$6:$F$315,MATCH(Table5[[#This Row],[Item Code]],'Sales Transactions'!$B$6:$B$315,0)),"")</f>
        <v>44135</v>
      </c>
      <c r="L42" s="13" t="str">
        <f>IF(Table5[[#This Row],[Sales Quantity]]="",Table5[[#This Row],[Quantity]],"")</f>
        <v/>
      </c>
      <c r="M42" s="13">
        <f>IFERROR(Table5[[#This Row],[Sales Price]]-Table5[[#This Row],[Purchase Price]],"")</f>
        <v>21</v>
      </c>
    </row>
    <row r="43" spans="1:13" x14ac:dyDescent="0.25">
      <c r="A43" s="9">
        <v>38</v>
      </c>
      <c r="B43" s="7">
        <v>123494</v>
      </c>
      <c r="C43" s="7" t="s">
        <v>5</v>
      </c>
      <c r="D43" s="7" t="s">
        <v>19</v>
      </c>
      <c r="E43" s="7">
        <v>1</v>
      </c>
      <c r="F43" s="7">
        <v>349</v>
      </c>
      <c r="G43" s="7" t="s">
        <v>13</v>
      </c>
      <c r="H43" s="10">
        <v>44103</v>
      </c>
      <c r="I43" s="7" t="str">
        <f>IFERROR(VLOOKUP('Purchase Transactions'!$B43,'Sales Transactions'!$B$6:$H$315,7,FALSE),"")</f>
        <v/>
      </c>
      <c r="J43" s="7" t="str">
        <f>IFERROR(VLOOKUP('Purchase Transactions'!$B43,'Sales Transactions'!$B$6:$H$315,6,0),"")</f>
        <v/>
      </c>
      <c r="K43" s="10" t="str">
        <f>IFERROR(INDEX('Sales Transactions'!$F$6:$F$315,MATCH(Table5[[#This Row],[Item Code]],'Sales Transactions'!$B$6:$B$315,0)),"")</f>
        <v/>
      </c>
      <c r="L43" s="13">
        <f>IF(Table5[[#This Row],[Sales Quantity]]="",Table5[[#This Row],[Quantity]],"")</f>
        <v>1</v>
      </c>
      <c r="M43" s="13" t="str">
        <f>IFERROR(Table5[[#This Row],[Sales Price]]-Table5[[#This Row],[Purchase Price]],"")</f>
        <v/>
      </c>
    </row>
    <row r="44" spans="1:13" x14ac:dyDescent="0.25">
      <c r="A44" s="9">
        <v>39</v>
      </c>
      <c r="B44" s="7">
        <v>123495</v>
      </c>
      <c r="C44" s="7" t="s">
        <v>18</v>
      </c>
      <c r="D44" s="7" t="s">
        <v>19</v>
      </c>
      <c r="E44" s="7">
        <v>1</v>
      </c>
      <c r="F44" s="7">
        <v>172</v>
      </c>
      <c r="G44" s="7" t="s">
        <v>11</v>
      </c>
      <c r="H44" s="10">
        <v>43846</v>
      </c>
      <c r="I44" s="7">
        <f>IFERROR(VLOOKUP('Purchase Transactions'!$B44,'Sales Transactions'!$B$6:$H$315,7,FALSE),"")</f>
        <v>201</v>
      </c>
      <c r="J44" s="7">
        <f>IFERROR(VLOOKUP('Purchase Transactions'!$B44,'Sales Transactions'!$B$6:$H$315,6,0),"")</f>
        <v>1</v>
      </c>
      <c r="K44" s="10">
        <f>IFERROR(INDEX('Sales Transactions'!$F$6:$F$315,MATCH(Table5[[#This Row],[Item Code]],'Sales Transactions'!$B$6:$B$315,0)),"")</f>
        <v>43924</v>
      </c>
      <c r="L44" s="13" t="str">
        <f>IF(Table5[[#This Row],[Sales Quantity]]="",Table5[[#This Row],[Quantity]],"")</f>
        <v/>
      </c>
      <c r="M44" s="13">
        <f>IFERROR(Table5[[#This Row],[Sales Price]]-Table5[[#This Row],[Purchase Price]],"")</f>
        <v>29</v>
      </c>
    </row>
    <row r="45" spans="1:13" x14ac:dyDescent="0.25">
      <c r="A45" s="9">
        <v>40</v>
      </c>
      <c r="B45" s="7">
        <v>123496</v>
      </c>
      <c r="C45" s="7" t="s">
        <v>7</v>
      </c>
      <c r="D45" s="7" t="s">
        <v>19</v>
      </c>
      <c r="E45" s="7">
        <v>1</v>
      </c>
      <c r="F45" s="7">
        <v>229</v>
      </c>
      <c r="G45" s="7" t="s">
        <v>31</v>
      </c>
      <c r="H45" s="10">
        <v>43845</v>
      </c>
      <c r="I45" s="7">
        <f>IFERROR(VLOOKUP('Purchase Transactions'!$B45,'Sales Transactions'!$B$6:$H$315,7,FALSE),"")</f>
        <v>263</v>
      </c>
      <c r="J45" s="7">
        <f>IFERROR(VLOOKUP('Purchase Transactions'!$B45,'Sales Transactions'!$B$6:$H$315,6,0),"")</f>
        <v>1</v>
      </c>
      <c r="K45" s="10">
        <f>IFERROR(INDEX('Sales Transactions'!$F$6:$F$315,MATCH(Table5[[#This Row],[Item Code]],'Sales Transactions'!$B$6:$B$315,0)),"")</f>
        <v>43909</v>
      </c>
      <c r="L45" s="13" t="str">
        <f>IF(Table5[[#This Row],[Sales Quantity]]="",Table5[[#This Row],[Quantity]],"")</f>
        <v/>
      </c>
      <c r="M45" s="13">
        <f>IFERROR(Table5[[#This Row],[Sales Price]]-Table5[[#This Row],[Purchase Price]],"")</f>
        <v>34</v>
      </c>
    </row>
    <row r="46" spans="1:13" x14ac:dyDescent="0.25">
      <c r="A46" s="9">
        <v>41</v>
      </c>
      <c r="B46" s="7">
        <v>123497</v>
      </c>
      <c r="C46" s="7" t="s">
        <v>20</v>
      </c>
      <c r="D46" s="7" t="s">
        <v>19</v>
      </c>
      <c r="E46" s="7">
        <v>1</v>
      </c>
      <c r="F46" s="7">
        <v>109</v>
      </c>
      <c r="G46" s="7" t="s">
        <v>13</v>
      </c>
      <c r="H46" s="10">
        <v>44140</v>
      </c>
      <c r="I46" s="7">
        <f>IFERROR(VLOOKUP('Purchase Transactions'!$B46,'Sales Transactions'!$B$6:$H$315,7,FALSE),"")</f>
        <v>126</v>
      </c>
      <c r="J46" s="7">
        <f>IFERROR(VLOOKUP('Purchase Transactions'!$B46,'Sales Transactions'!$B$6:$H$315,6,0),"")</f>
        <v>1</v>
      </c>
      <c r="K46" s="10">
        <f>IFERROR(INDEX('Sales Transactions'!$F$6:$F$315,MATCH(Table5[[#This Row],[Item Code]],'Sales Transactions'!$B$6:$B$315,0)),"")</f>
        <v>44177</v>
      </c>
      <c r="L46" s="13" t="str">
        <f>IF(Table5[[#This Row],[Sales Quantity]]="",Table5[[#This Row],[Quantity]],"")</f>
        <v/>
      </c>
      <c r="M46" s="13">
        <f>IFERROR(Table5[[#This Row],[Sales Price]]-Table5[[#This Row],[Purchase Price]],"")</f>
        <v>17</v>
      </c>
    </row>
    <row r="47" spans="1:13" x14ac:dyDescent="0.25">
      <c r="A47" s="9">
        <v>42</v>
      </c>
      <c r="B47" s="7">
        <v>123498</v>
      </c>
      <c r="C47" s="7" t="s">
        <v>7</v>
      </c>
      <c r="D47" s="7" t="s">
        <v>19</v>
      </c>
      <c r="E47" s="7">
        <v>1</v>
      </c>
      <c r="F47" s="7">
        <v>209</v>
      </c>
      <c r="G47" s="7" t="s">
        <v>35</v>
      </c>
      <c r="H47" s="10">
        <v>43993</v>
      </c>
      <c r="I47" s="7" t="str">
        <f>IFERROR(VLOOKUP('Purchase Transactions'!$B47,'Sales Transactions'!$B$6:$H$315,7,FALSE),"")</f>
        <v/>
      </c>
      <c r="J47" s="7" t="str">
        <f>IFERROR(VLOOKUP('Purchase Transactions'!$B47,'Sales Transactions'!$B$6:$H$315,6,0),"")</f>
        <v/>
      </c>
      <c r="K47" s="10" t="str">
        <f>IFERROR(INDEX('Sales Transactions'!$F$6:$F$315,MATCH(Table5[[#This Row],[Item Code]],'Sales Transactions'!$B$6:$B$315,0)),"")</f>
        <v/>
      </c>
      <c r="L47" s="13">
        <f>IF(Table5[[#This Row],[Sales Quantity]]="",Table5[[#This Row],[Quantity]],"")</f>
        <v>1</v>
      </c>
      <c r="M47" s="13" t="str">
        <f>IFERROR(Table5[[#This Row],[Sales Price]]-Table5[[#This Row],[Purchase Price]],"")</f>
        <v/>
      </c>
    </row>
    <row r="48" spans="1:13" x14ac:dyDescent="0.25">
      <c r="A48" s="9">
        <v>43</v>
      </c>
      <c r="B48" s="7">
        <v>123499</v>
      </c>
      <c r="C48" s="7" t="s">
        <v>18</v>
      </c>
      <c r="D48" s="7" t="s">
        <v>19</v>
      </c>
      <c r="E48" s="7">
        <v>1</v>
      </c>
      <c r="F48" s="7">
        <v>312</v>
      </c>
      <c r="G48" s="7" t="s">
        <v>13</v>
      </c>
      <c r="H48" s="10">
        <v>43877</v>
      </c>
      <c r="I48" s="7">
        <f>IFERROR(VLOOKUP('Purchase Transactions'!$B48,'Sales Transactions'!$B$6:$H$315,7,FALSE),"")</f>
        <v>374</v>
      </c>
      <c r="J48" s="7">
        <f>IFERROR(VLOOKUP('Purchase Transactions'!$B48,'Sales Transactions'!$B$6:$H$315,6,0),"")</f>
        <v>1</v>
      </c>
      <c r="K48" s="10">
        <f>IFERROR(INDEX('Sales Transactions'!$F$6:$F$315,MATCH(Table5[[#This Row],[Item Code]],'Sales Transactions'!$B$6:$B$315,0)),"")</f>
        <v>43961</v>
      </c>
      <c r="L48" s="13" t="str">
        <f>IF(Table5[[#This Row],[Sales Quantity]]="",Table5[[#This Row],[Quantity]],"")</f>
        <v/>
      </c>
      <c r="M48" s="13">
        <f>IFERROR(Table5[[#This Row],[Sales Price]]-Table5[[#This Row],[Purchase Price]],"")</f>
        <v>62</v>
      </c>
    </row>
    <row r="49" spans="1:13" x14ac:dyDescent="0.25">
      <c r="A49" s="9">
        <v>44</v>
      </c>
      <c r="B49" s="7">
        <v>123500</v>
      </c>
      <c r="C49" s="7" t="s">
        <v>17</v>
      </c>
      <c r="D49" s="7" t="s">
        <v>19</v>
      </c>
      <c r="E49" s="7">
        <v>1</v>
      </c>
      <c r="F49" s="7">
        <v>252</v>
      </c>
      <c r="G49" s="7" t="s">
        <v>11</v>
      </c>
      <c r="H49" s="10">
        <v>44049</v>
      </c>
      <c r="I49" s="7" t="str">
        <f>IFERROR(VLOOKUP('Purchase Transactions'!$B49,'Sales Transactions'!$B$6:$H$315,7,FALSE),"")</f>
        <v/>
      </c>
      <c r="J49" s="7" t="str">
        <f>IFERROR(VLOOKUP('Purchase Transactions'!$B49,'Sales Transactions'!$B$6:$H$315,6,0),"")</f>
        <v/>
      </c>
      <c r="K49" s="10" t="str">
        <f>IFERROR(INDEX('Sales Transactions'!$F$6:$F$315,MATCH(Table5[[#This Row],[Item Code]],'Sales Transactions'!$B$6:$B$315,0)),"")</f>
        <v/>
      </c>
      <c r="L49" s="13">
        <f>IF(Table5[[#This Row],[Sales Quantity]]="",Table5[[#This Row],[Quantity]],"")</f>
        <v>1</v>
      </c>
      <c r="M49" s="13" t="str">
        <f>IFERROR(Table5[[#This Row],[Sales Price]]-Table5[[#This Row],[Purchase Price]],"")</f>
        <v/>
      </c>
    </row>
    <row r="50" spans="1:13" x14ac:dyDescent="0.25">
      <c r="A50" s="9">
        <v>45</v>
      </c>
      <c r="B50" s="7">
        <v>123501</v>
      </c>
      <c r="C50" s="7" t="s">
        <v>18</v>
      </c>
      <c r="D50" s="7" t="s">
        <v>19</v>
      </c>
      <c r="E50" s="7">
        <v>1</v>
      </c>
      <c r="F50" s="7">
        <v>346</v>
      </c>
      <c r="G50" s="7" t="s">
        <v>11</v>
      </c>
      <c r="H50" s="10">
        <v>43996</v>
      </c>
      <c r="I50" s="7">
        <f>IFERROR(VLOOKUP('Purchase Transactions'!$B50,'Sales Transactions'!$B$6:$H$315,7,FALSE),"")</f>
        <v>433</v>
      </c>
      <c r="J50" s="7">
        <f>IFERROR(VLOOKUP('Purchase Transactions'!$B50,'Sales Transactions'!$B$6:$H$315,6,0),"")</f>
        <v>1</v>
      </c>
      <c r="K50" s="10">
        <f>IFERROR(INDEX('Sales Transactions'!$F$6:$F$315,MATCH(Table5[[#This Row],[Item Code]],'Sales Transactions'!$B$6:$B$315,0)),"")</f>
        <v>44042</v>
      </c>
      <c r="L50" s="13" t="str">
        <f>IF(Table5[[#This Row],[Sales Quantity]]="",Table5[[#This Row],[Quantity]],"")</f>
        <v/>
      </c>
      <c r="M50" s="13">
        <f>IFERROR(Table5[[#This Row],[Sales Price]]-Table5[[#This Row],[Purchase Price]],"")</f>
        <v>87</v>
      </c>
    </row>
    <row r="51" spans="1:13" x14ac:dyDescent="0.25">
      <c r="A51" s="9">
        <v>46</v>
      </c>
      <c r="B51" s="7">
        <v>123502</v>
      </c>
      <c r="C51" s="7" t="s">
        <v>4</v>
      </c>
      <c r="D51" s="7" t="s">
        <v>19</v>
      </c>
      <c r="E51" s="7">
        <v>1</v>
      </c>
      <c r="F51" s="7">
        <v>234</v>
      </c>
      <c r="G51" s="7" t="s">
        <v>13</v>
      </c>
      <c r="H51" s="10">
        <v>44008</v>
      </c>
      <c r="I51" s="7">
        <f>IFERROR(VLOOKUP('Purchase Transactions'!$B51,'Sales Transactions'!$B$6:$H$315,7,FALSE),"")</f>
        <v>290</v>
      </c>
      <c r="J51" s="7">
        <f>IFERROR(VLOOKUP('Purchase Transactions'!$B51,'Sales Transactions'!$B$6:$H$315,6,0),"")</f>
        <v>1</v>
      </c>
      <c r="K51" s="10">
        <f>IFERROR(INDEX('Sales Transactions'!$F$6:$F$315,MATCH(Table5[[#This Row],[Item Code]],'Sales Transactions'!$B$6:$B$315,0)),"")</f>
        <v>44022</v>
      </c>
      <c r="L51" s="13" t="str">
        <f>IF(Table5[[#This Row],[Sales Quantity]]="",Table5[[#This Row],[Quantity]],"")</f>
        <v/>
      </c>
      <c r="M51" s="13">
        <f>IFERROR(Table5[[#This Row],[Sales Price]]-Table5[[#This Row],[Purchase Price]],"")</f>
        <v>56</v>
      </c>
    </row>
    <row r="52" spans="1:13" x14ac:dyDescent="0.25">
      <c r="A52" s="9">
        <v>47</v>
      </c>
      <c r="B52" s="7">
        <v>123503</v>
      </c>
      <c r="C52" s="7" t="s">
        <v>18</v>
      </c>
      <c r="D52" s="7" t="s">
        <v>19</v>
      </c>
      <c r="E52" s="7">
        <v>1</v>
      </c>
      <c r="F52" s="7">
        <v>318</v>
      </c>
      <c r="G52" s="7" t="s">
        <v>31</v>
      </c>
      <c r="H52" s="10">
        <v>44037</v>
      </c>
      <c r="I52" s="7" t="str">
        <f>IFERROR(VLOOKUP('Purchase Transactions'!$B52,'Sales Transactions'!$B$6:$H$315,7,FALSE),"")</f>
        <v/>
      </c>
      <c r="J52" s="7" t="str">
        <f>IFERROR(VLOOKUP('Purchase Transactions'!$B52,'Sales Transactions'!$B$6:$H$315,6,0),"")</f>
        <v/>
      </c>
      <c r="K52" s="10" t="str">
        <f>IFERROR(INDEX('Sales Transactions'!$F$6:$F$315,MATCH(Table5[[#This Row],[Item Code]],'Sales Transactions'!$B$6:$B$315,0)),"")</f>
        <v/>
      </c>
      <c r="L52" s="13">
        <f>IF(Table5[[#This Row],[Sales Quantity]]="",Table5[[#This Row],[Quantity]],"")</f>
        <v>1</v>
      </c>
      <c r="M52" s="13" t="str">
        <f>IFERROR(Table5[[#This Row],[Sales Price]]-Table5[[#This Row],[Purchase Price]],"")</f>
        <v/>
      </c>
    </row>
    <row r="53" spans="1:13" x14ac:dyDescent="0.25">
      <c r="A53" s="9">
        <v>48</v>
      </c>
      <c r="B53" s="7">
        <v>123504</v>
      </c>
      <c r="C53" s="7" t="s">
        <v>18</v>
      </c>
      <c r="D53" s="7" t="s">
        <v>19</v>
      </c>
      <c r="E53" s="7">
        <v>1</v>
      </c>
      <c r="F53" s="7">
        <v>250</v>
      </c>
      <c r="G53" s="7" t="s">
        <v>12</v>
      </c>
      <c r="H53" s="10">
        <v>44097</v>
      </c>
      <c r="I53" s="7">
        <f>IFERROR(VLOOKUP('Purchase Transactions'!$B53,'Sales Transactions'!$B$6:$H$315,7,FALSE),"")</f>
        <v>305</v>
      </c>
      <c r="J53" s="7">
        <f>IFERROR(VLOOKUP('Purchase Transactions'!$B53,'Sales Transactions'!$B$6:$H$315,6,0),"")</f>
        <v>1</v>
      </c>
      <c r="K53" s="10">
        <f>IFERROR(INDEX('Sales Transactions'!$F$6:$F$315,MATCH(Table5[[#This Row],[Item Code]],'Sales Transactions'!$B$6:$B$315,0)),"")</f>
        <v>44141</v>
      </c>
      <c r="L53" s="13" t="str">
        <f>IF(Table5[[#This Row],[Sales Quantity]]="",Table5[[#This Row],[Quantity]],"")</f>
        <v/>
      </c>
      <c r="M53" s="13">
        <f>IFERROR(Table5[[#This Row],[Sales Price]]-Table5[[#This Row],[Purchase Price]],"")</f>
        <v>55</v>
      </c>
    </row>
    <row r="54" spans="1:13" x14ac:dyDescent="0.25">
      <c r="A54" s="9">
        <v>49</v>
      </c>
      <c r="B54" s="7">
        <v>123505</v>
      </c>
      <c r="C54" s="7" t="s">
        <v>4</v>
      </c>
      <c r="D54" s="7" t="s">
        <v>19</v>
      </c>
      <c r="E54" s="7">
        <v>1</v>
      </c>
      <c r="F54" s="7">
        <v>173</v>
      </c>
      <c r="G54" s="7" t="s">
        <v>13</v>
      </c>
      <c r="H54" s="10">
        <v>43991</v>
      </c>
      <c r="I54" s="7">
        <f>IFERROR(VLOOKUP('Purchase Transactions'!$B54,'Sales Transactions'!$B$6:$H$315,7,FALSE),"")</f>
        <v>216</v>
      </c>
      <c r="J54" s="7">
        <f>IFERROR(VLOOKUP('Purchase Transactions'!$B54,'Sales Transactions'!$B$6:$H$315,6,0),"")</f>
        <v>1</v>
      </c>
      <c r="K54" s="10">
        <f>IFERROR(INDEX('Sales Transactions'!$F$6:$F$315,MATCH(Table5[[#This Row],[Item Code]],'Sales Transactions'!$B$6:$B$315,0)),"")</f>
        <v>44049</v>
      </c>
      <c r="L54" s="13" t="str">
        <f>IF(Table5[[#This Row],[Sales Quantity]]="",Table5[[#This Row],[Quantity]],"")</f>
        <v/>
      </c>
      <c r="M54" s="13">
        <f>IFERROR(Table5[[#This Row],[Sales Price]]-Table5[[#This Row],[Purchase Price]],"")</f>
        <v>43</v>
      </c>
    </row>
    <row r="55" spans="1:13" x14ac:dyDescent="0.25">
      <c r="A55" s="9">
        <v>50</v>
      </c>
      <c r="B55" s="7">
        <v>123506</v>
      </c>
      <c r="C55" s="7" t="s">
        <v>6</v>
      </c>
      <c r="D55" s="7" t="s">
        <v>19</v>
      </c>
      <c r="E55" s="7">
        <v>1</v>
      </c>
      <c r="F55" s="7">
        <v>279</v>
      </c>
      <c r="G55" s="7" t="s">
        <v>13</v>
      </c>
      <c r="H55" s="10">
        <v>44005</v>
      </c>
      <c r="I55" s="7">
        <f>IFERROR(VLOOKUP('Purchase Transactions'!$B55,'Sales Transactions'!$B$6:$H$315,7,FALSE),"")</f>
        <v>332</v>
      </c>
      <c r="J55" s="7">
        <f>IFERROR(VLOOKUP('Purchase Transactions'!$B55,'Sales Transactions'!$B$6:$H$315,6,0),"")</f>
        <v>1</v>
      </c>
      <c r="K55" s="10">
        <f>IFERROR(INDEX('Sales Transactions'!$F$6:$F$315,MATCH(Table5[[#This Row],[Item Code]],'Sales Transactions'!$B$6:$B$315,0)),"")</f>
        <v>44085</v>
      </c>
      <c r="L55" s="13" t="str">
        <f>IF(Table5[[#This Row],[Sales Quantity]]="",Table5[[#This Row],[Quantity]],"")</f>
        <v/>
      </c>
      <c r="M55" s="13">
        <f>IFERROR(Table5[[#This Row],[Sales Price]]-Table5[[#This Row],[Purchase Price]],"")</f>
        <v>53</v>
      </c>
    </row>
    <row r="56" spans="1:13" x14ac:dyDescent="0.25">
      <c r="A56" s="9">
        <v>51</v>
      </c>
      <c r="B56" s="7">
        <v>123507</v>
      </c>
      <c r="C56" s="7" t="s">
        <v>4</v>
      </c>
      <c r="D56" s="7" t="s">
        <v>19</v>
      </c>
      <c r="E56" s="7">
        <v>1</v>
      </c>
      <c r="F56" s="7">
        <v>252</v>
      </c>
      <c r="G56" s="7" t="s">
        <v>11</v>
      </c>
      <c r="H56" s="10">
        <v>44144</v>
      </c>
      <c r="I56" s="7">
        <f>IFERROR(VLOOKUP('Purchase Transactions'!$B56,'Sales Transactions'!$B$6:$H$315,7,FALSE),"")</f>
        <v>305</v>
      </c>
      <c r="J56" s="7">
        <f>IFERROR(VLOOKUP('Purchase Transactions'!$B56,'Sales Transactions'!$B$6:$H$315,6,0),"")</f>
        <v>1</v>
      </c>
      <c r="K56" s="10">
        <f>IFERROR(INDEX('Sales Transactions'!$F$6:$F$315,MATCH(Table5[[#This Row],[Item Code]],'Sales Transactions'!$B$6:$B$315,0)),"")</f>
        <v>44185</v>
      </c>
      <c r="L56" s="13" t="str">
        <f>IF(Table5[[#This Row],[Sales Quantity]]="",Table5[[#This Row],[Quantity]],"")</f>
        <v/>
      </c>
      <c r="M56" s="13">
        <f>IFERROR(Table5[[#This Row],[Sales Price]]-Table5[[#This Row],[Purchase Price]],"")</f>
        <v>53</v>
      </c>
    </row>
    <row r="57" spans="1:13" x14ac:dyDescent="0.25">
      <c r="A57" s="9">
        <v>52</v>
      </c>
      <c r="B57" s="7">
        <v>123508</v>
      </c>
      <c r="C57" s="7" t="s">
        <v>20</v>
      </c>
      <c r="D57" s="7" t="s">
        <v>19</v>
      </c>
      <c r="E57" s="7">
        <v>1</v>
      </c>
      <c r="F57" s="7">
        <v>192</v>
      </c>
      <c r="G57" s="7" t="s">
        <v>31</v>
      </c>
      <c r="H57" s="10">
        <v>43871</v>
      </c>
      <c r="I57" s="7">
        <f>IFERROR(VLOOKUP('Purchase Transactions'!$B57,'Sales Transactions'!$B$6:$H$315,7,FALSE),"")</f>
        <v>238</v>
      </c>
      <c r="J57" s="7">
        <f>IFERROR(VLOOKUP('Purchase Transactions'!$B57,'Sales Transactions'!$B$6:$H$315,6,0),"")</f>
        <v>1</v>
      </c>
      <c r="K57" s="10">
        <f>IFERROR(INDEX('Sales Transactions'!$F$6:$F$315,MATCH(Table5[[#This Row],[Item Code]],'Sales Transactions'!$B$6:$B$315,0)),"")</f>
        <v>43900</v>
      </c>
      <c r="L57" s="13" t="str">
        <f>IF(Table5[[#This Row],[Sales Quantity]]="",Table5[[#This Row],[Quantity]],"")</f>
        <v/>
      </c>
      <c r="M57" s="13">
        <f>IFERROR(Table5[[#This Row],[Sales Price]]-Table5[[#This Row],[Purchase Price]],"")</f>
        <v>46</v>
      </c>
    </row>
    <row r="58" spans="1:13" x14ac:dyDescent="0.25">
      <c r="A58" s="9">
        <v>53</v>
      </c>
      <c r="B58" s="7">
        <v>123509</v>
      </c>
      <c r="C58" s="7" t="s">
        <v>7</v>
      </c>
      <c r="D58" s="7" t="s">
        <v>19</v>
      </c>
      <c r="E58" s="7">
        <v>1</v>
      </c>
      <c r="F58" s="7">
        <v>324</v>
      </c>
      <c r="G58" s="7" t="s">
        <v>12</v>
      </c>
      <c r="H58" s="10">
        <v>44001</v>
      </c>
      <c r="I58" s="7" t="str">
        <f>IFERROR(VLOOKUP('Purchase Transactions'!$B58,'Sales Transactions'!$B$6:$H$315,7,FALSE),"")</f>
        <v/>
      </c>
      <c r="J58" s="7" t="str">
        <f>IFERROR(VLOOKUP('Purchase Transactions'!$B58,'Sales Transactions'!$B$6:$H$315,6,0),"")</f>
        <v/>
      </c>
      <c r="K58" s="10" t="str">
        <f>IFERROR(INDEX('Sales Transactions'!$F$6:$F$315,MATCH(Table5[[#This Row],[Item Code]],'Sales Transactions'!$B$6:$B$315,0)),"")</f>
        <v/>
      </c>
      <c r="L58" s="13">
        <f>IF(Table5[[#This Row],[Sales Quantity]]="",Table5[[#This Row],[Quantity]],"")</f>
        <v>1</v>
      </c>
      <c r="M58" s="13" t="str">
        <f>IFERROR(Table5[[#This Row],[Sales Price]]-Table5[[#This Row],[Purchase Price]],"")</f>
        <v/>
      </c>
    </row>
    <row r="59" spans="1:13" x14ac:dyDescent="0.25">
      <c r="A59" s="9">
        <v>54</v>
      </c>
      <c r="B59" s="7">
        <v>123510</v>
      </c>
      <c r="C59" s="7" t="s">
        <v>6</v>
      </c>
      <c r="D59" s="7" t="s">
        <v>19</v>
      </c>
      <c r="E59" s="7">
        <v>1</v>
      </c>
      <c r="F59" s="7">
        <v>174</v>
      </c>
      <c r="G59" s="7" t="s">
        <v>31</v>
      </c>
      <c r="H59" s="10">
        <v>44116</v>
      </c>
      <c r="I59" s="7">
        <f>IFERROR(VLOOKUP('Purchase Transactions'!$B59,'Sales Transactions'!$B$6:$H$315,7,FALSE),"")</f>
        <v>207</v>
      </c>
      <c r="J59" s="7">
        <f>IFERROR(VLOOKUP('Purchase Transactions'!$B59,'Sales Transactions'!$B$6:$H$315,6,0),"")</f>
        <v>1</v>
      </c>
      <c r="K59" s="10">
        <f>IFERROR(INDEX('Sales Transactions'!$F$6:$F$315,MATCH(Table5[[#This Row],[Item Code]],'Sales Transactions'!$B$6:$B$315,0)),"")</f>
        <v>44127</v>
      </c>
      <c r="L59" s="13" t="str">
        <f>IF(Table5[[#This Row],[Sales Quantity]]="",Table5[[#This Row],[Quantity]],"")</f>
        <v/>
      </c>
      <c r="M59" s="13">
        <f>IFERROR(Table5[[#This Row],[Sales Price]]-Table5[[#This Row],[Purchase Price]],"")</f>
        <v>33</v>
      </c>
    </row>
    <row r="60" spans="1:13" x14ac:dyDescent="0.25">
      <c r="A60" s="9">
        <v>55</v>
      </c>
      <c r="B60" s="7">
        <v>123511</v>
      </c>
      <c r="C60" s="7" t="s">
        <v>4</v>
      </c>
      <c r="D60" s="7" t="s">
        <v>19</v>
      </c>
      <c r="E60" s="7">
        <v>1</v>
      </c>
      <c r="F60" s="7">
        <v>326</v>
      </c>
      <c r="G60" s="7" t="s">
        <v>31</v>
      </c>
      <c r="H60" s="10">
        <v>43982</v>
      </c>
      <c r="I60" s="7">
        <f>IFERROR(VLOOKUP('Purchase Transactions'!$B60,'Sales Transactions'!$B$6:$H$315,7,FALSE),"")</f>
        <v>404</v>
      </c>
      <c r="J60" s="7">
        <f>IFERROR(VLOOKUP('Purchase Transactions'!$B60,'Sales Transactions'!$B$6:$H$315,6,0),"")</f>
        <v>1</v>
      </c>
      <c r="K60" s="10">
        <f>IFERROR(INDEX('Sales Transactions'!$F$6:$F$315,MATCH(Table5[[#This Row],[Item Code]],'Sales Transactions'!$B$6:$B$315,0)),"")</f>
        <v>44022</v>
      </c>
      <c r="L60" s="13" t="str">
        <f>IF(Table5[[#This Row],[Sales Quantity]]="",Table5[[#This Row],[Quantity]],"")</f>
        <v/>
      </c>
      <c r="M60" s="13">
        <f>IFERROR(Table5[[#This Row],[Sales Price]]-Table5[[#This Row],[Purchase Price]],"")</f>
        <v>78</v>
      </c>
    </row>
    <row r="61" spans="1:13" x14ac:dyDescent="0.25">
      <c r="A61" s="9">
        <v>56</v>
      </c>
      <c r="B61" s="7">
        <v>123512</v>
      </c>
      <c r="C61" s="7" t="s">
        <v>6</v>
      </c>
      <c r="D61" s="7" t="s">
        <v>19</v>
      </c>
      <c r="E61" s="7">
        <v>1</v>
      </c>
      <c r="F61" s="7">
        <v>204</v>
      </c>
      <c r="G61" s="7" t="s">
        <v>11</v>
      </c>
      <c r="H61" s="10">
        <v>43849</v>
      </c>
      <c r="I61" s="7">
        <f>IFERROR(VLOOKUP('Purchase Transactions'!$B61,'Sales Transactions'!$B$6:$H$315,7,FALSE),"")</f>
        <v>243</v>
      </c>
      <c r="J61" s="7">
        <f>IFERROR(VLOOKUP('Purchase Transactions'!$B61,'Sales Transactions'!$B$6:$H$315,6,0),"")</f>
        <v>1</v>
      </c>
      <c r="K61" s="10">
        <f>IFERROR(INDEX('Sales Transactions'!$F$6:$F$315,MATCH(Table5[[#This Row],[Item Code]],'Sales Transactions'!$B$6:$B$315,0)),"")</f>
        <v>43892</v>
      </c>
      <c r="L61" s="13" t="str">
        <f>IF(Table5[[#This Row],[Sales Quantity]]="",Table5[[#This Row],[Quantity]],"")</f>
        <v/>
      </c>
      <c r="M61" s="13">
        <f>IFERROR(Table5[[#This Row],[Sales Price]]-Table5[[#This Row],[Purchase Price]],"")</f>
        <v>39</v>
      </c>
    </row>
    <row r="62" spans="1:13" x14ac:dyDescent="0.25">
      <c r="A62" s="9">
        <v>57</v>
      </c>
      <c r="B62" s="7">
        <v>123513</v>
      </c>
      <c r="C62" s="7" t="s">
        <v>20</v>
      </c>
      <c r="D62" s="7" t="s">
        <v>19</v>
      </c>
      <c r="E62" s="7">
        <v>1</v>
      </c>
      <c r="F62" s="7">
        <v>102</v>
      </c>
      <c r="G62" s="7" t="s">
        <v>12</v>
      </c>
      <c r="H62" s="10">
        <v>44177</v>
      </c>
      <c r="I62" s="7" t="str">
        <f>IFERROR(VLOOKUP('Purchase Transactions'!$B62,'Sales Transactions'!$B$6:$H$315,7,FALSE),"")</f>
        <v/>
      </c>
      <c r="J62" s="7" t="str">
        <f>IFERROR(VLOOKUP('Purchase Transactions'!$B62,'Sales Transactions'!$B$6:$H$315,6,0),"")</f>
        <v/>
      </c>
      <c r="K62" s="10" t="str">
        <f>IFERROR(INDEX('Sales Transactions'!$F$6:$F$315,MATCH(Table5[[#This Row],[Item Code]],'Sales Transactions'!$B$6:$B$315,0)),"")</f>
        <v/>
      </c>
      <c r="L62" s="13">
        <f>IF(Table5[[#This Row],[Sales Quantity]]="",Table5[[#This Row],[Quantity]],"")</f>
        <v>1</v>
      </c>
      <c r="M62" s="13" t="str">
        <f>IFERROR(Table5[[#This Row],[Sales Price]]-Table5[[#This Row],[Purchase Price]],"")</f>
        <v/>
      </c>
    </row>
    <row r="63" spans="1:13" x14ac:dyDescent="0.25">
      <c r="A63" s="9">
        <v>58</v>
      </c>
      <c r="B63" s="7">
        <v>123514</v>
      </c>
      <c r="C63" s="7" t="s">
        <v>5</v>
      </c>
      <c r="D63" s="7" t="s">
        <v>19</v>
      </c>
      <c r="E63" s="7">
        <v>1</v>
      </c>
      <c r="F63" s="7">
        <v>121</v>
      </c>
      <c r="G63" s="7" t="s">
        <v>11</v>
      </c>
      <c r="H63" s="10">
        <v>43927</v>
      </c>
      <c r="I63" s="7">
        <f>IFERROR(VLOOKUP('Purchase Transactions'!$B63,'Sales Transactions'!$B$6:$H$315,7,FALSE),"")</f>
        <v>145</v>
      </c>
      <c r="J63" s="7">
        <f>IFERROR(VLOOKUP('Purchase Transactions'!$B63,'Sales Transactions'!$B$6:$H$315,6,0),"")</f>
        <v>1</v>
      </c>
      <c r="K63" s="10">
        <f>IFERROR(INDEX('Sales Transactions'!$F$6:$F$315,MATCH(Table5[[#This Row],[Item Code]],'Sales Transactions'!$B$6:$B$315,0)),"")</f>
        <v>43992</v>
      </c>
      <c r="L63" s="13" t="str">
        <f>IF(Table5[[#This Row],[Sales Quantity]]="",Table5[[#This Row],[Quantity]],"")</f>
        <v/>
      </c>
      <c r="M63" s="13">
        <f>IFERROR(Table5[[#This Row],[Sales Price]]-Table5[[#This Row],[Purchase Price]],"")</f>
        <v>24</v>
      </c>
    </row>
    <row r="64" spans="1:13" x14ac:dyDescent="0.25">
      <c r="A64" s="9">
        <v>59</v>
      </c>
      <c r="B64" s="7">
        <v>123515</v>
      </c>
      <c r="C64" s="7" t="s">
        <v>5</v>
      </c>
      <c r="D64" s="7" t="s">
        <v>19</v>
      </c>
      <c r="E64" s="7">
        <v>1</v>
      </c>
      <c r="F64" s="7">
        <v>310</v>
      </c>
      <c r="G64" s="7" t="s">
        <v>13</v>
      </c>
      <c r="H64" s="10">
        <v>44140</v>
      </c>
      <c r="I64" s="7">
        <f>IFERROR(VLOOKUP('Purchase Transactions'!$B64,'Sales Transactions'!$B$6:$H$315,7,FALSE),"")</f>
        <v>366</v>
      </c>
      <c r="J64" s="7">
        <f>IFERROR(VLOOKUP('Purchase Transactions'!$B64,'Sales Transactions'!$B$6:$H$315,6,0),"")</f>
        <v>1</v>
      </c>
      <c r="K64" s="10">
        <f>IFERROR(INDEX('Sales Transactions'!$F$6:$F$315,MATCH(Table5[[#This Row],[Item Code]],'Sales Transactions'!$B$6:$B$315,0)),"")</f>
        <v>44173</v>
      </c>
      <c r="L64" s="13" t="str">
        <f>IF(Table5[[#This Row],[Sales Quantity]]="",Table5[[#This Row],[Quantity]],"")</f>
        <v/>
      </c>
      <c r="M64" s="13">
        <f>IFERROR(Table5[[#This Row],[Sales Price]]-Table5[[#This Row],[Purchase Price]],"")</f>
        <v>56</v>
      </c>
    </row>
    <row r="65" spans="1:13" x14ac:dyDescent="0.25">
      <c r="A65" s="9">
        <v>60</v>
      </c>
      <c r="B65" s="7">
        <v>123516</v>
      </c>
      <c r="C65" s="7" t="s">
        <v>4</v>
      </c>
      <c r="D65" s="7" t="s">
        <v>19</v>
      </c>
      <c r="E65" s="7">
        <v>1</v>
      </c>
      <c r="F65" s="7">
        <v>123</v>
      </c>
      <c r="G65" s="7" t="s">
        <v>31</v>
      </c>
      <c r="H65" s="10">
        <v>43864</v>
      </c>
      <c r="I65" s="7">
        <f>IFERROR(VLOOKUP('Purchase Transactions'!$B65,'Sales Transactions'!$B$6:$H$315,7,FALSE),"")</f>
        <v>151</v>
      </c>
      <c r="J65" s="7">
        <f>IFERROR(VLOOKUP('Purchase Transactions'!$B65,'Sales Transactions'!$B$6:$H$315,6,0),"")</f>
        <v>1</v>
      </c>
      <c r="K65" s="10">
        <f>IFERROR(INDEX('Sales Transactions'!$F$6:$F$315,MATCH(Table5[[#This Row],[Item Code]],'Sales Transactions'!$B$6:$B$315,0)),"")</f>
        <v>43881</v>
      </c>
      <c r="L65" s="13" t="str">
        <f>IF(Table5[[#This Row],[Sales Quantity]]="",Table5[[#This Row],[Quantity]],"")</f>
        <v/>
      </c>
      <c r="M65" s="13">
        <f>IFERROR(Table5[[#This Row],[Sales Price]]-Table5[[#This Row],[Purchase Price]],"")</f>
        <v>28</v>
      </c>
    </row>
    <row r="66" spans="1:13" x14ac:dyDescent="0.25">
      <c r="A66" s="9">
        <v>61</v>
      </c>
      <c r="B66" s="7">
        <v>123517</v>
      </c>
      <c r="C66" s="7" t="s">
        <v>7</v>
      </c>
      <c r="D66" s="7" t="s">
        <v>19</v>
      </c>
      <c r="E66" s="7">
        <v>1</v>
      </c>
      <c r="F66" s="7">
        <v>314</v>
      </c>
      <c r="G66" s="7" t="s">
        <v>12</v>
      </c>
      <c r="H66" s="10">
        <v>44036</v>
      </c>
      <c r="I66" s="7" t="str">
        <f>IFERROR(VLOOKUP('Purchase Transactions'!$B66,'Sales Transactions'!$B$6:$H$315,7,FALSE),"")</f>
        <v/>
      </c>
      <c r="J66" s="7" t="str">
        <f>IFERROR(VLOOKUP('Purchase Transactions'!$B66,'Sales Transactions'!$B$6:$H$315,6,0),"")</f>
        <v/>
      </c>
      <c r="K66" s="10" t="str">
        <f>IFERROR(INDEX('Sales Transactions'!$F$6:$F$315,MATCH(Table5[[#This Row],[Item Code]],'Sales Transactions'!$B$6:$B$315,0)),"")</f>
        <v/>
      </c>
      <c r="L66" s="13">
        <f>IF(Table5[[#This Row],[Sales Quantity]]="",Table5[[#This Row],[Quantity]],"")</f>
        <v>1</v>
      </c>
      <c r="M66" s="13" t="str">
        <f>IFERROR(Table5[[#This Row],[Sales Price]]-Table5[[#This Row],[Purchase Price]],"")</f>
        <v/>
      </c>
    </row>
    <row r="67" spans="1:13" x14ac:dyDescent="0.25">
      <c r="A67" s="9">
        <v>62</v>
      </c>
      <c r="B67" s="7">
        <v>123518</v>
      </c>
      <c r="C67" s="7" t="s">
        <v>4</v>
      </c>
      <c r="D67" s="7" t="s">
        <v>19</v>
      </c>
      <c r="E67" s="7">
        <v>1</v>
      </c>
      <c r="F67" s="7">
        <v>317</v>
      </c>
      <c r="G67" s="7" t="s">
        <v>13</v>
      </c>
      <c r="H67" s="10">
        <v>44022</v>
      </c>
      <c r="I67" s="7">
        <f>IFERROR(VLOOKUP('Purchase Transactions'!$B67,'Sales Transactions'!$B$6:$H$315,7,FALSE),"")</f>
        <v>384</v>
      </c>
      <c r="J67" s="7">
        <f>IFERROR(VLOOKUP('Purchase Transactions'!$B67,'Sales Transactions'!$B$6:$H$315,6,0),"")</f>
        <v>1</v>
      </c>
      <c r="K67" s="10">
        <f>IFERROR(INDEX('Sales Transactions'!$F$6:$F$315,MATCH(Table5[[#This Row],[Item Code]],'Sales Transactions'!$B$6:$B$315,0)),"")</f>
        <v>44102</v>
      </c>
      <c r="L67" s="13" t="str">
        <f>IF(Table5[[#This Row],[Sales Quantity]]="",Table5[[#This Row],[Quantity]],"")</f>
        <v/>
      </c>
      <c r="M67" s="13">
        <f>IFERROR(Table5[[#This Row],[Sales Price]]-Table5[[#This Row],[Purchase Price]],"")</f>
        <v>67</v>
      </c>
    </row>
    <row r="68" spans="1:13" x14ac:dyDescent="0.25">
      <c r="A68" s="9">
        <v>63</v>
      </c>
      <c r="B68" s="7">
        <v>123519</v>
      </c>
      <c r="C68" s="7" t="s">
        <v>17</v>
      </c>
      <c r="D68" s="7" t="s">
        <v>19</v>
      </c>
      <c r="E68" s="7">
        <v>1</v>
      </c>
      <c r="F68" s="7">
        <v>158</v>
      </c>
      <c r="G68" s="7" t="s">
        <v>11</v>
      </c>
      <c r="H68" s="10">
        <v>44029</v>
      </c>
      <c r="I68" s="7" t="str">
        <f>IFERROR(VLOOKUP('Purchase Transactions'!$B68,'Sales Transactions'!$B$6:$H$315,7,FALSE),"")</f>
        <v/>
      </c>
      <c r="J68" s="7" t="str">
        <f>IFERROR(VLOOKUP('Purchase Transactions'!$B68,'Sales Transactions'!$B$6:$H$315,6,0),"")</f>
        <v/>
      </c>
      <c r="K68" s="10" t="str">
        <f>IFERROR(INDEX('Sales Transactions'!$F$6:$F$315,MATCH(Table5[[#This Row],[Item Code]],'Sales Transactions'!$B$6:$B$315,0)),"")</f>
        <v/>
      </c>
      <c r="L68" s="13">
        <f>IF(Table5[[#This Row],[Sales Quantity]]="",Table5[[#This Row],[Quantity]],"")</f>
        <v>1</v>
      </c>
      <c r="M68" s="13" t="str">
        <f>IFERROR(Table5[[#This Row],[Sales Price]]-Table5[[#This Row],[Purchase Price]],"")</f>
        <v/>
      </c>
    </row>
    <row r="69" spans="1:13" x14ac:dyDescent="0.25">
      <c r="A69" s="9">
        <v>64</v>
      </c>
      <c r="B69" s="7">
        <v>123520</v>
      </c>
      <c r="C69" s="7" t="s">
        <v>5</v>
      </c>
      <c r="D69" s="7" t="s">
        <v>19</v>
      </c>
      <c r="E69" s="7">
        <v>1</v>
      </c>
      <c r="F69" s="7">
        <v>300</v>
      </c>
      <c r="G69" s="7" t="s">
        <v>11</v>
      </c>
      <c r="H69" s="10">
        <v>44089</v>
      </c>
      <c r="I69" s="7">
        <f>IFERROR(VLOOKUP('Purchase Transactions'!$B69,'Sales Transactions'!$B$6:$H$315,7,FALSE),"")</f>
        <v>369</v>
      </c>
      <c r="J69" s="7">
        <f>IFERROR(VLOOKUP('Purchase Transactions'!$B69,'Sales Transactions'!$B$6:$H$315,6,0),"")</f>
        <v>1</v>
      </c>
      <c r="K69" s="10">
        <f>IFERROR(INDEX('Sales Transactions'!$F$6:$F$315,MATCH(Table5[[#This Row],[Item Code]],'Sales Transactions'!$B$6:$B$315,0)),"")</f>
        <v>44112</v>
      </c>
      <c r="L69" s="13" t="str">
        <f>IF(Table5[[#This Row],[Sales Quantity]]="",Table5[[#This Row],[Quantity]],"")</f>
        <v/>
      </c>
      <c r="M69" s="13">
        <f>IFERROR(Table5[[#This Row],[Sales Price]]-Table5[[#This Row],[Purchase Price]],"")</f>
        <v>69</v>
      </c>
    </row>
    <row r="70" spans="1:13" x14ac:dyDescent="0.25">
      <c r="A70" s="9">
        <v>65</v>
      </c>
      <c r="B70" s="7">
        <v>123521</v>
      </c>
      <c r="C70" s="7" t="s">
        <v>5</v>
      </c>
      <c r="D70" s="7" t="s">
        <v>19</v>
      </c>
      <c r="E70" s="7">
        <v>1</v>
      </c>
      <c r="F70" s="7">
        <v>145</v>
      </c>
      <c r="G70" s="7" t="s">
        <v>35</v>
      </c>
      <c r="H70" s="10">
        <v>44029</v>
      </c>
      <c r="I70" s="7">
        <f>IFERROR(VLOOKUP('Purchase Transactions'!$B70,'Sales Transactions'!$B$6:$H$315,7,FALSE),"")</f>
        <v>171</v>
      </c>
      <c r="J70" s="7">
        <f>IFERROR(VLOOKUP('Purchase Transactions'!$B70,'Sales Transactions'!$B$6:$H$315,6,0),"")</f>
        <v>1</v>
      </c>
      <c r="K70" s="10">
        <f>IFERROR(INDEX('Sales Transactions'!$F$6:$F$315,MATCH(Table5[[#This Row],[Item Code]],'Sales Transactions'!$B$6:$B$315,0)),"")</f>
        <v>44087</v>
      </c>
      <c r="L70" s="13" t="str">
        <f>IF(Table5[[#This Row],[Sales Quantity]]="",Table5[[#This Row],[Quantity]],"")</f>
        <v/>
      </c>
      <c r="M70" s="13">
        <f>IFERROR(Table5[[#This Row],[Sales Price]]-Table5[[#This Row],[Purchase Price]],"")</f>
        <v>26</v>
      </c>
    </row>
    <row r="71" spans="1:13" x14ac:dyDescent="0.25">
      <c r="A71" s="9">
        <v>66</v>
      </c>
      <c r="B71" s="7">
        <v>123522</v>
      </c>
      <c r="C71" s="7" t="s">
        <v>18</v>
      </c>
      <c r="D71" s="7" t="s">
        <v>19</v>
      </c>
      <c r="E71" s="7">
        <v>1</v>
      </c>
      <c r="F71" s="7">
        <v>107</v>
      </c>
      <c r="G71" s="7" t="s">
        <v>31</v>
      </c>
      <c r="H71" s="10">
        <v>44143</v>
      </c>
      <c r="I71" s="7">
        <f>IFERROR(VLOOKUP('Purchase Transactions'!$B71,'Sales Transactions'!$B$6:$H$315,7,FALSE),"")</f>
        <v>127</v>
      </c>
      <c r="J71" s="7">
        <f>IFERROR(VLOOKUP('Purchase Transactions'!$B71,'Sales Transactions'!$B$6:$H$315,6,0),"")</f>
        <v>1</v>
      </c>
      <c r="K71" s="10">
        <f>IFERROR(INDEX('Sales Transactions'!$F$6:$F$315,MATCH(Table5[[#This Row],[Item Code]],'Sales Transactions'!$B$6:$B$315,0)),"")</f>
        <v>44167</v>
      </c>
      <c r="L71" s="13" t="str">
        <f>IF(Table5[[#This Row],[Sales Quantity]]="",Table5[[#This Row],[Quantity]],"")</f>
        <v/>
      </c>
      <c r="M71" s="13">
        <f>IFERROR(Table5[[#This Row],[Sales Price]]-Table5[[#This Row],[Purchase Price]],"")</f>
        <v>20</v>
      </c>
    </row>
    <row r="72" spans="1:13" x14ac:dyDescent="0.25">
      <c r="A72" s="9">
        <v>67</v>
      </c>
      <c r="B72" s="7">
        <v>123523</v>
      </c>
      <c r="C72" s="7" t="s">
        <v>6</v>
      </c>
      <c r="D72" s="7" t="s">
        <v>19</v>
      </c>
      <c r="E72" s="7">
        <v>1</v>
      </c>
      <c r="F72" s="7">
        <v>130</v>
      </c>
      <c r="G72" s="7" t="s">
        <v>13</v>
      </c>
      <c r="H72" s="10">
        <v>43941</v>
      </c>
      <c r="I72" s="7">
        <f>IFERROR(VLOOKUP('Purchase Transactions'!$B72,'Sales Transactions'!$B$6:$H$315,7,FALSE),"")</f>
        <v>151</v>
      </c>
      <c r="J72" s="7">
        <f>IFERROR(VLOOKUP('Purchase Transactions'!$B72,'Sales Transactions'!$B$6:$H$315,6,0),"")</f>
        <v>1</v>
      </c>
      <c r="K72" s="10">
        <f>IFERROR(INDEX('Sales Transactions'!$F$6:$F$315,MATCH(Table5[[#This Row],[Item Code]],'Sales Transactions'!$B$6:$B$315,0)),"")</f>
        <v>44028</v>
      </c>
      <c r="L72" s="13" t="str">
        <f>IF(Table5[[#This Row],[Sales Quantity]]="",Table5[[#This Row],[Quantity]],"")</f>
        <v/>
      </c>
      <c r="M72" s="13">
        <f>IFERROR(Table5[[#This Row],[Sales Price]]-Table5[[#This Row],[Purchase Price]],"")</f>
        <v>21</v>
      </c>
    </row>
    <row r="73" spans="1:13" x14ac:dyDescent="0.25">
      <c r="A73" s="9">
        <v>68</v>
      </c>
      <c r="B73" s="7">
        <v>123524</v>
      </c>
      <c r="C73" s="7" t="s">
        <v>17</v>
      </c>
      <c r="D73" s="7" t="s">
        <v>19</v>
      </c>
      <c r="E73" s="7">
        <v>1</v>
      </c>
      <c r="F73" s="7">
        <v>121</v>
      </c>
      <c r="G73" s="7" t="s">
        <v>35</v>
      </c>
      <c r="H73" s="10">
        <v>43962</v>
      </c>
      <c r="I73" s="7">
        <f>IFERROR(VLOOKUP('Purchase Transactions'!$B73,'Sales Transactions'!$B$6:$H$315,7,FALSE),"")</f>
        <v>139</v>
      </c>
      <c r="J73" s="7">
        <f>IFERROR(VLOOKUP('Purchase Transactions'!$B73,'Sales Transactions'!$B$6:$H$315,6,0),"")</f>
        <v>1</v>
      </c>
      <c r="K73" s="10">
        <f>IFERROR(INDEX('Sales Transactions'!$F$6:$F$315,MATCH(Table5[[#This Row],[Item Code]],'Sales Transactions'!$B$6:$B$315,0)),"")</f>
        <v>44012</v>
      </c>
      <c r="L73" s="13" t="str">
        <f>IF(Table5[[#This Row],[Sales Quantity]]="",Table5[[#This Row],[Quantity]],"")</f>
        <v/>
      </c>
      <c r="M73" s="13">
        <f>IFERROR(Table5[[#This Row],[Sales Price]]-Table5[[#This Row],[Purchase Price]],"")</f>
        <v>18</v>
      </c>
    </row>
    <row r="74" spans="1:13" x14ac:dyDescent="0.25">
      <c r="A74" s="9">
        <v>69</v>
      </c>
      <c r="B74" s="7">
        <v>123525</v>
      </c>
      <c r="C74" s="7" t="s">
        <v>18</v>
      </c>
      <c r="D74" s="7" t="s">
        <v>19</v>
      </c>
      <c r="E74" s="7">
        <v>1</v>
      </c>
      <c r="F74" s="7">
        <v>189</v>
      </c>
      <c r="G74" s="7" t="s">
        <v>31</v>
      </c>
      <c r="H74" s="10">
        <v>44179</v>
      </c>
      <c r="I74" s="7" t="str">
        <f>IFERROR(VLOOKUP('Purchase Transactions'!$B74,'Sales Transactions'!$B$6:$H$315,7,FALSE),"")</f>
        <v/>
      </c>
      <c r="J74" s="7" t="str">
        <f>IFERROR(VLOOKUP('Purchase Transactions'!$B74,'Sales Transactions'!$B$6:$H$315,6,0),"")</f>
        <v/>
      </c>
      <c r="K74" s="10" t="str">
        <f>IFERROR(INDEX('Sales Transactions'!$F$6:$F$315,MATCH(Table5[[#This Row],[Item Code]],'Sales Transactions'!$B$6:$B$315,0)),"")</f>
        <v/>
      </c>
      <c r="L74" s="13">
        <f>IF(Table5[[#This Row],[Sales Quantity]]="",Table5[[#This Row],[Quantity]],"")</f>
        <v>1</v>
      </c>
      <c r="M74" s="13" t="str">
        <f>IFERROR(Table5[[#This Row],[Sales Price]]-Table5[[#This Row],[Purchase Price]],"")</f>
        <v/>
      </c>
    </row>
    <row r="75" spans="1:13" x14ac:dyDescent="0.25">
      <c r="A75" s="9">
        <v>70</v>
      </c>
      <c r="B75" s="7">
        <v>123526</v>
      </c>
      <c r="C75" s="7" t="s">
        <v>5</v>
      </c>
      <c r="D75" s="7" t="s">
        <v>19</v>
      </c>
      <c r="E75" s="7">
        <v>1</v>
      </c>
      <c r="F75" s="7">
        <v>272</v>
      </c>
      <c r="G75" s="7" t="s">
        <v>11</v>
      </c>
      <c r="H75" s="10">
        <v>43980</v>
      </c>
      <c r="I75" s="7">
        <f>IFERROR(VLOOKUP('Purchase Transactions'!$B75,'Sales Transactions'!$B$6:$H$315,7,FALSE),"")</f>
        <v>324</v>
      </c>
      <c r="J75" s="7">
        <f>IFERROR(VLOOKUP('Purchase Transactions'!$B75,'Sales Transactions'!$B$6:$H$315,6,0),"")</f>
        <v>1</v>
      </c>
      <c r="K75" s="10">
        <f>IFERROR(INDEX('Sales Transactions'!$F$6:$F$315,MATCH(Table5[[#This Row],[Item Code]],'Sales Transactions'!$B$6:$B$315,0)),"")</f>
        <v>44018</v>
      </c>
      <c r="L75" s="13" t="str">
        <f>IF(Table5[[#This Row],[Sales Quantity]]="",Table5[[#This Row],[Quantity]],"")</f>
        <v/>
      </c>
      <c r="M75" s="13">
        <f>IFERROR(Table5[[#This Row],[Sales Price]]-Table5[[#This Row],[Purchase Price]],"")</f>
        <v>52</v>
      </c>
    </row>
    <row r="76" spans="1:13" x14ac:dyDescent="0.25">
      <c r="A76" s="9">
        <v>71</v>
      </c>
      <c r="B76" s="7">
        <v>123527</v>
      </c>
      <c r="C76" s="7" t="s">
        <v>16</v>
      </c>
      <c r="D76" s="7" t="s">
        <v>19</v>
      </c>
      <c r="E76" s="7">
        <v>1</v>
      </c>
      <c r="F76" s="7">
        <v>293</v>
      </c>
      <c r="G76" s="7" t="s">
        <v>35</v>
      </c>
      <c r="H76" s="10">
        <v>44167</v>
      </c>
      <c r="I76" s="7" t="str">
        <f>IFERROR(VLOOKUP('Purchase Transactions'!$B76,'Sales Transactions'!$B$6:$H$315,7,FALSE),"")</f>
        <v/>
      </c>
      <c r="J76" s="7" t="str">
        <f>IFERROR(VLOOKUP('Purchase Transactions'!$B76,'Sales Transactions'!$B$6:$H$315,6,0),"")</f>
        <v/>
      </c>
      <c r="K76" s="10" t="str">
        <f>IFERROR(INDEX('Sales Transactions'!$F$6:$F$315,MATCH(Table5[[#This Row],[Item Code]],'Sales Transactions'!$B$6:$B$315,0)),"")</f>
        <v/>
      </c>
      <c r="L76" s="13">
        <f>IF(Table5[[#This Row],[Sales Quantity]]="",Table5[[#This Row],[Quantity]],"")</f>
        <v>1</v>
      </c>
      <c r="M76" s="13" t="str">
        <f>IFERROR(Table5[[#This Row],[Sales Price]]-Table5[[#This Row],[Purchase Price]],"")</f>
        <v/>
      </c>
    </row>
    <row r="77" spans="1:13" x14ac:dyDescent="0.25">
      <c r="A77" s="9">
        <v>72</v>
      </c>
      <c r="B77" s="7">
        <v>123528</v>
      </c>
      <c r="C77" s="7" t="s">
        <v>6</v>
      </c>
      <c r="D77" s="7" t="s">
        <v>19</v>
      </c>
      <c r="E77" s="7">
        <v>1</v>
      </c>
      <c r="F77" s="7">
        <v>136</v>
      </c>
      <c r="G77" s="7" t="s">
        <v>13</v>
      </c>
      <c r="H77" s="10">
        <v>43980</v>
      </c>
      <c r="I77" s="7">
        <f>IFERROR(VLOOKUP('Purchase Transactions'!$B77,'Sales Transactions'!$B$6:$H$315,7,FALSE),"")</f>
        <v>156</v>
      </c>
      <c r="J77" s="7">
        <f>IFERROR(VLOOKUP('Purchase Transactions'!$B77,'Sales Transactions'!$B$6:$H$315,6,0),"")</f>
        <v>1</v>
      </c>
      <c r="K77" s="10">
        <f>IFERROR(INDEX('Sales Transactions'!$F$6:$F$315,MATCH(Table5[[#This Row],[Item Code]],'Sales Transactions'!$B$6:$B$315,0)),"")</f>
        <v>44067</v>
      </c>
      <c r="L77" s="13" t="str">
        <f>IF(Table5[[#This Row],[Sales Quantity]]="",Table5[[#This Row],[Quantity]],"")</f>
        <v/>
      </c>
      <c r="M77" s="13">
        <f>IFERROR(Table5[[#This Row],[Sales Price]]-Table5[[#This Row],[Purchase Price]],"")</f>
        <v>20</v>
      </c>
    </row>
    <row r="78" spans="1:13" x14ac:dyDescent="0.25">
      <c r="A78" s="9">
        <v>73</v>
      </c>
      <c r="B78" s="7">
        <v>123529</v>
      </c>
      <c r="C78" s="7" t="s">
        <v>17</v>
      </c>
      <c r="D78" s="7" t="s">
        <v>19</v>
      </c>
      <c r="E78" s="7">
        <v>1</v>
      </c>
      <c r="F78" s="7">
        <v>147</v>
      </c>
      <c r="G78" s="7" t="s">
        <v>11</v>
      </c>
      <c r="H78" s="10">
        <v>44056</v>
      </c>
      <c r="I78" s="7" t="str">
        <f>IFERROR(VLOOKUP('Purchase Transactions'!$B78,'Sales Transactions'!$B$6:$H$315,7,FALSE),"")</f>
        <v/>
      </c>
      <c r="J78" s="7" t="str">
        <f>IFERROR(VLOOKUP('Purchase Transactions'!$B78,'Sales Transactions'!$B$6:$H$315,6,0),"")</f>
        <v/>
      </c>
      <c r="K78" s="10" t="str">
        <f>IFERROR(INDEX('Sales Transactions'!$F$6:$F$315,MATCH(Table5[[#This Row],[Item Code]],'Sales Transactions'!$B$6:$B$315,0)),"")</f>
        <v/>
      </c>
      <c r="L78" s="13">
        <f>IF(Table5[[#This Row],[Sales Quantity]]="",Table5[[#This Row],[Quantity]],"")</f>
        <v>1</v>
      </c>
      <c r="M78" s="13" t="str">
        <f>IFERROR(Table5[[#This Row],[Sales Price]]-Table5[[#This Row],[Purchase Price]],"")</f>
        <v/>
      </c>
    </row>
    <row r="79" spans="1:13" x14ac:dyDescent="0.25">
      <c r="A79" s="9">
        <v>74</v>
      </c>
      <c r="B79" s="7">
        <v>123530</v>
      </c>
      <c r="C79" s="7" t="s">
        <v>16</v>
      </c>
      <c r="D79" s="7" t="s">
        <v>19</v>
      </c>
      <c r="E79" s="7">
        <v>1</v>
      </c>
      <c r="F79" s="7">
        <v>234</v>
      </c>
      <c r="G79" s="7" t="s">
        <v>13</v>
      </c>
      <c r="H79" s="10">
        <v>44119</v>
      </c>
      <c r="I79" s="7">
        <f>IFERROR(VLOOKUP('Purchase Transactions'!$B79,'Sales Transactions'!$B$6:$H$315,7,FALSE),"")</f>
        <v>283</v>
      </c>
      <c r="J79" s="7">
        <f>IFERROR(VLOOKUP('Purchase Transactions'!$B79,'Sales Transactions'!$B$6:$H$315,6,0),"")</f>
        <v>1</v>
      </c>
      <c r="K79" s="10">
        <f>IFERROR(INDEX('Sales Transactions'!$F$6:$F$315,MATCH(Table5[[#This Row],[Item Code]],'Sales Transactions'!$B$6:$B$315,0)),"")</f>
        <v>44137</v>
      </c>
      <c r="L79" s="13" t="str">
        <f>IF(Table5[[#This Row],[Sales Quantity]]="",Table5[[#This Row],[Quantity]],"")</f>
        <v/>
      </c>
      <c r="M79" s="13">
        <f>IFERROR(Table5[[#This Row],[Sales Price]]-Table5[[#This Row],[Purchase Price]],"")</f>
        <v>49</v>
      </c>
    </row>
    <row r="80" spans="1:13" x14ac:dyDescent="0.25">
      <c r="A80" s="9">
        <v>75</v>
      </c>
      <c r="B80" s="7">
        <v>123531</v>
      </c>
      <c r="C80" s="7" t="s">
        <v>7</v>
      </c>
      <c r="D80" s="7" t="s">
        <v>19</v>
      </c>
      <c r="E80" s="7">
        <v>1</v>
      </c>
      <c r="F80" s="7">
        <v>310</v>
      </c>
      <c r="G80" s="7" t="s">
        <v>12</v>
      </c>
      <c r="H80" s="10">
        <v>43953</v>
      </c>
      <c r="I80" s="7">
        <f>IFERROR(VLOOKUP('Purchase Transactions'!$B80,'Sales Transactions'!$B$6:$H$315,7,FALSE),"")</f>
        <v>378</v>
      </c>
      <c r="J80" s="7">
        <f>IFERROR(VLOOKUP('Purchase Transactions'!$B80,'Sales Transactions'!$B$6:$H$315,6,0),"")</f>
        <v>1</v>
      </c>
      <c r="K80" s="10">
        <f>IFERROR(INDEX('Sales Transactions'!$F$6:$F$315,MATCH(Table5[[#This Row],[Item Code]],'Sales Transactions'!$B$6:$B$315,0)),"")</f>
        <v>43982</v>
      </c>
      <c r="L80" s="13" t="str">
        <f>IF(Table5[[#This Row],[Sales Quantity]]="",Table5[[#This Row],[Quantity]],"")</f>
        <v/>
      </c>
      <c r="M80" s="13">
        <f>IFERROR(Table5[[#This Row],[Sales Price]]-Table5[[#This Row],[Purchase Price]],"")</f>
        <v>68</v>
      </c>
    </row>
    <row r="81" spans="1:13" x14ac:dyDescent="0.25">
      <c r="A81" s="9">
        <v>76</v>
      </c>
      <c r="B81" s="7">
        <v>123532</v>
      </c>
      <c r="C81" s="7" t="s">
        <v>16</v>
      </c>
      <c r="D81" s="7" t="s">
        <v>19</v>
      </c>
      <c r="E81" s="7">
        <v>1</v>
      </c>
      <c r="F81" s="7">
        <v>229</v>
      </c>
      <c r="G81" s="7" t="s">
        <v>11</v>
      </c>
      <c r="H81" s="10">
        <v>44040</v>
      </c>
      <c r="I81" s="7">
        <f>IFERROR(VLOOKUP('Purchase Transactions'!$B81,'Sales Transactions'!$B$6:$H$315,7,FALSE),"")</f>
        <v>268</v>
      </c>
      <c r="J81" s="7">
        <f>IFERROR(VLOOKUP('Purchase Transactions'!$B81,'Sales Transactions'!$B$6:$H$315,6,0),"")</f>
        <v>1</v>
      </c>
      <c r="K81" s="10">
        <f>IFERROR(INDEX('Sales Transactions'!$F$6:$F$315,MATCH(Table5[[#This Row],[Item Code]],'Sales Transactions'!$B$6:$B$315,0)),"")</f>
        <v>44051</v>
      </c>
      <c r="L81" s="13" t="str">
        <f>IF(Table5[[#This Row],[Sales Quantity]]="",Table5[[#This Row],[Quantity]],"")</f>
        <v/>
      </c>
      <c r="M81" s="13">
        <f>IFERROR(Table5[[#This Row],[Sales Price]]-Table5[[#This Row],[Purchase Price]],"")</f>
        <v>39</v>
      </c>
    </row>
    <row r="82" spans="1:13" x14ac:dyDescent="0.25">
      <c r="A82" s="9">
        <v>77</v>
      </c>
      <c r="B82" s="7">
        <v>123533</v>
      </c>
      <c r="C82" s="7" t="s">
        <v>6</v>
      </c>
      <c r="D82" s="7" t="s">
        <v>19</v>
      </c>
      <c r="E82" s="7">
        <v>1</v>
      </c>
      <c r="F82" s="7">
        <v>305</v>
      </c>
      <c r="G82" s="7" t="s">
        <v>35</v>
      </c>
      <c r="H82" s="10">
        <v>44178</v>
      </c>
      <c r="I82" s="7" t="str">
        <f>IFERROR(VLOOKUP('Purchase Transactions'!$B82,'Sales Transactions'!$B$6:$H$315,7,FALSE),"")</f>
        <v/>
      </c>
      <c r="J82" s="7" t="str">
        <f>IFERROR(VLOOKUP('Purchase Transactions'!$B82,'Sales Transactions'!$B$6:$H$315,6,0),"")</f>
        <v/>
      </c>
      <c r="K82" s="10" t="str">
        <f>IFERROR(INDEX('Sales Transactions'!$F$6:$F$315,MATCH(Table5[[#This Row],[Item Code]],'Sales Transactions'!$B$6:$B$315,0)),"")</f>
        <v/>
      </c>
      <c r="L82" s="13">
        <f>IF(Table5[[#This Row],[Sales Quantity]]="",Table5[[#This Row],[Quantity]],"")</f>
        <v>1</v>
      </c>
      <c r="M82" s="13" t="str">
        <f>IFERROR(Table5[[#This Row],[Sales Price]]-Table5[[#This Row],[Purchase Price]],"")</f>
        <v/>
      </c>
    </row>
    <row r="83" spans="1:13" x14ac:dyDescent="0.25">
      <c r="A83" s="9">
        <v>78</v>
      </c>
      <c r="B83" s="7">
        <v>123534</v>
      </c>
      <c r="C83" s="7" t="s">
        <v>20</v>
      </c>
      <c r="D83" s="7" t="s">
        <v>19</v>
      </c>
      <c r="E83" s="7">
        <v>1</v>
      </c>
      <c r="F83" s="7">
        <v>164</v>
      </c>
      <c r="G83" s="7" t="s">
        <v>12</v>
      </c>
      <c r="H83" s="10">
        <v>43882</v>
      </c>
      <c r="I83" s="7">
        <f>IFERROR(VLOOKUP('Purchase Transactions'!$B83,'Sales Transactions'!$B$6:$H$315,7,FALSE),"")</f>
        <v>192</v>
      </c>
      <c r="J83" s="7">
        <f>IFERROR(VLOOKUP('Purchase Transactions'!$B83,'Sales Transactions'!$B$6:$H$315,6,0),"")</f>
        <v>1</v>
      </c>
      <c r="K83" s="10">
        <f>IFERROR(INDEX('Sales Transactions'!$F$6:$F$315,MATCH(Table5[[#This Row],[Item Code]],'Sales Transactions'!$B$6:$B$315,0)),"")</f>
        <v>43966</v>
      </c>
      <c r="L83" s="13" t="str">
        <f>IF(Table5[[#This Row],[Sales Quantity]]="",Table5[[#This Row],[Quantity]],"")</f>
        <v/>
      </c>
      <c r="M83" s="13">
        <f>IFERROR(Table5[[#This Row],[Sales Price]]-Table5[[#This Row],[Purchase Price]],"")</f>
        <v>28</v>
      </c>
    </row>
    <row r="84" spans="1:13" x14ac:dyDescent="0.25">
      <c r="A84" s="9">
        <v>79</v>
      </c>
      <c r="B84" s="7">
        <v>123535</v>
      </c>
      <c r="C84" s="7" t="s">
        <v>6</v>
      </c>
      <c r="D84" s="7" t="s">
        <v>19</v>
      </c>
      <c r="E84" s="7">
        <v>1</v>
      </c>
      <c r="F84" s="7">
        <v>138</v>
      </c>
      <c r="G84" s="7" t="s">
        <v>35</v>
      </c>
      <c r="H84" s="10">
        <v>43870</v>
      </c>
      <c r="I84" s="7">
        <f>IFERROR(VLOOKUP('Purchase Transactions'!$B84,'Sales Transactions'!$B$6:$H$315,7,FALSE),"")</f>
        <v>163</v>
      </c>
      <c r="J84" s="7">
        <f>IFERROR(VLOOKUP('Purchase Transactions'!$B84,'Sales Transactions'!$B$6:$H$315,6,0),"")</f>
        <v>1</v>
      </c>
      <c r="K84" s="10">
        <f>IFERROR(INDEX('Sales Transactions'!$F$6:$F$315,MATCH(Table5[[#This Row],[Item Code]],'Sales Transactions'!$B$6:$B$315,0)),"")</f>
        <v>43931</v>
      </c>
      <c r="L84" s="13" t="str">
        <f>IF(Table5[[#This Row],[Sales Quantity]]="",Table5[[#This Row],[Quantity]],"")</f>
        <v/>
      </c>
      <c r="M84" s="13">
        <f>IFERROR(Table5[[#This Row],[Sales Price]]-Table5[[#This Row],[Purchase Price]],"")</f>
        <v>25</v>
      </c>
    </row>
    <row r="85" spans="1:13" x14ac:dyDescent="0.25">
      <c r="A85" s="9">
        <v>80</v>
      </c>
      <c r="B85" s="7">
        <v>123536</v>
      </c>
      <c r="C85" s="7" t="s">
        <v>20</v>
      </c>
      <c r="D85" s="7" t="s">
        <v>19</v>
      </c>
      <c r="E85" s="7">
        <v>1</v>
      </c>
      <c r="F85" s="7">
        <v>122</v>
      </c>
      <c r="G85" s="7" t="s">
        <v>31</v>
      </c>
      <c r="H85" s="10">
        <v>43998</v>
      </c>
      <c r="I85" s="7" t="str">
        <f>IFERROR(VLOOKUP('Purchase Transactions'!$B85,'Sales Transactions'!$B$6:$H$315,7,FALSE),"")</f>
        <v/>
      </c>
      <c r="J85" s="7" t="str">
        <f>IFERROR(VLOOKUP('Purchase Transactions'!$B85,'Sales Transactions'!$B$6:$H$315,6,0),"")</f>
        <v/>
      </c>
      <c r="K85" s="10" t="str">
        <f>IFERROR(INDEX('Sales Transactions'!$F$6:$F$315,MATCH(Table5[[#This Row],[Item Code]],'Sales Transactions'!$B$6:$B$315,0)),"")</f>
        <v/>
      </c>
      <c r="L85" s="13">
        <f>IF(Table5[[#This Row],[Sales Quantity]]="",Table5[[#This Row],[Quantity]],"")</f>
        <v>1</v>
      </c>
      <c r="M85" s="13" t="str">
        <f>IFERROR(Table5[[#This Row],[Sales Price]]-Table5[[#This Row],[Purchase Price]],"")</f>
        <v/>
      </c>
    </row>
    <row r="86" spans="1:13" x14ac:dyDescent="0.25">
      <c r="A86" s="9">
        <v>81</v>
      </c>
      <c r="B86" s="7">
        <v>123537</v>
      </c>
      <c r="C86" s="7" t="s">
        <v>4</v>
      </c>
      <c r="D86" s="7" t="s">
        <v>19</v>
      </c>
      <c r="E86" s="7">
        <v>1</v>
      </c>
      <c r="F86" s="7">
        <v>203</v>
      </c>
      <c r="G86" s="7" t="s">
        <v>31</v>
      </c>
      <c r="H86" s="10">
        <v>44028</v>
      </c>
      <c r="I86" s="7" t="str">
        <f>IFERROR(VLOOKUP('Purchase Transactions'!$B86,'Sales Transactions'!$B$6:$H$315,7,FALSE),"")</f>
        <v/>
      </c>
      <c r="J86" s="7" t="str">
        <f>IFERROR(VLOOKUP('Purchase Transactions'!$B86,'Sales Transactions'!$B$6:$H$315,6,0),"")</f>
        <v/>
      </c>
      <c r="K86" s="10" t="str">
        <f>IFERROR(INDEX('Sales Transactions'!$F$6:$F$315,MATCH(Table5[[#This Row],[Item Code]],'Sales Transactions'!$B$6:$B$315,0)),"")</f>
        <v/>
      </c>
      <c r="L86" s="13">
        <f>IF(Table5[[#This Row],[Sales Quantity]]="",Table5[[#This Row],[Quantity]],"")</f>
        <v>1</v>
      </c>
      <c r="M86" s="13" t="str">
        <f>IFERROR(Table5[[#This Row],[Sales Price]]-Table5[[#This Row],[Purchase Price]],"")</f>
        <v/>
      </c>
    </row>
    <row r="87" spans="1:13" x14ac:dyDescent="0.25">
      <c r="A87" s="9">
        <v>82</v>
      </c>
      <c r="B87" s="7">
        <v>123538</v>
      </c>
      <c r="C87" s="7" t="s">
        <v>16</v>
      </c>
      <c r="D87" s="7" t="s">
        <v>19</v>
      </c>
      <c r="E87" s="7">
        <v>1</v>
      </c>
      <c r="F87" s="7">
        <v>111</v>
      </c>
      <c r="G87" s="7" t="s">
        <v>31</v>
      </c>
      <c r="H87" s="10">
        <v>44021</v>
      </c>
      <c r="I87" s="7" t="str">
        <f>IFERROR(VLOOKUP('Purchase Transactions'!$B87,'Sales Transactions'!$B$6:$H$315,7,FALSE),"")</f>
        <v/>
      </c>
      <c r="J87" s="7" t="str">
        <f>IFERROR(VLOOKUP('Purchase Transactions'!$B87,'Sales Transactions'!$B$6:$H$315,6,0),"")</f>
        <v/>
      </c>
      <c r="K87" s="10" t="str">
        <f>IFERROR(INDEX('Sales Transactions'!$F$6:$F$315,MATCH(Table5[[#This Row],[Item Code]],'Sales Transactions'!$B$6:$B$315,0)),"")</f>
        <v/>
      </c>
      <c r="L87" s="13">
        <f>IF(Table5[[#This Row],[Sales Quantity]]="",Table5[[#This Row],[Quantity]],"")</f>
        <v>1</v>
      </c>
      <c r="M87" s="13" t="str">
        <f>IFERROR(Table5[[#This Row],[Sales Price]]-Table5[[#This Row],[Purchase Price]],"")</f>
        <v/>
      </c>
    </row>
    <row r="88" spans="1:13" x14ac:dyDescent="0.25">
      <c r="A88" s="9">
        <v>83</v>
      </c>
      <c r="B88" s="7">
        <v>123539</v>
      </c>
      <c r="C88" s="7" t="s">
        <v>16</v>
      </c>
      <c r="D88" s="7" t="s">
        <v>19</v>
      </c>
      <c r="E88" s="7">
        <v>1</v>
      </c>
      <c r="F88" s="7">
        <v>182</v>
      </c>
      <c r="G88" s="7" t="s">
        <v>11</v>
      </c>
      <c r="H88" s="10">
        <v>43972</v>
      </c>
      <c r="I88" s="7">
        <f>IFERROR(VLOOKUP('Purchase Transactions'!$B88,'Sales Transactions'!$B$6:$H$315,7,FALSE),"")</f>
        <v>228</v>
      </c>
      <c r="J88" s="7">
        <f>IFERROR(VLOOKUP('Purchase Transactions'!$B88,'Sales Transactions'!$B$6:$H$315,6,0),"")</f>
        <v>1</v>
      </c>
      <c r="K88" s="10">
        <f>IFERROR(INDEX('Sales Transactions'!$F$6:$F$315,MATCH(Table5[[#This Row],[Item Code]],'Sales Transactions'!$B$6:$B$315,0)),"")</f>
        <v>44019</v>
      </c>
      <c r="L88" s="13" t="str">
        <f>IF(Table5[[#This Row],[Sales Quantity]]="",Table5[[#This Row],[Quantity]],"")</f>
        <v/>
      </c>
      <c r="M88" s="13">
        <f>IFERROR(Table5[[#This Row],[Sales Price]]-Table5[[#This Row],[Purchase Price]],"")</f>
        <v>46</v>
      </c>
    </row>
    <row r="89" spans="1:13" x14ac:dyDescent="0.25">
      <c r="A89" s="9">
        <v>84</v>
      </c>
      <c r="B89" s="7">
        <v>123540</v>
      </c>
      <c r="C89" s="7" t="s">
        <v>6</v>
      </c>
      <c r="D89" s="7" t="s">
        <v>19</v>
      </c>
      <c r="E89" s="7">
        <v>1</v>
      </c>
      <c r="F89" s="7">
        <v>271</v>
      </c>
      <c r="G89" s="7" t="s">
        <v>35</v>
      </c>
      <c r="H89" s="10">
        <v>44117</v>
      </c>
      <c r="I89" s="7">
        <f>IFERROR(VLOOKUP('Purchase Transactions'!$B89,'Sales Transactions'!$B$6:$H$315,7,FALSE),"")</f>
        <v>320</v>
      </c>
      <c r="J89" s="7">
        <f>IFERROR(VLOOKUP('Purchase Transactions'!$B89,'Sales Transactions'!$B$6:$H$315,6,0),"")</f>
        <v>1</v>
      </c>
      <c r="K89" s="10">
        <f>IFERROR(INDEX('Sales Transactions'!$F$6:$F$315,MATCH(Table5[[#This Row],[Item Code]],'Sales Transactions'!$B$6:$B$315,0)),"")</f>
        <v>44157</v>
      </c>
      <c r="L89" s="13" t="str">
        <f>IF(Table5[[#This Row],[Sales Quantity]]="",Table5[[#This Row],[Quantity]],"")</f>
        <v/>
      </c>
      <c r="M89" s="13">
        <f>IFERROR(Table5[[#This Row],[Sales Price]]-Table5[[#This Row],[Purchase Price]],"")</f>
        <v>49</v>
      </c>
    </row>
    <row r="90" spans="1:13" x14ac:dyDescent="0.25">
      <c r="A90" s="9">
        <v>85</v>
      </c>
      <c r="B90" s="7">
        <v>123541</v>
      </c>
      <c r="C90" s="7" t="s">
        <v>7</v>
      </c>
      <c r="D90" s="7" t="s">
        <v>19</v>
      </c>
      <c r="E90" s="7">
        <v>1</v>
      </c>
      <c r="F90" s="7">
        <v>304</v>
      </c>
      <c r="G90" s="7" t="s">
        <v>12</v>
      </c>
      <c r="H90" s="10">
        <v>44118</v>
      </c>
      <c r="I90" s="7">
        <f>IFERROR(VLOOKUP('Purchase Transactions'!$B90,'Sales Transactions'!$B$6:$H$315,7,FALSE),"")</f>
        <v>371</v>
      </c>
      <c r="J90" s="7">
        <f>IFERROR(VLOOKUP('Purchase Transactions'!$B90,'Sales Transactions'!$B$6:$H$315,6,0),"")</f>
        <v>1</v>
      </c>
      <c r="K90" s="10">
        <f>IFERROR(INDEX('Sales Transactions'!$F$6:$F$315,MATCH(Table5[[#This Row],[Item Code]],'Sales Transactions'!$B$6:$B$315,0)),"")</f>
        <v>44176</v>
      </c>
      <c r="L90" s="13" t="str">
        <f>IF(Table5[[#This Row],[Sales Quantity]]="",Table5[[#This Row],[Quantity]],"")</f>
        <v/>
      </c>
      <c r="M90" s="13">
        <f>IFERROR(Table5[[#This Row],[Sales Price]]-Table5[[#This Row],[Purchase Price]],"")</f>
        <v>67</v>
      </c>
    </row>
    <row r="91" spans="1:13" x14ac:dyDescent="0.25">
      <c r="A91" s="9">
        <v>86</v>
      </c>
      <c r="B91" s="7">
        <v>123542</v>
      </c>
      <c r="C91" s="7" t="s">
        <v>17</v>
      </c>
      <c r="D91" s="7" t="s">
        <v>19</v>
      </c>
      <c r="E91" s="7">
        <v>1</v>
      </c>
      <c r="F91" s="7">
        <v>295</v>
      </c>
      <c r="G91" s="7" t="s">
        <v>13</v>
      </c>
      <c r="H91" s="10">
        <v>44004</v>
      </c>
      <c r="I91" s="7">
        <f>IFERROR(VLOOKUP('Purchase Transactions'!$B91,'Sales Transactions'!$B$6:$H$315,7,FALSE),"")</f>
        <v>357</v>
      </c>
      <c r="J91" s="7">
        <f>IFERROR(VLOOKUP('Purchase Transactions'!$B91,'Sales Transactions'!$B$6:$H$315,6,0),"")</f>
        <v>1</v>
      </c>
      <c r="K91" s="10">
        <f>IFERROR(INDEX('Sales Transactions'!$F$6:$F$315,MATCH(Table5[[#This Row],[Item Code]],'Sales Transactions'!$B$6:$B$315,0)),"")</f>
        <v>44025</v>
      </c>
      <c r="L91" s="13" t="str">
        <f>IF(Table5[[#This Row],[Sales Quantity]]="",Table5[[#This Row],[Quantity]],"")</f>
        <v/>
      </c>
      <c r="M91" s="13">
        <f>IFERROR(Table5[[#This Row],[Sales Price]]-Table5[[#This Row],[Purchase Price]],"")</f>
        <v>62</v>
      </c>
    </row>
    <row r="92" spans="1:13" x14ac:dyDescent="0.25">
      <c r="A92" s="9">
        <v>87</v>
      </c>
      <c r="B92" s="7">
        <v>123543</v>
      </c>
      <c r="C92" s="7" t="s">
        <v>6</v>
      </c>
      <c r="D92" s="7" t="s">
        <v>19</v>
      </c>
      <c r="E92" s="7">
        <v>1</v>
      </c>
      <c r="F92" s="7">
        <v>194</v>
      </c>
      <c r="G92" s="7" t="s">
        <v>35</v>
      </c>
      <c r="H92" s="10">
        <v>44112</v>
      </c>
      <c r="I92" s="7" t="str">
        <f>IFERROR(VLOOKUP('Purchase Transactions'!$B92,'Sales Transactions'!$B$6:$H$315,7,FALSE),"")</f>
        <v/>
      </c>
      <c r="J92" s="7" t="str">
        <f>IFERROR(VLOOKUP('Purchase Transactions'!$B92,'Sales Transactions'!$B$6:$H$315,6,0),"")</f>
        <v/>
      </c>
      <c r="K92" s="10" t="str">
        <f>IFERROR(INDEX('Sales Transactions'!$F$6:$F$315,MATCH(Table5[[#This Row],[Item Code]],'Sales Transactions'!$B$6:$B$315,0)),"")</f>
        <v/>
      </c>
      <c r="L92" s="13">
        <f>IF(Table5[[#This Row],[Sales Quantity]]="",Table5[[#This Row],[Quantity]],"")</f>
        <v>1</v>
      </c>
      <c r="M92" s="13" t="str">
        <f>IFERROR(Table5[[#This Row],[Sales Price]]-Table5[[#This Row],[Purchase Price]],"")</f>
        <v/>
      </c>
    </row>
    <row r="93" spans="1:13" x14ac:dyDescent="0.25">
      <c r="A93" s="9">
        <v>88</v>
      </c>
      <c r="B93" s="7">
        <v>123544</v>
      </c>
      <c r="C93" s="7" t="s">
        <v>5</v>
      </c>
      <c r="D93" s="7" t="s">
        <v>19</v>
      </c>
      <c r="E93" s="7">
        <v>1</v>
      </c>
      <c r="F93" s="7">
        <v>297</v>
      </c>
      <c r="G93" s="7" t="s">
        <v>31</v>
      </c>
      <c r="H93" s="10">
        <v>43880</v>
      </c>
      <c r="I93" s="7">
        <f>IFERROR(VLOOKUP('Purchase Transactions'!$B93,'Sales Transactions'!$B$6:$H$315,7,FALSE),"")</f>
        <v>359</v>
      </c>
      <c r="J93" s="7">
        <f>IFERROR(VLOOKUP('Purchase Transactions'!$B93,'Sales Transactions'!$B$6:$H$315,6,0),"")</f>
        <v>1</v>
      </c>
      <c r="K93" s="10">
        <f>IFERROR(INDEX('Sales Transactions'!$F$6:$F$315,MATCH(Table5[[#This Row],[Item Code]],'Sales Transactions'!$B$6:$B$315,0)),"")</f>
        <v>43943</v>
      </c>
      <c r="L93" s="13" t="str">
        <f>IF(Table5[[#This Row],[Sales Quantity]]="",Table5[[#This Row],[Quantity]],"")</f>
        <v/>
      </c>
      <c r="M93" s="13">
        <f>IFERROR(Table5[[#This Row],[Sales Price]]-Table5[[#This Row],[Purchase Price]],"")</f>
        <v>62</v>
      </c>
    </row>
    <row r="94" spans="1:13" x14ac:dyDescent="0.25">
      <c r="A94" s="9">
        <v>89</v>
      </c>
      <c r="B94" s="7">
        <v>123545</v>
      </c>
      <c r="C94" s="7" t="s">
        <v>20</v>
      </c>
      <c r="D94" s="7" t="s">
        <v>19</v>
      </c>
      <c r="E94" s="7">
        <v>1</v>
      </c>
      <c r="F94" s="7">
        <v>291</v>
      </c>
      <c r="G94" s="7" t="s">
        <v>12</v>
      </c>
      <c r="H94" s="10">
        <v>43999</v>
      </c>
      <c r="I94" s="7">
        <f>IFERROR(VLOOKUP('Purchase Transactions'!$B94,'Sales Transactions'!$B$6:$H$315,7,FALSE),"")</f>
        <v>352</v>
      </c>
      <c r="J94" s="7">
        <f>IFERROR(VLOOKUP('Purchase Transactions'!$B94,'Sales Transactions'!$B$6:$H$315,6,0),"")</f>
        <v>1</v>
      </c>
      <c r="K94" s="10">
        <f>IFERROR(INDEX('Sales Transactions'!$F$6:$F$315,MATCH(Table5[[#This Row],[Item Code]],'Sales Transactions'!$B$6:$B$315,0)),"")</f>
        <v>44057</v>
      </c>
      <c r="L94" s="13" t="str">
        <f>IF(Table5[[#This Row],[Sales Quantity]]="",Table5[[#This Row],[Quantity]],"")</f>
        <v/>
      </c>
      <c r="M94" s="13">
        <f>IFERROR(Table5[[#This Row],[Sales Price]]-Table5[[#This Row],[Purchase Price]],"")</f>
        <v>61</v>
      </c>
    </row>
    <row r="95" spans="1:13" x14ac:dyDescent="0.25">
      <c r="A95" s="9">
        <v>90</v>
      </c>
      <c r="B95" s="7">
        <v>123546</v>
      </c>
      <c r="C95" s="7" t="s">
        <v>16</v>
      </c>
      <c r="D95" s="7" t="s">
        <v>19</v>
      </c>
      <c r="E95" s="7">
        <v>1</v>
      </c>
      <c r="F95" s="7">
        <v>153</v>
      </c>
      <c r="G95" s="7" t="s">
        <v>13</v>
      </c>
      <c r="H95" s="10">
        <v>44098</v>
      </c>
      <c r="I95" s="7">
        <f>IFERROR(VLOOKUP('Purchase Transactions'!$B95,'Sales Transactions'!$B$6:$H$315,7,FALSE),"")</f>
        <v>184</v>
      </c>
      <c r="J95" s="7">
        <f>IFERROR(VLOOKUP('Purchase Transactions'!$B95,'Sales Transactions'!$B$6:$H$315,6,0),"")</f>
        <v>1</v>
      </c>
      <c r="K95" s="10">
        <f>IFERROR(INDEX('Sales Transactions'!$F$6:$F$315,MATCH(Table5[[#This Row],[Item Code]],'Sales Transactions'!$B$6:$B$315,0)),"")</f>
        <v>44138</v>
      </c>
      <c r="L95" s="13" t="str">
        <f>IF(Table5[[#This Row],[Sales Quantity]]="",Table5[[#This Row],[Quantity]],"")</f>
        <v/>
      </c>
      <c r="M95" s="13">
        <f>IFERROR(Table5[[#This Row],[Sales Price]]-Table5[[#This Row],[Purchase Price]],"")</f>
        <v>31</v>
      </c>
    </row>
    <row r="96" spans="1:13" x14ac:dyDescent="0.25">
      <c r="A96" s="9">
        <v>91</v>
      </c>
      <c r="B96" s="7">
        <v>123547</v>
      </c>
      <c r="C96" s="7" t="s">
        <v>5</v>
      </c>
      <c r="D96" s="7" t="s">
        <v>19</v>
      </c>
      <c r="E96" s="7">
        <v>1</v>
      </c>
      <c r="F96" s="7">
        <v>202</v>
      </c>
      <c r="G96" s="7" t="s">
        <v>35</v>
      </c>
      <c r="H96" s="10">
        <v>44122</v>
      </c>
      <c r="I96" s="7" t="str">
        <f>IFERROR(VLOOKUP('Purchase Transactions'!$B96,'Sales Transactions'!$B$6:$H$315,7,FALSE),"")</f>
        <v/>
      </c>
      <c r="J96" s="7" t="str">
        <f>IFERROR(VLOOKUP('Purchase Transactions'!$B96,'Sales Transactions'!$B$6:$H$315,6,0),"")</f>
        <v/>
      </c>
      <c r="K96" s="10" t="str">
        <f>IFERROR(INDEX('Sales Transactions'!$F$6:$F$315,MATCH(Table5[[#This Row],[Item Code]],'Sales Transactions'!$B$6:$B$315,0)),"")</f>
        <v/>
      </c>
      <c r="L96" s="13">
        <f>IF(Table5[[#This Row],[Sales Quantity]]="",Table5[[#This Row],[Quantity]],"")</f>
        <v>1</v>
      </c>
      <c r="M96" s="13" t="str">
        <f>IFERROR(Table5[[#This Row],[Sales Price]]-Table5[[#This Row],[Purchase Price]],"")</f>
        <v/>
      </c>
    </row>
    <row r="97" spans="1:13" x14ac:dyDescent="0.25">
      <c r="A97" s="9">
        <v>92</v>
      </c>
      <c r="B97" s="7">
        <v>123548</v>
      </c>
      <c r="C97" s="7" t="s">
        <v>4</v>
      </c>
      <c r="D97" s="7" t="s">
        <v>19</v>
      </c>
      <c r="E97" s="7">
        <v>1</v>
      </c>
      <c r="F97" s="7">
        <v>122</v>
      </c>
      <c r="G97" s="7" t="s">
        <v>13</v>
      </c>
      <c r="H97" s="10">
        <v>44132</v>
      </c>
      <c r="I97" s="7" t="str">
        <f>IFERROR(VLOOKUP('Purchase Transactions'!$B97,'Sales Transactions'!$B$6:$H$315,7,FALSE),"")</f>
        <v/>
      </c>
      <c r="J97" s="7" t="str">
        <f>IFERROR(VLOOKUP('Purchase Transactions'!$B97,'Sales Transactions'!$B$6:$H$315,6,0),"")</f>
        <v/>
      </c>
      <c r="K97" s="10" t="str">
        <f>IFERROR(INDEX('Sales Transactions'!$F$6:$F$315,MATCH(Table5[[#This Row],[Item Code]],'Sales Transactions'!$B$6:$B$315,0)),"")</f>
        <v/>
      </c>
      <c r="L97" s="13">
        <f>IF(Table5[[#This Row],[Sales Quantity]]="",Table5[[#This Row],[Quantity]],"")</f>
        <v>1</v>
      </c>
      <c r="M97" s="13" t="str">
        <f>IFERROR(Table5[[#This Row],[Sales Price]]-Table5[[#This Row],[Purchase Price]],"")</f>
        <v/>
      </c>
    </row>
    <row r="98" spans="1:13" x14ac:dyDescent="0.25">
      <c r="A98" s="9">
        <v>93</v>
      </c>
      <c r="B98" s="7">
        <v>123549</v>
      </c>
      <c r="C98" s="7" t="s">
        <v>7</v>
      </c>
      <c r="D98" s="7" t="s">
        <v>19</v>
      </c>
      <c r="E98" s="7">
        <v>1</v>
      </c>
      <c r="F98" s="7">
        <v>239</v>
      </c>
      <c r="G98" s="7" t="s">
        <v>35</v>
      </c>
      <c r="H98" s="10">
        <v>43841</v>
      </c>
      <c r="I98" s="7">
        <f>IFERROR(VLOOKUP('Purchase Transactions'!$B98,'Sales Transactions'!$B$6:$H$315,7,FALSE),"")</f>
        <v>299</v>
      </c>
      <c r="J98" s="7">
        <f>IFERROR(VLOOKUP('Purchase Transactions'!$B98,'Sales Transactions'!$B$6:$H$315,6,0),"")</f>
        <v>1</v>
      </c>
      <c r="K98" s="10">
        <f>IFERROR(INDEX('Sales Transactions'!$F$6:$F$315,MATCH(Table5[[#This Row],[Item Code]],'Sales Transactions'!$B$6:$B$315,0)),"")</f>
        <v>43865</v>
      </c>
      <c r="L98" s="13" t="str">
        <f>IF(Table5[[#This Row],[Sales Quantity]]="",Table5[[#This Row],[Quantity]],"")</f>
        <v/>
      </c>
      <c r="M98" s="13">
        <f>IFERROR(Table5[[#This Row],[Sales Price]]-Table5[[#This Row],[Purchase Price]],"")</f>
        <v>60</v>
      </c>
    </row>
    <row r="99" spans="1:13" x14ac:dyDescent="0.25">
      <c r="A99" s="9">
        <v>94</v>
      </c>
      <c r="B99" s="7">
        <v>123550</v>
      </c>
      <c r="C99" s="7" t="s">
        <v>17</v>
      </c>
      <c r="D99" s="7" t="s">
        <v>19</v>
      </c>
      <c r="E99" s="7">
        <v>1</v>
      </c>
      <c r="F99" s="7">
        <v>305</v>
      </c>
      <c r="G99" s="7" t="s">
        <v>11</v>
      </c>
      <c r="H99" s="10">
        <v>43976</v>
      </c>
      <c r="I99" s="7">
        <f>IFERROR(VLOOKUP('Purchase Transactions'!$B99,'Sales Transactions'!$B$6:$H$315,7,FALSE),"")</f>
        <v>360</v>
      </c>
      <c r="J99" s="7">
        <f>IFERROR(VLOOKUP('Purchase Transactions'!$B99,'Sales Transactions'!$B$6:$H$315,6,0),"")</f>
        <v>1</v>
      </c>
      <c r="K99" s="10">
        <f>IFERROR(INDEX('Sales Transactions'!$F$6:$F$315,MATCH(Table5[[#This Row],[Item Code]],'Sales Transactions'!$B$6:$B$315,0)),"")</f>
        <v>44006</v>
      </c>
      <c r="L99" s="13" t="str">
        <f>IF(Table5[[#This Row],[Sales Quantity]]="",Table5[[#This Row],[Quantity]],"")</f>
        <v/>
      </c>
      <c r="M99" s="13">
        <f>IFERROR(Table5[[#This Row],[Sales Price]]-Table5[[#This Row],[Purchase Price]],"")</f>
        <v>55</v>
      </c>
    </row>
    <row r="100" spans="1:13" x14ac:dyDescent="0.25">
      <c r="A100" s="9">
        <v>95</v>
      </c>
      <c r="B100" s="7">
        <v>123551</v>
      </c>
      <c r="C100" s="7" t="s">
        <v>17</v>
      </c>
      <c r="D100" s="7" t="s">
        <v>19</v>
      </c>
      <c r="E100" s="7">
        <v>1</v>
      </c>
      <c r="F100" s="7">
        <v>319</v>
      </c>
      <c r="G100" s="7" t="s">
        <v>35</v>
      </c>
      <c r="H100" s="10">
        <v>43992</v>
      </c>
      <c r="I100" s="7">
        <f>IFERROR(VLOOKUP('Purchase Transactions'!$B100,'Sales Transactions'!$B$6:$H$315,7,FALSE),"")</f>
        <v>396</v>
      </c>
      <c r="J100" s="7">
        <f>IFERROR(VLOOKUP('Purchase Transactions'!$B100,'Sales Transactions'!$B$6:$H$315,6,0),"")</f>
        <v>1</v>
      </c>
      <c r="K100" s="10">
        <f>IFERROR(INDEX('Sales Transactions'!$F$6:$F$315,MATCH(Table5[[#This Row],[Item Code]],'Sales Transactions'!$B$6:$B$315,0)),"")</f>
        <v>44052</v>
      </c>
      <c r="L100" s="13" t="str">
        <f>IF(Table5[[#This Row],[Sales Quantity]]="",Table5[[#This Row],[Quantity]],"")</f>
        <v/>
      </c>
      <c r="M100" s="13">
        <f>IFERROR(Table5[[#This Row],[Sales Price]]-Table5[[#This Row],[Purchase Price]],"")</f>
        <v>77</v>
      </c>
    </row>
    <row r="101" spans="1:13" x14ac:dyDescent="0.25">
      <c r="A101" s="9">
        <v>96</v>
      </c>
      <c r="B101" s="7">
        <v>123552</v>
      </c>
      <c r="C101" s="7" t="s">
        <v>20</v>
      </c>
      <c r="D101" s="7" t="s">
        <v>19</v>
      </c>
      <c r="E101" s="7">
        <v>1</v>
      </c>
      <c r="F101" s="7">
        <v>243</v>
      </c>
      <c r="G101" s="7" t="s">
        <v>13</v>
      </c>
      <c r="H101" s="10">
        <v>44151</v>
      </c>
      <c r="I101" s="7">
        <f>IFERROR(VLOOKUP('Purchase Transactions'!$B101,'Sales Transactions'!$B$6:$H$315,7,FALSE),"")</f>
        <v>284</v>
      </c>
      <c r="J101" s="7">
        <f>IFERROR(VLOOKUP('Purchase Transactions'!$B101,'Sales Transactions'!$B$6:$H$315,6,0),"")</f>
        <v>1</v>
      </c>
      <c r="K101" s="10">
        <f>IFERROR(INDEX('Sales Transactions'!$F$6:$F$315,MATCH(Table5[[#This Row],[Item Code]],'Sales Transactions'!$B$6:$B$315,0)),"")</f>
        <v>44183</v>
      </c>
      <c r="L101" s="13" t="str">
        <f>IF(Table5[[#This Row],[Sales Quantity]]="",Table5[[#This Row],[Quantity]],"")</f>
        <v/>
      </c>
      <c r="M101" s="13">
        <f>IFERROR(Table5[[#This Row],[Sales Price]]-Table5[[#This Row],[Purchase Price]],"")</f>
        <v>41</v>
      </c>
    </row>
    <row r="102" spans="1:13" x14ac:dyDescent="0.25">
      <c r="A102" s="9">
        <v>97</v>
      </c>
      <c r="B102" s="7">
        <v>123553</v>
      </c>
      <c r="C102" s="7" t="s">
        <v>4</v>
      </c>
      <c r="D102" s="7" t="s">
        <v>19</v>
      </c>
      <c r="E102" s="7">
        <v>1</v>
      </c>
      <c r="F102" s="7">
        <v>262</v>
      </c>
      <c r="G102" s="7" t="s">
        <v>12</v>
      </c>
      <c r="H102" s="10">
        <v>44107</v>
      </c>
      <c r="I102" s="7">
        <f>IFERROR(VLOOKUP('Purchase Transactions'!$B102,'Sales Transactions'!$B$6:$H$315,7,FALSE),"")</f>
        <v>314</v>
      </c>
      <c r="J102" s="7">
        <f>IFERROR(VLOOKUP('Purchase Transactions'!$B102,'Sales Transactions'!$B$6:$H$315,6,0),"")</f>
        <v>1</v>
      </c>
      <c r="K102" s="10">
        <f>IFERROR(INDEX('Sales Transactions'!$F$6:$F$315,MATCH(Table5[[#This Row],[Item Code]],'Sales Transactions'!$B$6:$B$315,0)),"")</f>
        <v>44148</v>
      </c>
      <c r="L102" s="13" t="str">
        <f>IF(Table5[[#This Row],[Sales Quantity]]="",Table5[[#This Row],[Quantity]],"")</f>
        <v/>
      </c>
      <c r="M102" s="13">
        <f>IFERROR(Table5[[#This Row],[Sales Price]]-Table5[[#This Row],[Purchase Price]],"")</f>
        <v>52</v>
      </c>
    </row>
    <row r="103" spans="1:13" x14ac:dyDescent="0.25">
      <c r="A103" s="9">
        <v>98</v>
      </c>
      <c r="B103" s="7">
        <v>123554</v>
      </c>
      <c r="C103" s="7" t="s">
        <v>5</v>
      </c>
      <c r="D103" s="7" t="s">
        <v>19</v>
      </c>
      <c r="E103" s="7">
        <v>1</v>
      </c>
      <c r="F103" s="7">
        <v>315</v>
      </c>
      <c r="G103" s="7" t="s">
        <v>11</v>
      </c>
      <c r="H103" s="10">
        <v>43993</v>
      </c>
      <c r="I103" s="7">
        <f>IFERROR(VLOOKUP('Purchase Transactions'!$B103,'Sales Transactions'!$B$6:$H$315,7,FALSE),"")</f>
        <v>375</v>
      </c>
      <c r="J103" s="7">
        <f>IFERROR(VLOOKUP('Purchase Transactions'!$B103,'Sales Transactions'!$B$6:$H$315,6,0),"")</f>
        <v>1</v>
      </c>
      <c r="K103" s="10">
        <f>IFERROR(INDEX('Sales Transactions'!$F$6:$F$315,MATCH(Table5[[#This Row],[Item Code]],'Sales Transactions'!$B$6:$B$315,0)),"")</f>
        <v>44062</v>
      </c>
      <c r="L103" s="13" t="str">
        <f>IF(Table5[[#This Row],[Sales Quantity]]="",Table5[[#This Row],[Quantity]],"")</f>
        <v/>
      </c>
      <c r="M103" s="13">
        <f>IFERROR(Table5[[#This Row],[Sales Price]]-Table5[[#This Row],[Purchase Price]],"")</f>
        <v>60</v>
      </c>
    </row>
    <row r="104" spans="1:13" x14ac:dyDescent="0.25">
      <c r="A104" s="9">
        <v>99</v>
      </c>
      <c r="B104" s="7">
        <v>123555</v>
      </c>
      <c r="C104" s="7" t="s">
        <v>6</v>
      </c>
      <c r="D104" s="7" t="s">
        <v>19</v>
      </c>
      <c r="E104" s="7">
        <v>1</v>
      </c>
      <c r="F104" s="7">
        <v>225</v>
      </c>
      <c r="G104" s="7" t="s">
        <v>31</v>
      </c>
      <c r="H104" s="10">
        <v>44147</v>
      </c>
      <c r="I104" s="7">
        <f>IFERROR(VLOOKUP('Purchase Transactions'!$B104,'Sales Transactions'!$B$6:$H$315,7,FALSE),"")</f>
        <v>266</v>
      </c>
      <c r="J104" s="7">
        <f>IFERROR(VLOOKUP('Purchase Transactions'!$B104,'Sales Transactions'!$B$6:$H$315,6,0),"")</f>
        <v>1</v>
      </c>
      <c r="K104" s="10">
        <f>IFERROR(INDEX('Sales Transactions'!$F$6:$F$315,MATCH(Table5[[#This Row],[Item Code]],'Sales Transactions'!$B$6:$B$315,0)),"")</f>
        <v>44168</v>
      </c>
      <c r="L104" s="13" t="str">
        <f>IF(Table5[[#This Row],[Sales Quantity]]="",Table5[[#This Row],[Quantity]],"")</f>
        <v/>
      </c>
      <c r="M104" s="13">
        <f>IFERROR(Table5[[#This Row],[Sales Price]]-Table5[[#This Row],[Purchase Price]],"")</f>
        <v>41</v>
      </c>
    </row>
    <row r="105" spans="1:13" x14ac:dyDescent="0.25">
      <c r="A105" s="9">
        <v>100</v>
      </c>
      <c r="B105" s="7">
        <v>123556</v>
      </c>
      <c r="C105" s="7" t="s">
        <v>4</v>
      </c>
      <c r="D105" s="7" t="s">
        <v>19</v>
      </c>
      <c r="E105" s="7">
        <v>1</v>
      </c>
      <c r="F105" s="7">
        <v>186</v>
      </c>
      <c r="G105" s="7" t="s">
        <v>13</v>
      </c>
      <c r="H105" s="10">
        <v>44182</v>
      </c>
      <c r="I105" s="7" t="str">
        <f>IFERROR(VLOOKUP('Purchase Transactions'!$B105,'Sales Transactions'!$B$6:$H$315,7,FALSE),"")</f>
        <v/>
      </c>
      <c r="J105" s="7" t="str">
        <f>IFERROR(VLOOKUP('Purchase Transactions'!$B105,'Sales Transactions'!$B$6:$H$315,6,0),"")</f>
        <v/>
      </c>
      <c r="K105" s="10" t="str">
        <f>IFERROR(INDEX('Sales Transactions'!$F$6:$F$315,MATCH(Table5[[#This Row],[Item Code]],'Sales Transactions'!$B$6:$B$315,0)),"")</f>
        <v/>
      </c>
      <c r="L105" s="13">
        <f>IF(Table5[[#This Row],[Sales Quantity]]="",Table5[[#This Row],[Quantity]],"")</f>
        <v>1</v>
      </c>
      <c r="M105" s="13" t="str">
        <f>IFERROR(Table5[[#This Row],[Sales Price]]-Table5[[#This Row],[Purchase Price]],"")</f>
        <v/>
      </c>
    </row>
    <row r="106" spans="1:13" x14ac:dyDescent="0.25">
      <c r="A106" s="9">
        <v>101</v>
      </c>
      <c r="B106" s="7">
        <v>123557</v>
      </c>
      <c r="C106" s="7" t="s">
        <v>18</v>
      </c>
      <c r="D106" s="7" t="s">
        <v>19</v>
      </c>
      <c r="E106" s="7">
        <v>1</v>
      </c>
      <c r="F106" s="7">
        <v>305</v>
      </c>
      <c r="G106" s="7" t="s">
        <v>11</v>
      </c>
      <c r="H106" s="10">
        <v>43975</v>
      </c>
      <c r="I106" s="7" t="str">
        <f>IFERROR(VLOOKUP('Purchase Transactions'!$B106,'Sales Transactions'!$B$6:$H$315,7,FALSE),"")</f>
        <v/>
      </c>
      <c r="J106" s="7" t="str">
        <f>IFERROR(VLOOKUP('Purchase Transactions'!$B106,'Sales Transactions'!$B$6:$H$315,6,0),"")</f>
        <v/>
      </c>
      <c r="K106" s="10" t="str">
        <f>IFERROR(INDEX('Sales Transactions'!$F$6:$F$315,MATCH(Table5[[#This Row],[Item Code]],'Sales Transactions'!$B$6:$B$315,0)),"")</f>
        <v/>
      </c>
      <c r="L106" s="13">
        <f>IF(Table5[[#This Row],[Sales Quantity]]="",Table5[[#This Row],[Quantity]],"")</f>
        <v>1</v>
      </c>
      <c r="M106" s="13" t="str">
        <f>IFERROR(Table5[[#This Row],[Sales Price]]-Table5[[#This Row],[Purchase Price]],"")</f>
        <v/>
      </c>
    </row>
    <row r="107" spans="1:13" x14ac:dyDescent="0.25">
      <c r="A107" s="9">
        <v>102</v>
      </c>
      <c r="B107" s="7">
        <v>123558</v>
      </c>
      <c r="C107" s="7" t="s">
        <v>7</v>
      </c>
      <c r="D107" s="7" t="s">
        <v>19</v>
      </c>
      <c r="E107" s="7">
        <v>1</v>
      </c>
      <c r="F107" s="7">
        <v>314</v>
      </c>
      <c r="G107" s="7" t="s">
        <v>35</v>
      </c>
      <c r="H107" s="10">
        <v>44023</v>
      </c>
      <c r="I107" s="7">
        <f>IFERROR(VLOOKUP('Purchase Transactions'!$B107,'Sales Transactions'!$B$6:$H$315,7,FALSE),"")</f>
        <v>393</v>
      </c>
      <c r="J107" s="7">
        <f>IFERROR(VLOOKUP('Purchase Transactions'!$B107,'Sales Transactions'!$B$6:$H$315,6,0),"")</f>
        <v>1</v>
      </c>
      <c r="K107" s="10">
        <f>IFERROR(INDEX('Sales Transactions'!$F$6:$F$315,MATCH(Table5[[#This Row],[Item Code]],'Sales Transactions'!$B$6:$B$315,0)),"")</f>
        <v>44074</v>
      </c>
      <c r="L107" s="13" t="str">
        <f>IF(Table5[[#This Row],[Sales Quantity]]="",Table5[[#This Row],[Quantity]],"")</f>
        <v/>
      </c>
      <c r="M107" s="13">
        <f>IFERROR(Table5[[#This Row],[Sales Price]]-Table5[[#This Row],[Purchase Price]],"")</f>
        <v>79</v>
      </c>
    </row>
    <row r="108" spans="1:13" x14ac:dyDescent="0.25">
      <c r="A108" s="9">
        <v>103</v>
      </c>
      <c r="B108" s="7">
        <v>123559</v>
      </c>
      <c r="C108" s="7" t="s">
        <v>20</v>
      </c>
      <c r="D108" s="7" t="s">
        <v>19</v>
      </c>
      <c r="E108" s="7">
        <v>1</v>
      </c>
      <c r="F108" s="7">
        <v>109</v>
      </c>
      <c r="G108" s="7" t="s">
        <v>13</v>
      </c>
      <c r="H108" s="10">
        <v>43918</v>
      </c>
      <c r="I108" s="7">
        <f>IFERROR(VLOOKUP('Purchase Transactions'!$B108,'Sales Transactions'!$B$6:$H$315,7,FALSE),"")</f>
        <v>132</v>
      </c>
      <c r="J108" s="7">
        <f>IFERROR(VLOOKUP('Purchase Transactions'!$B108,'Sales Transactions'!$B$6:$H$315,6,0),"")</f>
        <v>1</v>
      </c>
      <c r="K108" s="10">
        <f>IFERROR(INDEX('Sales Transactions'!$F$6:$F$315,MATCH(Table5[[#This Row],[Item Code]],'Sales Transactions'!$B$6:$B$315,0)),"")</f>
        <v>43943</v>
      </c>
      <c r="L108" s="13" t="str">
        <f>IF(Table5[[#This Row],[Sales Quantity]]="",Table5[[#This Row],[Quantity]],"")</f>
        <v/>
      </c>
      <c r="M108" s="13">
        <f>IFERROR(Table5[[#This Row],[Sales Price]]-Table5[[#This Row],[Purchase Price]],"")</f>
        <v>23</v>
      </c>
    </row>
    <row r="109" spans="1:13" x14ac:dyDescent="0.25">
      <c r="A109" s="9">
        <v>104</v>
      </c>
      <c r="B109" s="7">
        <v>123560</v>
      </c>
      <c r="C109" s="7" t="s">
        <v>6</v>
      </c>
      <c r="D109" s="7" t="s">
        <v>19</v>
      </c>
      <c r="E109" s="7">
        <v>1</v>
      </c>
      <c r="F109" s="7">
        <v>285</v>
      </c>
      <c r="G109" s="7" t="s">
        <v>31</v>
      </c>
      <c r="H109" s="10">
        <v>44005</v>
      </c>
      <c r="I109" s="7">
        <f>IFERROR(VLOOKUP('Purchase Transactions'!$B109,'Sales Transactions'!$B$6:$H$315,7,FALSE),"")</f>
        <v>356</v>
      </c>
      <c r="J109" s="7">
        <f>IFERROR(VLOOKUP('Purchase Transactions'!$B109,'Sales Transactions'!$B$6:$H$315,6,0),"")</f>
        <v>1</v>
      </c>
      <c r="K109" s="10">
        <f>IFERROR(INDEX('Sales Transactions'!$F$6:$F$315,MATCH(Table5[[#This Row],[Item Code]],'Sales Transactions'!$B$6:$B$315,0)),"")</f>
        <v>44090</v>
      </c>
      <c r="L109" s="13" t="str">
        <f>IF(Table5[[#This Row],[Sales Quantity]]="",Table5[[#This Row],[Quantity]],"")</f>
        <v/>
      </c>
      <c r="M109" s="13">
        <f>IFERROR(Table5[[#This Row],[Sales Price]]-Table5[[#This Row],[Purchase Price]],"")</f>
        <v>71</v>
      </c>
    </row>
    <row r="110" spans="1:13" x14ac:dyDescent="0.25">
      <c r="A110" s="9">
        <v>105</v>
      </c>
      <c r="B110" s="7">
        <v>123561</v>
      </c>
      <c r="C110" s="7" t="s">
        <v>16</v>
      </c>
      <c r="D110" s="7" t="s">
        <v>19</v>
      </c>
      <c r="E110" s="7">
        <v>1</v>
      </c>
      <c r="F110" s="7">
        <v>140</v>
      </c>
      <c r="G110" s="7" t="s">
        <v>35</v>
      </c>
      <c r="H110" s="10">
        <v>44126</v>
      </c>
      <c r="I110" s="7">
        <f>IFERROR(VLOOKUP('Purchase Transactions'!$B110,'Sales Transactions'!$B$6:$H$315,7,FALSE),"")</f>
        <v>169</v>
      </c>
      <c r="J110" s="7">
        <f>IFERROR(VLOOKUP('Purchase Transactions'!$B110,'Sales Transactions'!$B$6:$H$315,6,0),"")</f>
        <v>1</v>
      </c>
      <c r="K110" s="10">
        <f>IFERROR(INDEX('Sales Transactions'!$F$6:$F$315,MATCH(Table5[[#This Row],[Item Code]],'Sales Transactions'!$B$6:$B$315,0)),"")</f>
        <v>44173</v>
      </c>
      <c r="L110" s="13" t="str">
        <f>IF(Table5[[#This Row],[Sales Quantity]]="",Table5[[#This Row],[Quantity]],"")</f>
        <v/>
      </c>
      <c r="M110" s="13">
        <f>IFERROR(Table5[[#This Row],[Sales Price]]-Table5[[#This Row],[Purchase Price]],"")</f>
        <v>29</v>
      </c>
    </row>
    <row r="111" spans="1:13" x14ac:dyDescent="0.25">
      <c r="A111" s="9">
        <v>106</v>
      </c>
      <c r="B111" s="7">
        <v>123562</v>
      </c>
      <c r="C111" s="7" t="s">
        <v>4</v>
      </c>
      <c r="D111" s="7" t="s">
        <v>19</v>
      </c>
      <c r="E111" s="7">
        <v>1</v>
      </c>
      <c r="F111" s="7">
        <v>249</v>
      </c>
      <c r="G111" s="7" t="s">
        <v>12</v>
      </c>
      <c r="H111" s="10">
        <v>43874</v>
      </c>
      <c r="I111" s="7">
        <f>IFERROR(VLOOKUP('Purchase Transactions'!$B111,'Sales Transactions'!$B$6:$H$315,7,FALSE),"")</f>
        <v>289</v>
      </c>
      <c r="J111" s="7">
        <f>IFERROR(VLOOKUP('Purchase Transactions'!$B111,'Sales Transactions'!$B$6:$H$315,6,0),"")</f>
        <v>1</v>
      </c>
      <c r="K111" s="10">
        <f>IFERROR(INDEX('Sales Transactions'!$F$6:$F$315,MATCH(Table5[[#This Row],[Item Code]],'Sales Transactions'!$B$6:$B$315,0)),"")</f>
        <v>43937</v>
      </c>
      <c r="L111" s="13" t="str">
        <f>IF(Table5[[#This Row],[Sales Quantity]]="",Table5[[#This Row],[Quantity]],"")</f>
        <v/>
      </c>
      <c r="M111" s="13">
        <f>IFERROR(Table5[[#This Row],[Sales Price]]-Table5[[#This Row],[Purchase Price]],"")</f>
        <v>40</v>
      </c>
    </row>
    <row r="112" spans="1:13" x14ac:dyDescent="0.25">
      <c r="A112" s="9">
        <v>107</v>
      </c>
      <c r="B112" s="7">
        <v>123563</v>
      </c>
      <c r="C112" s="7" t="s">
        <v>4</v>
      </c>
      <c r="D112" s="7" t="s">
        <v>19</v>
      </c>
      <c r="E112" s="7">
        <v>1</v>
      </c>
      <c r="F112" s="7">
        <v>149</v>
      </c>
      <c r="G112" s="7" t="s">
        <v>12</v>
      </c>
      <c r="H112" s="10">
        <v>44091</v>
      </c>
      <c r="I112" s="7">
        <f>IFERROR(VLOOKUP('Purchase Transactions'!$B112,'Sales Transactions'!$B$6:$H$315,7,FALSE),"")</f>
        <v>180</v>
      </c>
      <c r="J112" s="7">
        <f>IFERROR(VLOOKUP('Purchase Transactions'!$B112,'Sales Transactions'!$B$6:$H$315,6,0),"")</f>
        <v>1</v>
      </c>
      <c r="K112" s="10">
        <f>IFERROR(INDEX('Sales Transactions'!$F$6:$F$315,MATCH(Table5[[#This Row],[Item Code]],'Sales Transactions'!$B$6:$B$315,0)),"")</f>
        <v>44164</v>
      </c>
      <c r="L112" s="13" t="str">
        <f>IF(Table5[[#This Row],[Sales Quantity]]="",Table5[[#This Row],[Quantity]],"")</f>
        <v/>
      </c>
      <c r="M112" s="13">
        <f>IFERROR(Table5[[#This Row],[Sales Price]]-Table5[[#This Row],[Purchase Price]],"")</f>
        <v>31</v>
      </c>
    </row>
    <row r="113" spans="1:13" x14ac:dyDescent="0.25">
      <c r="A113" s="9">
        <v>108</v>
      </c>
      <c r="B113" s="7">
        <v>123564</v>
      </c>
      <c r="C113" s="7" t="s">
        <v>6</v>
      </c>
      <c r="D113" s="7" t="s">
        <v>19</v>
      </c>
      <c r="E113" s="7">
        <v>1</v>
      </c>
      <c r="F113" s="7">
        <v>318</v>
      </c>
      <c r="G113" s="7" t="s">
        <v>11</v>
      </c>
      <c r="H113" s="10">
        <v>44100</v>
      </c>
      <c r="I113" s="7">
        <f>IFERROR(VLOOKUP('Purchase Transactions'!$B113,'Sales Transactions'!$B$6:$H$315,7,FALSE),"")</f>
        <v>398</v>
      </c>
      <c r="J113" s="7">
        <f>IFERROR(VLOOKUP('Purchase Transactions'!$B113,'Sales Transactions'!$B$6:$H$315,6,0),"")</f>
        <v>1</v>
      </c>
      <c r="K113" s="10">
        <f>IFERROR(INDEX('Sales Transactions'!$F$6:$F$315,MATCH(Table5[[#This Row],[Item Code]],'Sales Transactions'!$B$6:$B$315,0)),"")</f>
        <v>44161</v>
      </c>
      <c r="L113" s="13" t="str">
        <f>IF(Table5[[#This Row],[Sales Quantity]]="",Table5[[#This Row],[Quantity]],"")</f>
        <v/>
      </c>
      <c r="M113" s="13">
        <f>IFERROR(Table5[[#This Row],[Sales Price]]-Table5[[#This Row],[Purchase Price]],"")</f>
        <v>80</v>
      </c>
    </row>
    <row r="114" spans="1:13" x14ac:dyDescent="0.25">
      <c r="A114" s="9">
        <v>109</v>
      </c>
      <c r="B114" s="7">
        <v>123565</v>
      </c>
      <c r="C114" s="7" t="s">
        <v>17</v>
      </c>
      <c r="D114" s="7" t="s">
        <v>19</v>
      </c>
      <c r="E114" s="7">
        <v>1</v>
      </c>
      <c r="F114" s="7">
        <v>119</v>
      </c>
      <c r="G114" s="7" t="s">
        <v>12</v>
      </c>
      <c r="H114" s="10">
        <v>44054</v>
      </c>
      <c r="I114" s="7" t="str">
        <f>IFERROR(VLOOKUP('Purchase Transactions'!$B114,'Sales Transactions'!$B$6:$H$315,7,FALSE),"")</f>
        <v/>
      </c>
      <c r="J114" s="7" t="str">
        <f>IFERROR(VLOOKUP('Purchase Transactions'!$B114,'Sales Transactions'!$B$6:$H$315,6,0),"")</f>
        <v/>
      </c>
      <c r="K114" s="10" t="str">
        <f>IFERROR(INDEX('Sales Transactions'!$F$6:$F$315,MATCH(Table5[[#This Row],[Item Code]],'Sales Transactions'!$B$6:$B$315,0)),"")</f>
        <v/>
      </c>
      <c r="L114" s="13">
        <f>IF(Table5[[#This Row],[Sales Quantity]]="",Table5[[#This Row],[Quantity]],"")</f>
        <v>1</v>
      </c>
      <c r="M114" s="13" t="str">
        <f>IFERROR(Table5[[#This Row],[Sales Price]]-Table5[[#This Row],[Purchase Price]],"")</f>
        <v/>
      </c>
    </row>
    <row r="115" spans="1:13" x14ac:dyDescent="0.25">
      <c r="A115" s="9">
        <v>110</v>
      </c>
      <c r="B115" s="7">
        <v>123566</v>
      </c>
      <c r="C115" s="7" t="s">
        <v>7</v>
      </c>
      <c r="D115" s="7" t="s">
        <v>19</v>
      </c>
      <c r="E115" s="7">
        <v>1</v>
      </c>
      <c r="F115" s="7">
        <v>331</v>
      </c>
      <c r="G115" s="7" t="s">
        <v>12</v>
      </c>
      <c r="H115" s="10">
        <v>43986</v>
      </c>
      <c r="I115" s="7">
        <f>IFERROR(VLOOKUP('Purchase Transactions'!$B115,'Sales Transactions'!$B$6:$H$315,7,FALSE),"")</f>
        <v>414</v>
      </c>
      <c r="J115" s="7">
        <f>IFERROR(VLOOKUP('Purchase Transactions'!$B115,'Sales Transactions'!$B$6:$H$315,6,0),"")</f>
        <v>1</v>
      </c>
      <c r="K115" s="10">
        <f>IFERROR(INDEX('Sales Transactions'!$F$6:$F$315,MATCH(Table5[[#This Row],[Item Code]],'Sales Transactions'!$B$6:$B$315,0)),"")</f>
        <v>44065</v>
      </c>
      <c r="L115" s="13" t="str">
        <f>IF(Table5[[#This Row],[Sales Quantity]]="",Table5[[#This Row],[Quantity]],"")</f>
        <v/>
      </c>
      <c r="M115" s="13">
        <f>IFERROR(Table5[[#This Row],[Sales Price]]-Table5[[#This Row],[Purchase Price]],"")</f>
        <v>83</v>
      </c>
    </row>
    <row r="116" spans="1:13" x14ac:dyDescent="0.25">
      <c r="A116" s="9">
        <v>111</v>
      </c>
      <c r="B116" s="7">
        <v>123567</v>
      </c>
      <c r="C116" s="7" t="s">
        <v>5</v>
      </c>
      <c r="D116" s="7" t="s">
        <v>19</v>
      </c>
      <c r="E116" s="7">
        <v>1</v>
      </c>
      <c r="F116" s="7">
        <v>298</v>
      </c>
      <c r="G116" s="7" t="s">
        <v>31</v>
      </c>
      <c r="H116" s="10">
        <v>44130</v>
      </c>
      <c r="I116" s="7" t="str">
        <f>IFERROR(VLOOKUP('Purchase Transactions'!$B116,'Sales Transactions'!$B$6:$H$315,7,FALSE),"")</f>
        <v/>
      </c>
      <c r="J116" s="7" t="str">
        <f>IFERROR(VLOOKUP('Purchase Transactions'!$B116,'Sales Transactions'!$B$6:$H$315,6,0),"")</f>
        <v/>
      </c>
      <c r="K116" s="10" t="str">
        <f>IFERROR(INDEX('Sales Transactions'!$F$6:$F$315,MATCH(Table5[[#This Row],[Item Code]],'Sales Transactions'!$B$6:$B$315,0)),"")</f>
        <v/>
      </c>
      <c r="L116" s="13">
        <f>IF(Table5[[#This Row],[Sales Quantity]]="",Table5[[#This Row],[Quantity]],"")</f>
        <v>1</v>
      </c>
      <c r="M116" s="13" t="str">
        <f>IFERROR(Table5[[#This Row],[Sales Price]]-Table5[[#This Row],[Purchase Price]],"")</f>
        <v/>
      </c>
    </row>
    <row r="117" spans="1:13" x14ac:dyDescent="0.25">
      <c r="A117" s="9">
        <v>112</v>
      </c>
      <c r="B117" s="7">
        <v>123568</v>
      </c>
      <c r="C117" s="7" t="s">
        <v>6</v>
      </c>
      <c r="D117" s="7" t="s">
        <v>19</v>
      </c>
      <c r="E117" s="7">
        <v>1</v>
      </c>
      <c r="F117" s="7">
        <v>131</v>
      </c>
      <c r="G117" s="7" t="s">
        <v>35</v>
      </c>
      <c r="H117" s="10">
        <v>44182</v>
      </c>
      <c r="I117" s="7" t="str">
        <f>IFERROR(VLOOKUP('Purchase Transactions'!$B117,'Sales Transactions'!$B$6:$H$315,7,FALSE),"")</f>
        <v/>
      </c>
      <c r="J117" s="7" t="str">
        <f>IFERROR(VLOOKUP('Purchase Transactions'!$B117,'Sales Transactions'!$B$6:$H$315,6,0),"")</f>
        <v/>
      </c>
      <c r="K117" s="10" t="str">
        <f>IFERROR(INDEX('Sales Transactions'!$F$6:$F$315,MATCH(Table5[[#This Row],[Item Code]],'Sales Transactions'!$B$6:$B$315,0)),"")</f>
        <v/>
      </c>
      <c r="L117" s="13">
        <f>IF(Table5[[#This Row],[Sales Quantity]]="",Table5[[#This Row],[Quantity]],"")</f>
        <v>1</v>
      </c>
      <c r="M117" s="13" t="str">
        <f>IFERROR(Table5[[#This Row],[Sales Price]]-Table5[[#This Row],[Purchase Price]],"")</f>
        <v/>
      </c>
    </row>
    <row r="118" spans="1:13" x14ac:dyDescent="0.25">
      <c r="A118" s="9">
        <v>113</v>
      </c>
      <c r="B118" s="7">
        <v>123569</v>
      </c>
      <c r="C118" s="7" t="s">
        <v>5</v>
      </c>
      <c r="D118" s="7" t="s">
        <v>19</v>
      </c>
      <c r="E118" s="7">
        <v>1</v>
      </c>
      <c r="F118" s="7">
        <v>350</v>
      </c>
      <c r="G118" s="7" t="s">
        <v>31</v>
      </c>
      <c r="H118" s="10">
        <v>43935</v>
      </c>
      <c r="I118" s="7">
        <f>IFERROR(VLOOKUP('Purchase Transactions'!$B118,'Sales Transactions'!$B$6:$H$315,7,FALSE),"")</f>
        <v>420</v>
      </c>
      <c r="J118" s="7">
        <f>IFERROR(VLOOKUP('Purchase Transactions'!$B118,'Sales Transactions'!$B$6:$H$315,6,0),"")</f>
        <v>1</v>
      </c>
      <c r="K118" s="10">
        <f>IFERROR(INDEX('Sales Transactions'!$F$6:$F$315,MATCH(Table5[[#This Row],[Item Code]],'Sales Transactions'!$B$6:$B$315,0)),"")</f>
        <v>44011</v>
      </c>
      <c r="L118" s="13" t="str">
        <f>IF(Table5[[#This Row],[Sales Quantity]]="",Table5[[#This Row],[Quantity]],"")</f>
        <v/>
      </c>
      <c r="M118" s="13">
        <f>IFERROR(Table5[[#This Row],[Sales Price]]-Table5[[#This Row],[Purchase Price]],"")</f>
        <v>70</v>
      </c>
    </row>
    <row r="119" spans="1:13" x14ac:dyDescent="0.25">
      <c r="A119" s="9">
        <v>114</v>
      </c>
      <c r="B119" s="7">
        <v>123570</v>
      </c>
      <c r="C119" s="7" t="s">
        <v>6</v>
      </c>
      <c r="D119" s="7" t="s">
        <v>19</v>
      </c>
      <c r="E119" s="7">
        <v>1</v>
      </c>
      <c r="F119" s="7">
        <v>253</v>
      </c>
      <c r="G119" s="7" t="s">
        <v>11</v>
      </c>
      <c r="H119" s="10">
        <v>44160</v>
      </c>
      <c r="I119" s="7" t="str">
        <f>IFERROR(VLOOKUP('Purchase Transactions'!$B119,'Sales Transactions'!$B$6:$H$315,7,FALSE),"")</f>
        <v/>
      </c>
      <c r="J119" s="7" t="str">
        <f>IFERROR(VLOOKUP('Purchase Transactions'!$B119,'Sales Transactions'!$B$6:$H$315,6,0),"")</f>
        <v/>
      </c>
      <c r="K119" s="10" t="str">
        <f>IFERROR(INDEX('Sales Transactions'!$F$6:$F$315,MATCH(Table5[[#This Row],[Item Code]],'Sales Transactions'!$B$6:$B$315,0)),"")</f>
        <v/>
      </c>
      <c r="L119" s="13">
        <f>IF(Table5[[#This Row],[Sales Quantity]]="",Table5[[#This Row],[Quantity]],"")</f>
        <v>1</v>
      </c>
      <c r="M119" s="13" t="str">
        <f>IFERROR(Table5[[#This Row],[Sales Price]]-Table5[[#This Row],[Purchase Price]],"")</f>
        <v/>
      </c>
    </row>
    <row r="120" spans="1:13" x14ac:dyDescent="0.25">
      <c r="A120" s="9">
        <v>115</v>
      </c>
      <c r="B120" s="7">
        <v>123571</v>
      </c>
      <c r="C120" s="7" t="s">
        <v>6</v>
      </c>
      <c r="D120" s="7" t="s">
        <v>19</v>
      </c>
      <c r="E120" s="7">
        <v>1</v>
      </c>
      <c r="F120" s="7">
        <v>105</v>
      </c>
      <c r="G120" s="7" t="s">
        <v>12</v>
      </c>
      <c r="H120" s="10">
        <v>43929</v>
      </c>
      <c r="I120" s="7">
        <f>IFERROR(VLOOKUP('Purchase Transactions'!$B120,'Sales Transactions'!$B$6:$H$315,7,FALSE),"")</f>
        <v>127</v>
      </c>
      <c r="J120" s="7">
        <f>IFERROR(VLOOKUP('Purchase Transactions'!$B120,'Sales Transactions'!$B$6:$H$315,6,0),"")</f>
        <v>1</v>
      </c>
      <c r="K120" s="10">
        <f>IFERROR(INDEX('Sales Transactions'!$F$6:$F$315,MATCH(Table5[[#This Row],[Item Code]],'Sales Transactions'!$B$6:$B$315,0)),"")</f>
        <v>43951</v>
      </c>
      <c r="L120" s="13" t="str">
        <f>IF(Table5[[#This Row],[Sales Quantity]]="",Table5[[#This Row],[Quantity]],"")</f>
        <v/>
      </c>
      <c r="M120" s="13">
        <f>IFERROR(Table5[[#This Row],[Sales Price]]-Table5[[#This Row],[Purchase Price]],"")</f>
        <v>22</v>
      </c>
    </row>
    <row r="121" spans="1:13" x14ac:dyDescent="0.25">
      <c r="A121" s="9">
        <v>116</v>
      </c>
      <c r="B121" s="7">
        <v>123572</v>
      </c>
      <c r="C121" s="7" t="s">
        <v>18</v>
      </c>
      <c r="D121" s="7" t="s">
        <v>19</v>
      </c>
      <c r="E121" s="7">
        <v>1</v>
      </c>
      <c r="F121" s="7">
        <v>125</v>
      </c>
      <c r="G121" s="7" t="s">
        <v>11</v>
      </c>
      <c r="H121" s="10">
        <v>43958</v>
      </c>
      <c r="I121" s="7">
        <f>IFERROR(VLOOKUP('Purchase Transactions'!$B121,'Sales Transactions'!$B$6:$H$315,7,FALSE),"")</f>
        <v>150</v>
      </c>
      <c r="J121" s="7">
        <f>IFERROR(VLOOKUP('Purchase Transactions'!$B121,'Sales Transactions'!$B$6:$H$315,6,0),"")</f>
        <v>1</v>
      </c>
      <c r="K121" s="10">
        <f>IFERROR(INDEX('Sales Transactions'!$F$6:$F$315,MATCH(Table5[[#This Row],[Item Code]],'Sales Transactions'!$B$6:$B$315,0)),"")</f>
        <v>43992</v>
      </c>
      <c r="L121" s="13" t="str">
        <f>IF(Table5[[#This Row],[Sales Quantity]]="",Table5[[#This Row],[Quantity]],"")</f>
        <v/>
      </c>
      <c r="M121" s="13">
        <f>IFERROR(Table5[[#This Row],[Sales Price]]-Table5[[#This Row],[Purchase Price]],"")</f>
        <v>25</v>
      </c>
    </row>
    <row r="122" spans="1:13" x14ac:dyDescent="0.25">
      <c r="A122" s="9">
        <v>117</v>
      </c>
      <c r="B122" s="7">
        <v>123573</v>
      </c>
      <c r="C122" s="7" t="s">
        <v>16</v>
      </c>
      <c r="D122" s="7" t="s">
        <v>19</v>
      </c>
      <c r="E122" s="7">
        <v>1</v>
      </c>
      <c r="F122" s="7">
        <v>232</v>
      </c>
      <c r="G122" s="7" t="s">
        <v>12</v>
      </c>
      <c r="H122" s="10">
        <v>44185</v>
      </c>
      <c r="I122" s="7" t="str">
        <f>IFERROR(VLOOKUP('Purchase Transactions'!$B122,'Sales Transactions'!$B$6:$H$315,7,FALSE),"")</f>
        <v/>
      </c>
      <c r="J122" s="7" t="str">
        <f>IFERROR(VLOOKUP('Purchase Transactions'!$B122,'Sales Transactions'!$B$6:$H$315,6,0),"")</f>
        <v/>
      </c>
      <c r="K122" s="10" t="str">
        <f>IFERROR(INDEX('Sales Transactions'!$F$6:$F$315,MATCH(Table5[[#This Row],[Item Code]],'Sales Transactions'!$B$6:$B$315,0)),"")</f>
        <v/>
      </c>
      <c r="L122" s="13">
        <f>IF(Table5[[#This Row],[Sales Quantity]]="",Table5[[#This Row],[Quantity]],"")</f>
        <v>1</v>
      </c>
      <c r="M122" s="13" t="str">
        <f>IFERROR(Table5[[#This Row],[Sales Price]]-Table5[[#This Row],[Purchase Price]],"")</f>
        <v/>
      </c>
    </row>
    <row r="123" spans="1:13" x14ac:dyDescent="0.25">
      <c r="A123" s="9">
        <v>118</v>
      </c>
      <c r="B123" s="7">
        <v>123574</v>
      </c>
      <c r="C123" s="7" t="s">
        <v>16</v>
      </c>
      <c r="D123" s="7" t="s">
        <v>19</v>
      </c>
      <c r="E123" s="7">
        <v>1</v>
      </c>
      <c r="F123" s="7">
        <v>340</v>
      </c>
      <c r="G123" s="7" t="s">
        <v>13</v>
      </c>
      <c r="H123" s="10">
        <v>44026</v>
      </c>
      <c r="I123" s="7">
        <f>IFERROR(VLOOKUP('Purchase Transactions'!$B123,'Sales Transactions'!$B$6:$H$315,7,FALSE),"")</f>
        <v>401</v>
      </c>
      <c r="J123" s="7">
        <f>IFERROR(VLOOKUP('Purchase Transactions'!$B123,'Sales Transactions'!$B$6:$H$315,6,0),"")</f>
        <v>1</v>
      </c>
      <c r="K123" s="10">
        <f>IFERROR(INDEX('Sales Transactions'!$F$6:$F$315,MATCH(Table5[[#This Row],[Item Code]],'Sales Transactions'!$B$6:$B$315,0)),"")</f>
        <v>44080</v>
      </c>
      <c r="L123" s="13" t="str">
        <f>IF(Table5[[#This Row],[Sales Quantity]]="",Table5[[#This Row],[Quantity]],"")</f>
        <v/>
      </c>
      <c r="M123" s="13">
        <f>IFERROR(Table5[[#This Row],[Sales Price]]-Table5[[#This Row],[Purchase Price]],"")</f>
        <v>61</v>
      </c>
    </row>
    <row r="124" spans="1:13" x14ac:dyDescent="0.25">
      <c r="A124" s="9">
        <v>119</v>
      </c>
      <c r="B124" s="7">
        <v>123575</v>
      </c>
      <c r="C124" s="7" t="s">
        <v>6</v>
      </c>
      <c r="D124" s="7" t="s">
        <v>19</v>
      </c>
      <c r="E124" s="7">
        <v>1</v>
      </c>
      <c r="F124" s="7">
        <v>198</v>
      </c>
      <c r="G124" s="7" t="s">
        <v>11</v>
      </c>
      <c r="H124" s="10">
        <v>43985</v>
      </c>
      <c r="I124" s="7">
        <f>IFERROR(VLOOKUP('Purchase Transactions'!$B124,'Sales Transactions'!$B$6:$H$315,7,FALSE),"")</f>
        <v>234</v>
      </c>
      <c r="J124" s="7">
        <f>IFERROR(VLOOKUP('Purchase Transactions'!$B124,'Sales Transactions'!$B$6:$H$315,6,0),"")</f>
        <v>1</v>
      </c>
      <c r="K124" s="10">
        <f>IFERROR(INDEX('Sales Transactions'!$F$6:$F$315,MATCH(Table5[[#This Row],[Item Code]],'Sales Transactions'!$B$6:$B$315,0)),"")</f>
        <v>44013</v>
      </c>
      <c r="L124" s="13" t="str">
        <f>IF(Table5[[#This Row],[Sales Quantity]]="",Table5[[#This Row],[Quantity]],"")</f>
        <v/>
      </c>
      <c r="M124" s="13">
        <f>IFERROR(Table5[[#This Row],[Sales Price]]-Table5[[#This Row],[Purchase Price]],"")</f>
        <v>36</v>
      </c>
    </row>
    <row r="125" spans="1:13" x14ac:dyDescent="0.25">
      <c r="A125" s="9">
        <v>120</v>
      </c>
      <c r="B125" s="7">
        <v>123576</v>
      </c>
      <c r="C125" s="7" t="s">
        <v>6</v>
      </c>
      <c r="D125" s="7" t="s">
        <v>19</v>
      </c>
      <c r="E125" s="7">
        <v>1</v>
      </c>
      <c r="F125" s="7">
        <v>323</v>
      </c>
      <c r="G125" s="7" t="s">
        <v>31</v>
      </c>
      <c r="H125" s="10">
        <v>43964</v>
      </c>
      <c r="I125" s="7">
        <f>IFERROR(VLOOKUP('Purchase Transactions'!$B125,'Sales Transactions'!$B$6:$H$315,7,FALSE),"")</f>
        <v>384</v>
      </c>
      <c r="J125" s="7">
        <f>IFERROR(VLOOKUP('Purchase Transactions'!$B125,'Sales Transactions'!$B$6:$H$315,6,0),"")</f>
        <v>1</v>
      </c>
      <c r="K125" s="10">
        <f>IFERROR(INDEX('Sales Transactions'!$F$6:$F$315,MATCH(Table5[[#This Row],[Item Code]],'Sales Transactions'!$B$6:$B$315,0)),"")</f>
        <v>43989</v>
      </c>
      <c r="L125" s="13" t="str">
        <f>IF(Table5[[#This Row],[Sales Quantity]]="",Table5[[#This Row],[Quantity]],"")</f>
        <v/>
      </c>
      <c r="M125" s="13">
        <f>IFERROR(Table5[[#This Row],[Sales Price]]-Table5[[#This Row],[Purchase Price]],"")</f>
        <v>61</v>
      </c>
    </row>
    <row r="126" spans="1:13" x14ac:dyDescent="0.25">
      <c r="A126" s="9">
        <v>121</v>
      </c>
      <c r="B126" s="7">
        <v>123577</v>
      </c>
      <c r="C126" s="7" t="s">
        <v>5</v>
      </c>
      <c r="D126" s="7" t="s">
        <v>19</v>
      </c>
      <c r="E126" s="7">
        <v>1</v>
      </c>
      <c r="F126" s="7">
        <v>100</v>
      </c>
      <c r="G126" s="7" t="s">
        <v>11</v>
      </c>
      <c r="H126" s="10">
        <v>44101</v>
      </c>
      <c r="I126" s="7">
        <f>IFERROR(VLOOKUP('Purchase Transactions'!$B126,'Sales Transactions'!$B$6:$H$315,7,FALSE),"")</f>
        <v>123</v>
      </c>
      <c r="J126" s="7">
        <f>IFERROR(VLOOKUP('Purchase Transactions'!$B126,'Sales Transactions'!$B$6:$H$315,6,0),"")</f>
        <v>1</v>
      </c>
      <c r="K126" s="10">
        <f>IFERROR(INDEX('Sales Transactions'!$F$6:$F$315,MATCH(Table5[[#This Row],[Item Code]],'Sales Transactions'!$B$6:$B$315,0)),"")</f>
        <v>44168</v>
      </c>
      <c r="L126" s="13" t="str">
        <f>IF(Table5[[#This Row],[Sales Quantity]]="",Table5[[#This Row],[Quantity]],"")</f>
        <v/>
      </c>
      <c r="M126" s="13">
        <f>IFERROR(Table5[[#This Row],[Sales Price]]-Table5[[#This Row],[Purchase Price]],"")</f>
        <v>23</v>
      </c>
    </row>
    <row r="127" spans="1:13" x14ac:dyDescent="0.25">
      <c r="A127" s="9">
        <v>122</v>
      </c>
      <c r="B127" s="7">
        <v>123578</v>
      </c>
      <c r="C127" s="7" t="s">
        <v>4</v>
      </c>
      <c r="D127" s="7" t="s">
        <v>19</v>
      </c>
      <c r="E127" s="7">
        <v>1</v>
      </c>
      <c r="F127" s="7">
        <v>345</v>
      </c>
      <c r="G127" s="7" t="s">
        <v>31</v>
      </c>
      <c r="H127" s="10">
        <v>43947</v>
      </c>
      <c r="I127" s="7">
        <f>IFERROR(VLOOKUP('Purchase Transactions'!$B127,'Sales Transactions'!$B$6:$H$315,7,FALSE),"")</f>
        <v>414</v>
      </c>
      <c r="J127" s="7">
        <f>IFERROR(VLOOKUP('Purchase Transactions'!$B127,'Sales Transactions'!$B$6:$H$315,6,0),"")</f>
        <v>1</v>
      </c>
      <c r="K127" s="10">
        <f>IFERROR(INDEX('Sales Transactions'!$F$6:$F$315,MATCH(Table5[[#This Row],[Item Code]],'Sales Transactions'!$B$6:$B$315,0)),"")</f>
        <v>44019</v>
      </c>
      <c r="L127" s="13" t="str">
        <f>IF(Table5[[#This Row],[Sales Quantity]]="",Table5[[#This Row],[Quantity]],"")</f>
        <v/>
      </c>
      <c r="M127" s="13">
        <f>IFERROR(Table5[[#This Row],[Sales Price]]-Table5[[#This Row],[Purchase Price]],"")</f>
        <v>69</v>
      </c>
    </row>
    <row r="128" spans="1:13" x14ac:dyDescent="0.25">
      <c r="A128" s="9">
        <v>123</v>
      </c>
      <c r="B128" s="7">
        <v>123579</v>
      </c>
      <c r="C128" s="7" t="s">
        <v>18</v>
      </c>
      <c r="D128" s="7" t="s">
        <v>19</v>
      </c>
      <c r="E128" s="7">
        <v>1</v>
      </c>
      <c r="F128" s="7">
        <v>185</v>
      </c>
      <c r="G128" s="7" t="s">
        <v>12</v>
      </c>
      <c r="H128" s="10">
        <v>43917</v>
      </c>
      <c r="I128" s="7">
        <f>IFERROR(VLOOKUP('Purchase Transactions'!$B128,'Sales Transactions'!$B$6:$H$315,7,FALSE),"")</f>
        <v>218</v>
      </c>
      <c r="J128" s="7">
        <f>IFERROR(VLOOKUP('Purchase Transactions'!$B128,'Sales Transactions'!$B$6:$H$315,6,0),"")</f>
        <v>1</v>
      </c>
      <c r="K128" s="10">
        <f>IFERROR(INDEX('Sales Transactions'!$F$6:$F$315,MATCH(Table5[[#This Row],[Item Code]],'Sales Transactions'!$B$6:$B$315,0)),"")</f>
        <v>43965</v>
      </c>
      <c r="L128" s="13" t="str">
        <f>IF(Table5[[#This Row],[Sales Quantity]]="",Table5[[#This Row],[Quantity]],"")</f>
        <v/>
      </c>
      <c r="M128" s="13">
        <f>IFERROR(Table5[[#This Row],[Sales Price]]-Table5[[#This Row],[Purchase Price]],"")</f>
        <v>33</v>
      </c>
    </row>
    <row r="129" spans="1:13" x14ac:dyDescent="0.25">
      <c r="A129" s="9">
        <v>124</v>
      </c>
      <c r="B129" s="7">
        <v>123580</v>
      </c>
      <c r="C129" s="7" t="s">
        <v>18</v>
      </c>
      <c r="D129" s="7" t="s">
        <v>19</v>
      </c>
      <c r="E129" s="7">
        <v>1</v>
      </c>
      <c r="F129" s="7">
        <v>227</v>
      </c>
      <c r="G129" s="7" t="s">
        <v>31</v>
      </c>
      <c r="H129" s="10">
        <v>44193</v>
      </c>
      <c r="I129" s="7" t="str">
        <f>IFERROR(VLOOKUP('Purchase Transactions'!$B129,'Sales Transactions'!$B$6:$H$315,7,FALSE),"")</f>
        <v/>
      </c>
      <c r="J129" s="7" t="str">
        <f>IFERROR(VLOOKUP('Purchase Transactions'!$B129,'Sales Transactions'!$B$6:$H$315,6,0),"")</f>
        <v/>
      </c>
      <c r="K129" s="10" t="str">
        <f>IFERROR(INDEX('Sales Transactions'!$F$6:$F$315,MATCH(Table5[[#This Row],[Item Code]],'Sales Transactions'!$B$6:$B$315,0)),"")</f>
        <v/>
      </c>
      <c r="L129" s="13">
        <f>IF(Table5[[#This Row],[Sales Quantity]]="",Table5[[#This Row],[Quantity]],"")</f>
        <v>1</v>
      </c>
      <c r="M129" s="13" t="str">
        <f>IFERROR(Table5[[#This Row],[Sales Price]]-Table5[[#This Row],[Purchase Price]],"")</f>
        <v/>
      </c>
    </row>
    <row r="130" spans="1:13" x14ac:dyDescent="0.25">
      <c r="A130" s="9">
        <v>125</v>
      </c>
      <c r="B130" s="7">
        <v>123581</v>
      </c>
      <c r="C130" s="7" t="s">
        <v>5</v>
      </c>
      <c r="D130" s="7" t="s">
        <v>19</v>
      </c>
      <c r="E130" s="7">
        <v>1</v>
      </c>
      <c r="F130" s="7">
        <v>344</v>
      </c>
      <c r="G130" s="7" t="s">
        <v>11</v>
      </c>
      <c r="H130" s="10">
        <v>44065</v>
      </c>
      <c r="I130" s="7">
        <f>IFERROR(VLOOKUP('Purchase Transactions'!$B130,'Sales Transactions'!$B$6:$H$315,7,FALSE),"")</f>
        <v>399</v>
      </c>
      <c r="J130" s="7">
        <f>IFERROR(VLOOKUP('Purchase Transactions'!$B130,'Sales Transactions'!$B$6:$H$315,6,0),"")</f>
        <v>1</v>
      </c>
      <c r="K130" s="10">
        <f>IFERROR(INDEX('Sales Transactions'!$F$6:$F$315,MATCH(Table5[[#This Row],[Item Code]],'Sales Transactions'!$B$6:$B$315,0)),"")</f>
        <v>44094</v>
      </c>
      <c r="L130" s="13" t="str">
        <f>IF(Table5[[#This Row],[Sales Quantity]]="",Table5[[#This Row],[Quantity]],"")</f>
        <v/>
      </c>
      <c r="M130" s="13">
        <f>IFERROR(Table5[[#This Row],[Sales Price]]-Table5[[#This Row],[Purchase Price]],"")</f>
        <v>55</v>
      </c>
    </row>
    <row r="131" spans="1:13" x14ac:dyDescent="0.25">
      <c r="A131" s="9">
        <v>126</v>
      </c>
      <c r="B131" s="7">
        <v>123582</v>
      </c>
      <c r="C131" s="7" t="s">
        <v>20</v>
      </c>
      <c r="D131" s="7" t="s">
        <v>19</v>
      </c>
      <c r="E131" s="7">
        <v>1</v>
      </c>
      <c r="F131" s="7">
        <v>137</v>
      </c>
      <c r="G131" s="7" t="s">
        <v>13</v>
      </c>
      <c r="H131" s="10">
        <v>43926</v>
      </c>
      <c r="I131" s="7">
        <f>IFERROR(VLOOKUP('Purchase Transactions'!$B131,'Sales Transactions'!$B$6:$H$315,7,FALSE),"")</f>
        <v>169</v>
      </c>
      <c r="J131" s="7">
        <f>IFERROR(VLOOKUP('Purchase Transactions'!$B131,'Sales Transactions'!$B$6:$H$315,6,0),"")</f>
        <v>1</v>
      </c>
      <c r="K131" s="10">
        <f>IFERROR(INDEX('Sales Transactions'!$F$6:$F$315,MATCH(Table5[[#This Row],[Item Code]],'Sales Transactions'!$B$6:$B$315,0)),"")</f>
        <v>43966</v>
      </c>
      <c r="L131" s="13" t="str">
        <f>IF(Table5[[#This Row],[Sales Quantity]]="",Table5[[#This Row],[Quantity]],"")</f>
        <v/>
      </c>
      <c r="M131" s="13">
        <f>IFERROR(Table5[[#This Row],[Sales Price]]-Table5[[#This Row],[Purchase Price]],"")</f>
        <v>32</v>
      </c>
    </row>
    <row r="132" spans="1:13" x14ac:dyDescent="0.25">
      <c r="A132" s="9">
        <v>127</v>
      </c>
      <c r="B132" s="7">
        <v>123583</v>
      </c>
      <c r="C132" s="7" t="s">
        <v>5</v>
      </c>
      <c r="D132" s="7" t="s">
        <v>19</v>
      </c>
      <c r="E132" s="7">
        <v>1</v>
      </c>
      <c r="F132" s="7">
        <v>294</v>
      </c>
      <c r="G132" s="7" t="s">
        <v>12</v>
      </c>
      <c r="H132" s="10">
        <v>44092</v>
      </c>
      <c r="I132" s="7">
        <f>IFERROR(VLOOKUP('Purchase Transactions'!$B132,'Sales Transactions'!$B$6:$H$315,7,FALSE),"")</f>
        <v>362</v>
      </c>
      <c r="J132" s="7">
        <f>IFERROR(VLOOKUP('Purchase Transactions'!$B132,'Sales Transactions'!$B$6:$H$315,6,0),"")</f>
        <v>1</v>
      </c>
      <c r="K132" s="10">
        <f>IFERROR(INDEX('Sales Transactions'!$F$6:$F$315,MATCH(Table5[[#This Row],[Item Code]],'Sales Transactions'!$B$6:$B$315,0)),"")</f>
        <v>44126</v>
      </c>
      <c r="L132" s="13" t="str">
        <f>IF(Table5[[#This Row],[Sales Quantity]]="",Table5[[#This Row],[Quantity]],"")</f>
        <v/>
      </c>
      <c r="M132" s="13">
        <f>IFERROR(Table5[[#This Row],[Sales Price]]-Table5[[#This Row],[Purchase Price]],"")</f>
        <v>68</v>
      </c>
    </row>
    <row r="133" spans="1:13" x14ac:dyDescent="0.25">
      <c r="A133" s="9">
        <v>128</v>
      </c>
      <c r="B133" s="7">
        <v>123584</v>
      </c>
      <c r="C133" s="7" t="s">
        <v>4</v>
      </c>
      <c r="D133" s="7" t="s">
        <v>19</v>
      </c>
      <c r="E133" s="7">
        <v>1</v>
      </c>
      <c r="F133" s="7">
        <v>182</v>
      </c>
      <c r="G133" s="7" t="s">
        <v>12</v>
      </c>
      <c r="H133" s="10">
        <v>43946</v>
      </c>
      <c r="I133" s="7">
        <f>IFERROR(VLOOKUP('Purchase Transactions'!$B133,'Sales Transactions'!$B$6:$H$315,7,FALSE),"")</f>
        <v>218</v>
      </c>
      <c r="J133" s="7">
        <f>IFERROR(VLOOKUP('Purchase Transactions'!$B133,'Sales Transactions'!$B$6:$H$315,6,0),"")</f>
        <v>1</v>
      </c>
      <c r="K133" s="10">
        <f>IFERROR(INDEX('Sales Transactions'!$F$6:$F$315,MATCH(Table5[[#This Row],[Item Code]],'Sales Transactions'!$B$6:$B$315,0)),"")</f>
        <v>43962</v>
      </c>
      <c r="L133" s="13" t="str">
        <f>IF(Table5[[#This Row],[Sales Quantity]]="",Table5[[#This Row],[Quantity]],"")</f>
        <v/>
      </c>
      <c r="M133" s="13">
        <f>IFERROR(Table5[[#This Row],[Sales Price]]-Table5[[#This Row],[Purchase Price]],"")</f>
        <v>36</v>
      </c>
    </row>
    <row r="134" spans="1:13" x14ac:dyDescent="0.25">
      <c r="A134" s="9">
        <v>129</v>
      </c>
      <c r="B134" s="7">
        <v>123585</v>
      </c>
      <c r="C134" s="7" t="s">
        <v>6</v>
      </c>
      <c r="D134" s="7" t="s">
        <v>19</v>
      </c>
      <c r="E134" s="7">
        <v>1</v>
      </c>
      <c r="F134" s="7">
        <v>302</v>
      </c>
      <c r="G134" s="7" t="s">
        <v>35</v>
      </c>
      <c r="H134" s="10">
        <v>43906</v>
      </c>
      <c r="I134" s="7">
        <f>IFERROR(VLOOKUP('Purchase Transactions'!$B134,'Sales Transactions'!$B$6:$H$315,7,FALSE),"")</f>
        <v>371</v>
      </c>
      <c r="J134" s="7">
        <f>IFERROR(VLOOKUP('Purchase Transactions'!$B134,'Sales Transactions'!$B$6:$H$315,6,0),"")</f>
        <v>1</v>
      </c>
      <c r="K134" s="10">
        <f>IFERROR(INDEX('Sales Transactions'!$F$6:$F$315,MATCH(Table5[[#This Row],[Item Code]],'Sales Transactions'!$B$6:$B$315,0)),"")</f>
        <v>43923</v>
      </c>
      <c r="L134" s="13" t="str">
        <f>IF(Table5[[#This Row],[Sales Quantity]]="",Table5[[#This Row],[Quantity]],"")</f>
        <v/>
      </c>
      <c r="M134" s="13">
        <f>IFERROR(Table5[[#This Row],[Sales Price]]-Table5[[#This Row],[Purchase Price]],"")</f>
        <v>69</v>
      </c>
    </row>
    <row r="135" spans="1:13" x14ac:dyDescent="0.25">
      <c r="A135" s="9">
        <v>130</v>
      </c>
      <c r="B135" s="7">
        <v>123586</v>
      </c>
      <c r="C135" s="7" t="s">
        <v>4</v>
      </c>
      <c r="D135" s="7" t="s">
        <v>19</v>
      </c>
      <c r="E135" s="7">
        <v>1</v>
      </c>
      <c r="F135" s="7">
        <v>333</v>
      </c>
      <c r="G135" s="7" t="s">
        <v>11</v>
      </c>
      <c r="H135" s="10">
        <v>44077</v>
      </c>
      <c r="I135" s="7">
        <f>IFERROR(VLOOKUP('Purchase Transactions'!$B135,'Sales Transactions'!$B$6:$H$315,7,FALSE),"")</f>
        <v>416</v>
      </c>
      <c r="J135" s="7">
        <f>IFERROR(VLOOKUP('Purchase Transactions'!$B135,'Sales Transactions'!$B$6:$H$315,6,0),"")</f>
        <v>1</v>
      </c>
      <c r="K135" s="10">
        <f>IFERROR(INDEX('Sales Transactions'!$F$6:$F$315,MATCH(Table5[[#This Row],[Item Code]],'Sales Transactions'!$B$6:$B$315,0)),"")</f>
        <v>44164</v>
      </c>
      <c r="L135" s="13" t="str">
        <f>IF(Table5[[#This Row],[Sales Quantity]]="",Table5[[#This Row],[Quantity]],"")</f>
        <v/>
      </c>
      <c r="M135" s="13">
        <f>IFERROR(Table5[[#This Row],[Sales Price]]-Table5[[#This Row],[Purchase Price]],"")</f>
        <v>83</v>
      </c>
    </row>
    <row r="136" spans="1:13" x14ac:dyDescent="0.25">
      <c r="A136" s="9">
        <v>131</v>
      </c>
      <c r="B136" s="7">
        <v>123587</v>
      </c>
      <c r="C136" s="7" t="s">
        <v>5</v>
      </c>
      <c r="D136" s="7" t="s">
        <v>19</v>
      </c>
      <c r="E136" s="7">
        <v>1</v>
      </c>
      <c r="F136" s="7">
        <v>127</v>
      </c>
      <c r="G136" s="7" t="s">
        <v>11</v>
      </c>
      <c r="H136" s="10">
        <v>44039</v>
      </c>
      <c r="I136" s="7" t="str">
        <f>IFERROR(VLOOKUP('Purchase Transactions'!$B136,'Sales Transactions'!$B$6:$H$315,7,FALSE),"")</f>
        <v/>
      </c>
      <c r="J136" s="7" t="str">
        <f>IFERROR(VLOOKUP('Purchase Transactions'!$B136,'Sales Transactions'!$B$6:$H$315,6,0),"")</f>
        <v/>
      </c>
      <c r="K136" s="10" t="str">
        <f>IFERROR(INDEX('Sales Transactions'!$F$6:$F$315,MATCH(Table5[[#This Row],[Item Code]],'Sales Transactions'!$B$6:$B$315,0)),"")</f>
        <v/>
      </c>
      <c r="L136" s="13">
        <f>IF(Table5[[#This Row],[Sales Quantity]]="",Table5[[#This Row],[Quantity]],"")</f>
        <v>1</v>
      </c>
      <c r="M136" s="13" t="str">
        <f>IFERROR(Table5[[#This Row],[Sales Price]]-Table5[[#This Row],[Purchase Price]],"")</f>
        <v/>
      </c>
    </row>
    <row r="137" spans="1:13" x14ac:dyDescent="0.25">
      <c r="A137" s="9">
        <v>132</v>
      </c>
      <c r="B137" s="7">
        <v>123588</v>
      </c>
      <c r="C137" s="7" t="s">
        <v>17</v>
      </c>
      <c r="D137" s="7" t="s">
        <v>19</v>
      </c>
      <c r="E137" s="7">
        <v>1</v>
      </c>
      <c r="F137" s="7">
        <v>223</v>
      </c>
      <c r="G137" s="7" t="s">
        <v>13</v>
      </c>
      <c r="H137" s="10">
        <v>43874</v>
      </c>
      <c r="I137" s="7">
        <f>IFERROR(VLOOKUP('Purchase Transactions'!$B137,'Sales Transactions'!$B$6:$H$315,7,FALSE),"")</f>
        <v>277</v>
      </c>
      <c r="J137" s="7">
        <f>IFERROR(VLOOKUP('Purchase Transactions'!$B137,'Sales Transactions'!$B$6:$H$315,6,0),"")</f>
        <v>1</v>
      </c>
      <c r="K137" s="10">
        <f>IFERROR(INDEX('Sales Transactions'!$F$6:$F$315,MATCH(Table5[[#This Row],[Item Code]],'Sales Transactions'!$B$6:$B$315,0)),"")</f>
        <v>43933</v>
      </c>
      <c r="L137" s="13" t="str">
        <f>IF(Table5[[#This Row],[Sales Quantity]]="",Table5[[#This Row],[Quantity]],"")</f>
        <v/>
      </c>
      <c r="M137" s="13">
        <f>IFERROR(Table5[[#This Row],[Sales Price]]-Table5[[#This Row],[Purchase Price]],"")</f>
        <v>54</v>
      </c>
    </row>
    <row r="138" spans="1:13" x14ac:dyDescent="0.25">
      <c r="A138" s="9">
        <v>133</v>
      </c>
      <c r="B138" s="7">
        <v>123589</v>
      </c>
      <c r="C138" s="7" t="s">
        <v>20</v>
      </c>
      <c r="D138" s="7" t="s">
        <v>19</v>
      </c>
      <c r="E138" s="7">
        <v>1</v>
      </c>
      <c r="F138" s="7">
        <v>172</v>
      </c>
      <c r="G138" s="7" t="s">
        <v>11</v>
      </c>
      <c r="H138" s="10">
        <v>43847</v>
      </c>
      <c r="I138" s="7">
        <f>IFERROR(VLOOKUP('Purchase Transactions'!$B138,'Sales Transactions'!$B$6:$H$315,7,FALSE),"")</f>
        <v>201</v>
      </c>
      <c r="J138" s="7">
        <f>IFERROR(VLOOKUP('Purchase Transactions'!$B138,'Sales Transactions'!$B$6:$H$315,6,0),"")</f>
        <v>1</v>
      </c>
      <c r="K138" s="10">
        <f>IFERROR(INDEX('Sales Transactions'!$F$6:$F$315,MATCH(Table5[[#This Row],[Item Code]],'Sales Transactions'!$B$6:$B$315,0)),"")</f>
        <v>43907</v>
      </c>
      <c r="L138" s="13" t="str">
        <f>IF(Table5[[#This Row],[Sales Quantity]]="",Table5[[#This Row],[Quantity]],"")</f>
        <v/>
      </c>
      <c r="M138" s="13">
        <f>IFERROR(Table5[[#This Row],[Sales Price]]-Table5[[#This Row],[Purchase Price]],"")</f>
        <v>29</v>
      </c>
    </row>
    <row r="139" spans="1:13" x14ac:dyDescent="0.25">
      <c r="A139" s="9">
        <v>134</v>
      </c>
      <c r="B139" s="7">
        <v>123590</v>
      </c>
      <c r="C139" s="7" t="s">
        <v>5</v>
      </c>
      <c r="D139" s="7" t="s">
        <v>19</v>
      </c>
      <c r="E139" s="7">
        <v>1</v>
      </c>
      <c r="F139" s="7">
        <v>285</v>
      </c>
      <c r="G139" s="7" t="s">
        <v>11</v>
      </c>
      <c r="H139" s="10">
        <v>43875</v>
      </c>
      <c r="I139" s="7">
        <f>IFERROR(VLOOKUP('Purchase Transactions'!$B139,'Sales Transactions'!$B$6:$H$315,7,FALSE),"")</f>
        <v>345</v>
      </c>
      <c r="J139" s="7">
        <f>IFERROR(VLOOKUP('Purchase Transactions'!$B139,'Sales Transactions'!$B$6:$H$315,6,0),"")</f>
        <v>1</v>
      </c>
      <c r="K139" s="10">
        <f>IFERROR(INDEX('Sales Transactions'!$F$6:$F$315,MATCH(Table5[[#This Row],[Item Code]],'Sales Transactions'!$B$6:$B$315,0)),"")</f>
        <v>43886</v>
      </c>
      <c r="L139" s="13" t="str">
        <f>IF(Table5[[#This Row],[Sales Quantity]]="",Table5[[#This Row],[Quantity]],"")</f>
        <v/>
      </c>
      <c r="M139" s="13">
        <f>IFERROR(Table5[[#This Row],[Sales Price]]-Table5[[#This Row],[Purchase Price]],"")</f>
        <v>60</v>
      </c>
    </row>
    <row r="140" spans="1:13" x14ac:dyDescent="0.25">
      <c r="A140" s="9">
        <v>135</v>
      </c>
      <c r="B140" s="7">
        <v>123591</v>
      </c>
      <c r="C140" s="7" t="s">
        <v>6</v>
      </c>
      <c r="D140" s="7" t="s">
        <v>19</v>
      </c>
      <c r="E140" s="7">
        <v>1</v>
      </c>
      <c r="F140" s="7">
        <v>112</v>
      </c>
      <c r="G140" s="7" t="s">
        <v>12</v>
      </c>
      <c r="H140" s="10">
        <v>44124</v>
      </c>
      <c r="I140" s="7">
        <f>IFERROR(VLOOKUP('Purchase Transactions'!$B140,'Sales Transactions'!$B$6:$H$315,7,FALSE),"")</f>
        <v>129</v>
      </c>
      <c r="J140" s="7">
        <f>IFERROR(VLOOKUP('Purchase Transactions'!$B140,'Sales Transactions'!$B$6:$H$315,6,0),"")</f>
        <v>1</v>
      </c>
      <c r="K140" s="10">
        <f>IFERROR(INDEX('Sales Transactions'!$F$6:$F$315,MATCH(Table5[[#This Row],[Item Code]],'Sales Transactions'!$B$6:$B$315,0)),"")</f>
        <v>44182</v>
      </c>
      <c r="L140" s="13" t="str">
        <f>IF(Table5[[#This Row],[Sales Quantity]]="",Table5[[#This Row],[Quantity]],"")</f>
        <v/>
      </c>
      <c r="M140" s="13">
        <f>IFERROR(Table5[[#This Row],[Sales Price]]-Table5[[#This Row],[Purchase Price]],"")</f>
        <v>17</v>
      </c>
    </row>
    <row r="141" spans="1:13" x14ac:dyDescent="0.25">
      <c r="A141" s="9">
        <v>136</v>
      </c>
      <c r="B141" s="7">
        <v>123592</v>
      </c>
      <c r="C141" s="7" t="s">
        <v>17</v>
      </c>
      <c r="D141" s="7" t="s">
        <v>19</v>
      </c>
      <c r="E141" s="7">
        <v>1</v>
      </c>
      <c r="F141" s="7">
        <v>347</v>
      </c>
      <c r="G141" s="7" t="s">
        <v>13</v>
      </c>
      <c r="H141" s="10">
        <v>44064</v>
      </c>
      <c r="I141" s="7">
        <f>IFERROR(VLOOKUP('Purchase Transactions'!$B141,'Sales Transactions'!$B$6:$H$315,7,FALSE),"")</f>
        <v>413</v>
      </c>
      <c r="J141" s="7">
        <f>IFERROR(VLOOKUP('Purchase Transactions'!$B141,'Sales Transactions'!$B$6:$H$315,6,0),"")</f>
        <v>1</v>
      </c>
      <c r="K141" s="10">
        <f>IFERROR(INDEX('Sales Transactions'!$F$6:$F$315,MATCH(Table5[[#This Row],[Item Code]],'Sales Transactions'!$B$6:$B$315,0)),"")</f>
        <v>44103</v>
      </c>
      <c r="L141" s="13" t="str">
        <f>IF(Table5[[#This Row],[Sales Quantity]]="",Table5[[#This Row],[Quantity]],"")</f>
        <v/>
      </c>
      <c r="M141" s="13">
        <f>IFERROR(Table5[[#This Row],[Sales Price]]-Table5[[#This Row],[Purchase Price]],"")</f>
        <v>66</v>
      </c>
    </row>
    <row r="142" spans="1:13" x14ac:dyDescent="0.25">
      <c r="A142" s="9">
        <v>137</v>
      </c>
      <c r="B142" s="7">
        <v>123593</v>
      </c>
      <c r="C142" s="7" t="s">
        <v>16</v>
      </c>
      <c r="D142" s="7" t="s">
        <v>19</v>
      </c>
      <c r="E142" s="7">
        <v>1</v>
      </c>
      <c r="F142" s="7">
        <v>112</v>
      </c>
      <c r="G142" s="7" t="s">
        <v>11</v>
      </c>
      <c r="H142" s="10">
        <v>43943</v>
      </c>
      <c r="I142" s="7">
        <f>IFERROR(VLOOKUP('Purchase Transactions'!$B142,'Sales Transactions'!$B$6:$H$315,7,FALSE),"")</f>
        <v>140</v>
      </c>
      <c r="J142" s="7">
        <f>IFERROR(VLOOKUP('Purchase Transactions'!$B142,'Sales Transactions'!$B$6:$H$315,6,0),"")</f>
        <v>1</v>
      </c>
      <c r="K142" s="10">
        <f>IFERROR(INDEX('Sales Transactions'!$F$6:$F$315,MATCH(Table5[[#This Row],[Item Code]],'Sales Transactions'!$B$6:$B$315,0)),"")</f>
        <v>43962</v>
      </c>
      <c r="L142" s="13" t="str">
        <f>IF(Table5[[#This Row],[Sales Quantity]]="",Table5[[#This Row],[Quantity]],"")</f>
        <v/>
      </c>
      <c r="M142" s="13">
        <f>IFERROR(Table5[[#This Row],[Sales Price]]-Table5[[#This Row],[Purchase Price]],"")</f>
        <v>28</v>
      </c>
    </row>
    <row r="143" spans="1:13" x14ac:dyDescent="0.25">
      <c r="A143" s="9">
        <v>138</v>
      </c>
      <c r="B143" s="7">
        <v>123594</v>
      </c>
      <c r="C143" s="7" t="s">
        <v>5</v>
      </c>
      <c r="D143" s="7" t="s">
        <v>19</v>
      </c>
      <c r="E143" s="7">
        <v>1</v>
      </c>
      <c r="F143" s="7">
        <v>297</v>
      </c>
      <c r="G143" s="7" t="s">
        <v>11</v>
      </c>
      <c r="H143" s="10">
        <v>44152</v>
      </c>
      <c r="I143" s="7" t="str">
        <f>IFERROR(VLOOKUP('Purchase Transactions'!$B143,'Sales Transactions'!$B$6:$H$315,7,FALSE),"")</f>
        <v/>
      </c>
      <c r="J143" s="7" t="str">
        <f>IFERROR(VLOOKUP('Purchase Transactions'!$B143,'Sales Transactions'!$B$6:$H$315,6,0),"")</f>
        <v/>
      </c>
      <c r="K143" s="10" t="str">
        <f>IFERROR(INDEX('Sales Transactions'!$F$6:$F$315,MATCH(Table5[[#This Row],[Item Code]],'Sales Transactions'!$B$6:$B$315,0)),"")</f>
        <v/>
      </c>
      <c r="L143" s="13">
        <f>IF(Table5[[#This Row],[Sales Quantity]]="",Table5[[#This Row],[Quantity]],"")</f>
        <v>1</v>
      </c>
      <c r="M143" s="13" t="str">
        <f>IFERROR(Table5[[#This Row],[Sales Price]]-Table5[[#This Row],[Purchase Price]],"")</f>
        <v/>
      </c>
    </row>
    <row r="144" spans="1:13" x14ac:dyDescent="0.25">
      <c r="A144" s="9">
        <v>139</v>
      </c>
      <c r="B144" s="7">
        <v>123595</v>
      </c>
      <c r="C144" s="7" t="s">
        <v>17</v>
      </c>
      <c r="D144" s="7" t="s">
        <v>19</v>
      </c>
      <c r="E144" s="7">
        <v>1</v>
      </c>
      <c r="F144" s="7">
        <v>207</v>
      </c>
      <c r="G144" s="7" t="s">
        <v>35</v>
      </c>
      <c r="H144" s="10">
        <v>43944</v>
      </c>
      <c r="I144" s="7">
        <f>IFERROR(VLOOKUP('Purchase Transactions'!$B144,'Sales Transactions'!$B$6:$H$315,7,FALSE),"")</f>
        <v>255</v>
      </c>
      <c r="J144" s="7">
        <f>IFERROR(VLOOKUP('Purchase Transactions'!$B144,'Sales Transactions'!$B$6:$H$315,6,0),"")</f>
        <v>1</v>
      </c>
      <c r="K144" s="10">
        <f>IFERROR(INDEX('Sales Transactions'!$F$6:$F$315,MATCH(Table5[[#This Row],[Item Code]],'Sales Transactions'!$B$6:$B$315,0)),"")</f>
        <v>43965</v>
      </c>
      <c r="L144" s="13" t="str">
        <f>IF(Table5[[#This Row],[Sales Quantity]]="",Table5[[#This Row],[Quantity]],"")</f>
        <v/>
      </c>
      <c r="M144" s="13">
        <f>IFERROR(Table5[[#This Row],[Sales Price]]-Table5[[#This Row],[Purchase Price]],"")</f>
        <v>48</v>
      </c>
    </row>
    <row r="145" spans="1:13" x14ac:dyDescent="0.25">
      <c r="A145" s="9">
        <v>140</v>
      </c>
      <c r="B145" s="7">
        <v>123596</v>
      </c>
      <c r="C145" s="7" t="s">
        <v>17</v>
      </c>
      <c r="D145" s="7" t="s">
        <v>19</v>
      </c>
      <c r="E145" s="7">
        <v>1</v>
      </c>
      <c r="F145" s="7">
        <v>115</v>
      </c>
      <c r="G145" s="7" t="s">
        <v>31</v>
      </c>
      <c r="H145" s="10">
        <v>43950</v>
      </c>
      <c r="I145" s="7">
        <f>IFERROR(VLOOKUP('Purchase Transactions'!$B145,'Sales Transactions'!$B$6:$H$315,7,FALSE),"")</f>
        <v>143</v>
      </c>
      <c r="J145" s="7">
        <f>IFERROR(VLOOKUP('Purchase Transactions'!$B145,'Sales Transactions'!$B$6:$H$315,6,0),"")</f>
        <v>1</v>
      </c>
      <c r="K145" s="10">
        <f>IFERROR(INDEX('Sales Transactions'!$F$6:$F$315,MATCH(Table5[[#This Row],[Item Code]],'Sales Transactions'!$B$6:$B$315,0)),"")</f>
        <v>43968</v>
      </c>
      <c r="L145" s="13" t="str">
        <f>IF(Table5[[#This Row],[Sales Quantity]]="",Table5[[#This Row],[Quantity]],"")</f>
        <v/>
      </c>
      <c r="M145" s="13">
        <f>IFERROR(Table5[[#This Row],[Sales Price]]-Table5[[#This Row],[Purchase Price]],"")</f>
        <v>28</v>
      </c>
    </row>
    <row r="146" spans="1:13" x14ac:dyDescent="0.25">
      <c r="A146" s="9">
        <v>141</v>
      </c>
      <c r="B146" s="7">
        <v>123597</v>
      </c>
      <c r="C146" s="7" t="s">
        <v>17</v>
      </c>
      <c r="D146" s="7" t="s">
        <v>19</v>
      </c>
      <c r="E146" s="7">
        <v>1</v>
      </c>
      <c r="F146" s="7">
        <v>215</v>
      </c>
      <c r="G146" s="7" t="s">
        <v>35</v>
      </c>
      <c r="H146" s="10">
        <v>43982</v>
      </c>
      <c r="I146" s="7">
        <f>IFERROR(VLOOKUP('Purchase Transactions'!$B146,'Sales Transactions'!$B$6:$H$315,7,FALSE),"")</f>
        <v>252</v>
      </c>
      <c r="J146" s="7">
        <f>IFERROR(VLOOKUP('Purchase Transactions'!$B146,'Sales Transactions'!$B$6:$H$315,6,0),"")</f>
        <v>1</v>
      </c>
      <c r="K146" s="10">
        <f>IFERROR(INDEX('Sales Transactions'!$F$6:$F$315,MATCH(Table5[[#This Row],[Item Code]],'Sales Transactions'!$B$6:$B$315,0)),"")</f>
        <v>44031</v>
      </c>
      <c r="L146" s="13" t="str">
        <f>IF(Table5[[#This Row],[Sales Quantity]]="",Table5[[#This Row],[Quantity]],"")</f>
        <v/>
      </c>
      <c r="M146" s="13">
        <f>IFERROR(Table5[[#This Row],[Sales Price]]-Table5[[#This Row],[Purchase Price]],"")</f>
        <v>37</v>
      </c>
    </row>
    <row r="147" spans="1:13" x14ac:dyDescent="0.25">
      <c r="A147" s="9">
        <v>142</v>
      </c>
      <c r="B147" s="7">
        <v>123598</v>
      </c>
      <c r="C147" s="7" t="s">
        <v>20</v>
      </c>
      <c r="D147" s="7" t="s">
        <v>19</v>
      </c>
      <c r="E147" s="7">
        <v>1</v>
      </c>
      <c r="F147" s="7">
        <v>114</v>
      </c>
      <c r="G147" s="7" t="s">
        <v>11</v>
      </c>
      <c r="H147" s="10">
        <v>43846</v>
      </c>
      <c r="I147" s="7">
        <f>IFERROR(VLOOKUP('Purchase Transactions'!$B147,'Sales Transactions'!$B$6:$H$315,7,FALSE),"")</f>
        <v>137</v>
      </c>
      <c r="J147" s="7">
        <f>IFERROR(VLOOKUP('Purchase Transactions'!$B147,'Sales Transactions'!$B$6:$H$315,6,0),"")</f>
        <v>1</v>
      </c>
      <c r="K147" s="10">
        <f>IFERROR(INDEX('Sales Transactions'!$F$6:$F$315,MATCH(Table5[[#This Row],[Item Code]],'Sales Transactions'!$B$6:$B$315,0)),"")</f>
        <v>43913</v>
      </c>
      <c r="L147" s="13" t="str">
        <f>IF(Table5[[#This Row],[Sales Quantity]]="",Table5[[#This Row],[Quantity]],"")</f>
        <v/>
      </c>
      <c r="M147" s="13">
        <f>IFERROR(Table5[[#This Row],[Sales Price]]-Table5[[#This Row],[Purchase Price]],"")</f>
        <v>23</v>
      </c>
    </row>
    <row r="148" spans="1:13" x14ac:dyDescent="0.25">
      <c r="A148" s="9">
        <v>143</v>
      </c>
      <c r="B148" s="7">
        <v>123599</v>
      </c>
      <c r="C148" s="7" t="s">
        <v>7</v>
      </c>
      <c r="D148" s="7" t="s">
        <v>19</v>
      </c>
      <c r="E148" s="7">
        <v>1</v>
      </c>
      <c r="F148" s="7">
        <v>298</v>
      </c>
      <c r="G148" s="7" t="s">
        <v>31</v>
      </c>
      <c r="H148" s="10">
        <v>43857</v>
      </c>
      <c r="I148" s="7">
        <f>IFERROR(VLOOKUP('Purchase Transactions'!$B148,'Sales Transactions'!$B$6:$H$315,7,FALSE),"")</f>
        <v>361</v>
      </c>
      <c r="J148" s="7">
        <f>IFERROR(VLOOKUP('Purchase Transactions'!$B148,'Sales Transactions'!$B$6:$H$315,6,0),"")</f>
        <v>1</v>
      </c>
      <c r="K148" s="10">
        <f>IFERROR(INDEX('Sales Transactions'!$F$6:$F$315,MATCH(Table5[[#This Row],[Item Code]],'Sales Transactions'!$B$6:$B$315,0)),"")</f>
        <v>43881</v>
      </c>
      <c r="L148" s="13" t="str">
        <f>IF(Table5[[#This Row],[Sales Quantity]]="",Table5[[#This Row],[Quantity]],"")</f>
        <v/>
      </c>
      <c r="M148" s="13">
        <f>IFERROR(Table5[[#This Row],[Sales Price]]-Table5[[#This Row],[Purchase Price]],"")</f>
        <v>63</v>
      </c>
    </row>
    <row r="149" spans="1:13" x14ac:dyDescent="0.25">
      <c r="A149" s="9">
        <v>144</v>
      </c>
      <c r="B149" s="7">
        <v>123600</v>
      </c>
      <c r="C149" s="7" t="s">
        <v>5</v>
      </c>
      <c r="D149" s="7" t="s">
        <v>19</v>
      </c>
      <c r="E149" s="7">
        <v>1</v>
      </c>
      <c r="F149" s="7">
        <v>304</v>
      </c>
      <c r="G149" s="7" t="s">
        <v>12</v>
      </c>
      <c r="H149" s="10">
        <v>44120</v>
      </c>
      <c r="I149" s="7" t="str">
        <f>IFERROR(VLOOKUP('Purchase Transactions'!$B149,'Sales Transactions'!$B$6:$H$315,7,FALSE),"")</f>
        <v/>
      </c>
      <c r="J149" s="7" t="str">
        <f>IFERROR(VLOOKUP('Purchase Transactions'!$B149,'Sales Transactions'!$B$6:$H$315,6,0),"")</f>
        <v/>
      </c>
      <c r="K149" s="10" t="str">
        <f>IFERROR(INDEX('Sales Transactions'!$F$6:$F$315,MATCH(Table5[[#This Row],[Item Code]],'Sales Transactions'!$B$6:$B$315,0)),"")</f>
        <v/>
      </c>
      <c r="L149" s="13">
        <f>IF(Table5[[#This Row],[Sales Quantity]]="",Table5[[#This Row],[Quantity]],"")</f>
        <v>1</v>
      </c>
      <c r="M149" s="13" t="str">
        <f>IFERROR(Table5[[#This Row],[Sales Price]]-Table5[[#This Row],[Purchase Price]],"")</f>
        <v/>
      </c>
    </row>
    <row r="150" spans="1:13" x14ac:dyDescent="0.25">
      <c r="A150" s="9">
        <v>145</v>
      </c>
      <c r="B150" s="7">
        <v>123601</v>
      </c>
      <c r="C150" s="7" t="s">
        <v>5</v>
      </c>
      <c r="D150" s="7" t="s">
        <v>19</v>
      </c>
      <c r="E150" s="7">
        <v>1</v>
      </c>
      <c r="F150" s="7">
        <v>318</v>
      </c>
      <c r="G150" s="7" t="s">
        <v>13</v>
      </c>
      <c r="H150" s="10">
        <v>44174</v>
      </c>
      <c r="I150" s="7" t="str">
        <f>IFERROR(VLOOKUP('Purchase Transactions'!$B150,'Sales Transactions'!$B$6:$H$315,7,FALSE),"")</f>
        <v/>
      </c>
      <c r="J150" s="7" t="str">
        <f>IFERROR(VLOOKUP('Purchase Transactions'!$B150,'Sales Transactions'!$B$6:$H$315,6,0),"")</f>
        <v/>
      </c>
      <c r="K150" s="10" t="str">
        <f>IFERROR(INDEX('Sales Transactions'!$F$6:$F$315,MATCH(Table5[[#This Row],[Item Code]],'Sales Transactions'!$B$6:$B$315,0)),"")</f>
        <v/>
      </c>
      <c r="L150" s="13">
        <f>IF(Table5[[#This Row],[Sales Quantity]]="",Table5[[#This Row],[Quantity]],"")</f>
        <v>1</v>
      </c>
      <c r="M150" s="13" t="str">
        <f>IFERROR(Table5[[#This Row],[Sales Price]]-Table5[[#This Row],[Purchase Price]],"")</f>
        <v/>
      </c>
    </row>
    <row r="151" spans="1:13" x14ac:dyDescent="0.25">
      <c r="A151" s="9">
        <v>146</v>
      </c>
      <c r="B151" s="7">
        <v>123602</v>
      </c>
      <c r="C151" s="7" t="s">
        <v>20</v>
      </c>
      <c r="D151" s="7" t="s">
        <v>19</v>
      </c>
      <c r="E151" s="7">
        <v>1</v>
      </c>
      <c r="F151" s="7">
        <v>144</v>
      </c>
      <c r="G151" s="7" t="s">
        <v>12</v>
      </c>
      <c r="H151" s="10">
        <v>44176</v>
      </c>
      <c r="I151" s="7" t="str">
        <f>IFERROR(VLOOKUP('Purchase Transactions'!$B151,'Sales Transactions'!$B$6:$H$315,7,FALSE),"")</f>
        <v/>
      </c>
      <c r="J151" s="7" t="str">
        <f>IFERROR(VLOOKUP('Purchase Transactions'!$B151,'Sales Transactions'!$B$6:$H$315,6,0),"")</f>
        <v/>
      </c>
      <c r="K151" s="10" t="str">
        <f>IFERROR(INDEX('Sales Transactions'!$F$6:$F$315,MATCH(Table5[[#This Row],[Item Code]],'Sales Transactions'!$B$6:$B$315,0)),"")</f>
        <v/>
      </c>
      <c r="L151" s="13">
        <f>IF(Table5[[#This Row],[Sales Quantity]]="",Table5[[#This Row],[Quantity]],"")</f>
        <v>1</v>
      </c>
      <c r="M151" s="13" t="str">
        <f>IFERROR(Table5[[#This Row],[Sales Price]]-Table5[[#This Row],[Purchase Price]],"")</f>
        <v/>
      </c>
    </row>
    <row r="152" spans="1:13" x14ac:dyDescent="0.25">
      <c r="A152" s="9">
        <v>147</v>
      </c>
      <c r="B152" s="7">
        <v>123603</v>
      </c>
      <c r="C152" s="7" t="s">
        <v>6</v>
      </c>
      <c r="D152" s="7" t="s">
        <v>19</v>
      </c>
      <c r="E152" s="7">
        <v>1</v>
      </c>
      <c r="F152" s="7">
        <v>107</v>
      </c>
      <c r="G152" s="7" t="s">
        <v>12</v>
      </c>
      <c r="H152" s="10">
        <v>43996</v>
      </c>
      <c r="I152" s="7">
        <f>IFERROR(VLOOKUP('Purchase Transactions'!$B152,'Sales Transactions'!$B$6:$H$315,7,FALSE),"")</f>
        <v>123</v>
      </c>
      <c r="J152" s="7">
        <f>IFERROR(VLOOKUP('Purchase Transactions'!$B152,'Sales Transactions'!$B$6:$H$315,6,0),"")</f>
        <v>1</v>
      </c>
      <c r="K152" s="10">
        <f>IFERROR(INDEX('Sales Transactions'!$F$6:$F$315,MATCH(Table5[[#This Row],[Item Code]],'Sales Transactions'!$B$6:$B$315,0)),"")</f>
        <v>44030</v>
      </c>
      <c r="L152" s="13" t="str">
        <f>IF(Table5[[#This Row],[Sales Quantity]]="",Table5[[#This Row],[Quantity]],"")</f>
        <v/>
      </c>
      <c r="M152" s="13">
        <f>IFERROR(Table5[[#This Row],[Sales Price]]-Table5[[#This Row],[Purchase Price]],"")</f>
        <v>16</v>
      </c>
    </row>
    <row r="153" spans="1:13" x14ac:dyDescent="0.25">
      <c r="A153" s="9">
        <v>148</v>
      </c>
      <c r="B153" s="7">
        <v>123604</v>
      </c>
      <c r="C153" s="7" t="s">
        <v>20</v>
      </c>
      <c r="D153" s="7" t="s">
        <v>19</v>
      </c>
      <c r="E153" s="7">
        <v>1</v>
      </c>
      <c r="F153" s="7">
        <v>183</v>
      </c>
      <c r="G153" s="7" t="s">
        <v>31</v>
      </c>
      <c r="H153" s="10">
        <v>44140</v>
      </c>
      <c r="I153" s="7">
        <f>IFERROR(VLOOKUP('Purchase Transactions'!$B153,'Sales Transactions'!$B$6:$H$315,7,FALSE),"")</f>
        <v>225</v>
      </c>
      <c r="J153" s="7">
        <f>IFERROR(VLOOKUP('Purchase Transactions'!$B153,'Sales Transactions'!$B$6:$H$315,6,0),"")</f>
        <v>1</v>
      </c>
      <c r="K153" s="10">
        <f>IFERROR(INDEX('Sales Transactions'!$F$6:$F$315,MATCH(Table5[[#This Row],[Item Code]],'Sales Transactions'!$B$6:$B$315,0)),"")</f>
        <v>44156</v>
      </c>
      <c r="L153" s="13" t="str">
        <f>IF(Table5[[#This Row],[Sales Quantity]]="",Table5[[#This Row],[Quantity]],"")</f>
        <v/>
      </c>
      <c r="M153" s="13">
        <f>IFERROR(Table5[[#This Row],[Sales Price]]-Table5[[#This Row],[Purchase Price]],"")</f>
        <v>42</v>
      </c>
    </row>
    <row r="154" spans="1:13" x14ac:dyDescent="0.25">
      <c r="A154" s="9">
        <v>149</v>
      </c>
      <c r="B154" s="7">
        <v>123605</v>
      </c>
      <c r="C154" s="7" t="s">
        <v>6</v>
      </c>
      <c r="D154" s="7" t="s">
        <v>19</v>
      </c>
      <c r="E154" s="7">
        <v>1</v>
      </c>
      <c r="F154" s="7">
        <v>346</v>
      </c>
      <c r="G154" s="7" t="s">
        <v>13</v>
      </c>
      <c r="H154" s="10">
        <v>44184</v>
      </c>
      <c r="I154" s="7" t="str">
        <f>IFERROR(VLOOKUP('Purchase Transactions'!$B154,'Sales Transactions'!$B$6:$H$315,7,FALSE),"")</f>
        <v/>
      </c>
      <c r="J154" s="7" t="str">
        <f>IFERROR(VLOOKUP('Purchase Transactions'!$B154,'Sales Transactions'!$B$6:$H$315,6,0),"")</f>
        <v/>
      </c>
      <c r="K154" s="10" t="str">
        <f>IFERROR(INDEX('Sales Transactions'!$F$6:$F$315,MATCH(Table5[[#This Row],[Item Code]],'Sales Transactions'!$B$6:$B$315,0)),"")</f>
        <v/>
      </c>
      <c r="L154" s="13">
        <f>IF(Table5[[#This Row],[Sales Quantity]]="",Table5[[#This Row],[Quantity]],"")</f>
        <v>1</v>
      </c>
      <c r="M154" s="13" t="str">
        <f>IFERROR(Table5[[#This Row],[Sales Price]]-Table5[[#This Row],[Purchase Price]],"")</f>
        <v/>
      </c>
    </row>
    <row r="155" spans="1:13" x14ac:dyDescent="0.25">
      <c r="A155" s="9">
        <v>150</v>
      </c>
      <c r="B155" s="7">
        <v>123606</v>
      </c>
      <c r="C155" s="7" t="s">
        <v>20</v>
      </c>
      <c r="D155" s="7" t="s">
        <v>19</v>
      </c>
      <c r="E155" s="7">
        <v>1</v>
      </c>
      <c r="F155" s="7">
        <v>329</v>
      </c>
      <c r="G155" s="7" t="s">
        <v>13</v>
      </c>
      <c r="H155" s="10">
        <v>44168</v>
      </c>
      <c r="I155" s="7" t="str">
        <f>IFERROR(VLOOKUP('Purchase Transactions'!$B155,'Sales Transactions'!$B$6:$H$315,7,FALSE),"")</f>
        <v/>
      </c>
      <c r="J155" s="7" t="str">
        <f>IFERROR(VLOOKUP('Purchase Transactions'!$B155,'Sales Transactions'!$B$6:$H$315,6,0),"")</f>
        <v/>
      </c>
      <c r="K155" s="10" t="str">
        <f>IFERROR(INDEX('Sales Transactions'!$F$6:$F$315,MATCH(Table5[[#This Row],[Item Code]],'Sales Transactions'!$B$6:$B$315,0)),"")</f>
        <v/>
      </c>
      <c r="L155" s="13">
        <f>IF(Table5[[#This Row],[Sales Quantity]]="",Table5[[#This Row],[Quantity]],"")</f>
        <v>1</v>
      </c>
      <c r="M155" s="13" t="str">
        <f>IFERROR(Table5[[#This Row],[Sales Price]]-Table5[[#This Row],[Purchase Price]],"")</f>
        <v/>
      </c>
    </row>
    <row r="156" spans="1:13" x14ac:dyDescent="0.25">
      <c r="A156" s="9">
        <v>151</v>
      </c>
      <c r="B156" s="7">
        <v>123607</v>
      </c>
      <c r="C156" s="7" t="s">
        <v>5</v>
      </c>
      <c r="D156" s="7" t="s">
        <v>19</v>
      </c>
      <c r="E156" s="7">
        <v>1</v>
      </c>
      <c r="F156" s="7">
        <v>186</v>
      </c>
      <c r="G156" s="7" t="s">
        <v>31</v>
      </c>
      <c r="H156" s="10">
        <v>44169</v>
      </c>
      <c r="I156" s="7" t="str">
        <f>IFERROR(VLOOKUP('Purchase Transactions'!$B156,'Sales Transactions'!$B$6:$H$315,7,FALSE),"")</f>
        <v/>
      </c>
      <c r="J156" s="7" t="str">
        <f>IFERROR(VLOOKUP('Purchase Transactions'!$B156,'Sales Transactions'!$B$6:$H$315,6,0),"")</f>
        <v/>
      </c>
      <c r="K156" s="10" t="str">
        <f>IFERROR(INDEX('Sales Transactions'!$F$6:$F$315,MATCH(Table5[[#This Row],[Item Code]],'Sales Transactions'!$B$6:$B$315,0)),"")</f>
        <v/>
      </c>
      <c r="L156" s="13">
        <f>IF(Table5[[#This Row],[Sales Quantity]]="",Table5[[#This Row],[Quantity]],"")</f>
        <v>1</v>
      </c>
      <c r="M156" s="13" t="str">
        <f>IFERROR(Table5[[#This Row],[Sales Price]]-Table5[[#This Row],[Purchase Price]],"")</f>
        <v/>
      </c>
    </row>
    <row r="157" spans="1:13" x14ac:dyDescent="0.25">
      <c r="A157" s="9">
        <v>152</v>
      </c>
      <c r="B157" s="7">
        <v>123608</v>
      </c>
      <c r="C157" s="7" t="s">
        <v>7</v>
      </c>
      <c r="D157" s="7" t="s">
        <v>19</v>
      </c>
      <c r="E157" s="7">
        <v>1</v>
      </c>
      <c r="F157" s="7">
        <v>161</v>
      </c>
      <c r="G157" s="7" t="s">
        <v>35</v>
      </c>
      <c r="H157" s="10">
        <v>43909</v>
      </c>
      <c r="I157" s="7">
        <f>IFERROR(VLOOKUP('Purchase Transactions'!$B157,'Sales Transactions'!$B$6:$H$315,7,FALSE),"")</f>
        <v>200</v>
      </c>
      <c r="J157" s="7">
        <f>IFERROR(VLOOKUP('Purchase Transactions'!$B157,'Sales Transactions'!$B$6:$H$315,6,0),"")</f>
        <v>1</v>
      </c>
      <c r="K157" s="10">
        <f>IFERROR(INDEX('Sales Transactions'!$F$6:$F$315,MATCH(Table5[[#This Row],[Item Code]],'Sales Transactions'!$B$6:$B$315,0)),"")</f>
        <v>43983</v>
      </c>
      <c r="L157" s="13" t="str">
        <f>IF(Table5[[#This Row],[Sales Quantity]]="",Table5[[#This Row],[Quantity]],"")</f>
        <v/>
      </c>
      <c r="M157" s="13">
        <f>IFERROR(Table5[[#This Row],[Sales Price]]-Table5[[#This Row],[Purchase Price]],"")</f>
        <v>39</v>
      </c>
    </row>
    <row r="158" spans="1:13" x14ac:dyDescent="0.25">
      <c r="A158" s="9">
        <v>153</v>
      </c>
      <c r="B158" s="7">
        <v>123609</v>
      </c>
      <c r="C158" s="7" t="s">
        <v>20</v>
      </c>
      <c r="D158" s="7" t="s">
        <v>19</v>
      </c>
      <c r="E158" s="7">
        <v>1</v>
      </c>
      <c r="F158" s="7">
        <v>305</v>
      </c>
      <c r="G158" s="7" t="s">
        <v>31</v>
      </c>
      <c r="H158" s="10">
        <v>43993</v>
      </c>
      <c r="I158" s="7">
        <f>IFERROR(VLOOKUP('Purchase Transactions'!$B158,'Sales Transactions'!$B$6:$H$315,7,FALSE),"")</f>
        <v>363</v>
      </c>
      <c r="J158" s="7">
        <f>IFERROR(VLOOKUP('Purchase Transactions'!$B158,'Sales Transactions'!$B$6:$H$315,6,0),"")</f>
        <v>1</v>
      </c>
      <c r="K158" s="10">
        <f>IFERROR(INDEX('Sales Transactions'!$F$6:$F$315,MATCH(Table5[[#This Row],[Item Code]],'Sales Transactions'!$B$6:$B$315,0)),"")</f>
        <v>44081</v>
      </c>
      <c r="L158" s="13" t="str">
        <f>IF(Table5[[#This Row],[Sales Quantity]]="",Table5[[#This Row],[Quantity]],"")</f>
        <v/>
      </c>
      <c r="M158" s="13">
        <f>IFERROR(Table5[[#This Row],[Sales Price]]-Table5[[#This Row],[Purchase Price]],"")</f>
        <v>58</v>
      </c>
    </row>
    <row r="159" spans="1:13" x14ac:dyDescent="0.25">
      <c r="A159" s="9">
        <v>154</v>
      </c>
      <c r="B159" s="7">
        <v>123610</v>
      </c>
      <c r="C159" s="7" t="s">
        <v>20</v>
      </c>
      <c r="D159" s="7" t="s">
        <v>19</v>
      </c>
      <c r="E159" s="7">
        <v>1</v>
      </c>
      <c r="F159" s="7">
        <v>155</v>
      </c>
      <c r="G159" s="7" t="s">
        <v>13</v>
      </c>
      <c r="H159" s="10">
        <v>44041</v>
      </c>
      <c r="I159" s="7" t="str">
        <f>IFERROR(VLOOKUP('Purchase Transactions'!$B159,'Sales Transactions'!$B$6:$H$315,7,FALSE),"")</f>
        <v/>
      </c>
      <c r="J159" s="7" t="str">
        <f>IFERROR(VLOOKUP('Purchase Transactions'!$B159,'Sales Transactions'!$B$6:$H$315,6,0),"")</f>
        <v/>
      </c>
      <c r="K159" s="10" t="str">
        <f>IFERROR(INDEX('Sales Transactions'!$F$6:$F$315,MATCH(Table5[[#This Row],[Item Code]],'Sales Transactions'!$B$6:$B$315,0)),"")</f>
        <v/>
      </c>
      <c r="L159" s="13">
        <f>IF(Table5[[#This Row],[Sales Quantity]]="",Table5[[#This Row],[Quantity]],"")</f>
        <v>1</v>
      </c>
      <c r="M159" s="13" t="str">
        <f>IFERROR(Table5[[#This Row],[Sales Price]]-Table5[[#This Row],[Purchase Price]],"")</f>
        <v/>
      </c>
    </row>
    <row r="160" spans="1:13" x14ac:dyDescent="0.25">
      <c r="A160" s="9">
        <v>155</v>
      </c>
      <c r="B160" s="7">
        <v>123611</v>
      </c>
      <c r="C160" s="7" t="s">
        <v>16</v>
      </c>
      <c r="D160" s="7" t="s">
        <v>19</v>
      </c>
      <c r="E160" s="7">
        <v>1</v>
      </c>
      <c r="F160" s="7">
        <v>118</v>
      </c>
      <c r="G160" s="7" t="s">
        <v>35</v>
      </c>
      <c r="H160" s="10">
        <v>43992</v>
      </c>
      <c r="I160" s="7">
        <f>IFERROR(VLOOKUP('Purchase Transactions'!$B160,'Sales Transactions'!$B$6:$H$315,7,FALSE),"")</f>
        <v>140</v>
      </c>
      <c r="J160" s="7">
        <f>IFERROR(VLOOKUP('Purchase Transactions'!$B160,'Sales Transactions'!$B$6:$H$315,6,0),"")</f>
        <v>1</v>
      </c>
      <c r="K160" s="10">
        <f>IFERROR(INDEX('Sales Transactions'!$F$6:$F$315,MATCH(Table5[[#This Row],[Item Code]],'Sales Transactions'!$B$6:$B$315,0)),"")</f>
        <v>44039</v>
      </c>
      <c r="L160" s="13" t="str">
        <f>IF(Table5[[#This Row],[Sales Quantity]]="",Table5[[#This Row],[Quantity]],"")</f>
        <v/>
      </c>
      <c r="M160" s="13">
        <f>IFERROR(Table5[[#This Row],[Sales Price]]-Table5[[#This Row],[Purchase Price]],"")</f>
        <v>22</v>
      </c>
    </row>
    <row r="161" spans="1:13" x14ac:dyDescent="0.25">
      <c r="A161" s="9">
        <v>156</v>
      </c>
      <c r="B161" s="7">
        <v>123612</v>
      </c>
      <c r="C161" s="7" t="s">
        <v>20</v>
      </c>
      <c r="D161" s="7" t="s">
        <v>19</v>
      </c>
      <c r="E161" s="7">
        <v>1</v>
      </c>
      <c r="F161" s="7">
        <v>186</v>
      </c>
      <c r="G161" s="7" t="s">
        <v>35</v>
      </c>
      <c r="H161" s="10">
        <v>44024</v>
      </c>
      <c r="I161" s="7" t="str">
        <f>IFERROR(VLOOKUP('Purchase Transactions'!$B161,'Sales Transactions'!$B$6:$H$315,7,FALSE),"")</f>
        <v/>
      </c>
      <c r="J161" s="7" t="str">
        <f>IFERROR(VLOOKUP('Purchase Transactions'!$B161,'Sales Transactions'!$B$6:$H$315,6,0),"")</f>
        <v/>
      </c>
      <c r="K161" s="10" t="str">
        <f>IFERROR(INDEX('Sales Transactions'!$F$6:$F$315,MATCH(Table5[[#This Row],[Item Code]],'Sales Transactions'!$B$6:$B$315,0)),"")</f>
        <v/>
      </c>
      <c r="L161" s="13">
        <f>IF(Table5[[#This Row],[Sales Quantity]]="",Table5[[#This Row],[Quantity]],"")</f>
        <v>1</v>
      </c>
      <c r="M161" s="13" t="str">
        <f>IFERROR(Table5[[#This Row],[Sales Price]]-Table5[[#This Row],[Purchase Price]],"")</f>
        <v/>
      </c>
    </row>
    <row r="162" spans="1:13" x14ac:dyDescent="0.25">
      <c r="A162" s="9">
        <v>157</v>
      </c>
      <c r="B162" s="7">
        <v>123613</v>
      </c>
      <c r="C162" s="7" t="s">
        <v>18</v>
      </c>
      <c r="D162" s="7" t="s">
        <v>19</v>
      </c>
      <c r="E162" s="7">
        <v>1</v>
      </c>
      <c r="F162" s="7">
        <v>143</v>
      </c>
      <c r="G162" s="7" t="s">
        <v>11</v>
      </c>
      <c r="H162" s="10">
        <v>44115</v>
      </c>
      <c r="I162" s="7">
        <f>IFERROR(VLOOKUP('Purchase Transactions'!$B162,'Sales Transactions'!$B$6:$H$315,7,FALSE),"")</f>
        <v>169</v>
      </c>
      <c r="J162" s="7">
        <f>IFERROR(VLOOKUP('Purchase Transactions'!$B162,'Sales Transactions'!$B$6:$H$315,6,0),"")</f>
        <v>1</v>
      </c>
      <c r="K162" s="10">
        <f>IFERROR(INDEX('Sales Transactions'!$F$6:$F$315,MATCH(Table5[[#This Row],[Item Code]],'Sales Transactions'!$B$6:$B$315,0)),"")</f>
        <v>44144</v>
      </c>
      <c r="L162" s="13" t="str">
        <f>IF(Table5[[#This Row],[Sales Quantity]]="",Table5[[#This Row],[Quantity]],"")</f>
        <v/>
      </c>
      <c r="M162" s="13">
        <f>IFERROR(Table5[[#This Row],[Sales Price]]-Table5[[#This Row],[Purchase Price]],"")</f>
        <v>26</v>
      </c>
    </row>
    <row r="163" spans="1:13" x14ac:dyDescent="0.25">
      <c r="A163" s="9">
        <v>158</v>
      </c>
      <c r="B163" s="7">
        <v>123614</v>
      </c>
      <c r="C163" s="7" t="s">
        <v>16</v>
      </c>
      <c r="D163" s="7" t="s">
        <v>19</v>
      </c>
      <c r="E163" s="7">
        <v>1</v>
      </c>
      <c r="F163" s="7">
        <v>247</v>
      </c>
      <c r="G163" s="7" t="s">
        <v>31</v>
      </c>
      <c r="H163" s="10">
        <v>44044</v>
      </c>
      <c r="I163" s="7">
        <f>IFERROR(VLOOKUP('Purchase Transactions'!$B163,'Sales Transactions'!$B$6:$H$315,7,FALSE),"")</f>
        <v>291</v>
      </c>
      <c r="J163" s="7">
        <f>IFERROR(VLOOKUP('Purchase Transactions'!$B163,'Sales Transactions'!$B$6:$H$315,6,0),"")</f>
        <v>1</v>
      </c>
      <c r="K163" s="10">
        <f>IFERROR(INDEX('Sales Transactions'!$F$6:$F$315,MATCH(Table5[[#This Row],[Item Code]],'Sales Transactions'!$B$6:$B$315,0)),"")</f>
        <v>44095</v>
      </c>
      <c r="L163" s="13" t="str">
        <f>IF(Table5[[#This Row],[Sales Quantity]]="",Table5[[#This Row],[Quantity]],"")</f>
        <v/>
      </c>
      <c r="M163" s="13">
        <f>IFERROR(Table5[[#This Row],[Sales Price]]-Table5[[#This Row],[Purchase Price]],"")</f>
        <v>44</v>
      </c>
    </row>
    <row r="164" spans="1:13" x14ac:dyDescent="0.25">
      <c r="A164" s="9">
        <v>159</v>
      </c>
      <c r="B164" s="7">
        <v>123615</v>
      </c>
      <c r="C164" s="7" t="s">
        <v>7</v>
      </c>
      <c r="D164" s="7" t="s">
        <v>19</v>
      </c>
      <c r="E164" s="7">
        <v>1</v>
      </c>
      <c r="F164" s="7">
        <v>322</v>
      </c>
      <c r="G164" s="7" t="s">
        <v>12</v>
      </c>
      <c r="H164" s="10">
        <v>44046</v>
      </c>
      <c r="I164" s="7" t="str">
        <f>IFERROR(VLOOKUP('Purchase Transactions'!$B164,'Sales Transactions'!$B$6:$H$315,7,FALSE),"")</f>
        <v/>
      </c>
      <c r="J164" s="7" t="str">
        <f>IFERROR(VLOOKUP('Purchase Transactions'!$B164,'Sales Transactions'!$B$6:$H$315,6,0),"")</f>
        <v/>
      </c>
      <c r="K164" s="10" t="str">
        <f>IFERROR(INDEX('Sales Transactions'!$F$6:$F$315,MATCH(Table5[[#This Row],[Item Code]],'Sales Transactions'!$B$6:$B$315,0)),"")</f>
        <v/>
      </c>
      <c r="L164" s="13">
        <f>IF(Table5[[#This Row],[Sales Quantity]]="",Table5[[#This Row],[Quantity]],"")</f>
        <v>1</v>
      </c>
      <c r="M164" s="13" t="str">
        <f>IFERROR(Table5[[#This Row],[Sales Price]]-Table5[[#This Row],[Purchase Price]],"")</f>
        <v/>
      </c>
    </row>
    <row r="165" spans="1:13" x14ac:dyDescent="0.25">
      <c r="A165" s="9">
        <v>160</v>
      </c>
      <c r="B165" s="7">
        <v>123616</v>
      </c>
      <c r="C165" s="7" t="s">
        <v>17</v>
      </c>
      <c r="D165" s="7" t="s">
        <v>19</v>
      </c>
      <c r="E165" s="7">
        <v>1</v>
      </c>
      <c r="F165" s="7">
        <v>145</v>
      </c>
      <c r="G165" s="7" t="s">
        <v>12</v>
      </c>
      <c r="H165" s="10">
        <v>44109</v>
      </c>
      <c r="I165" s="7" t="str">
        <f>IFERROR(VLOOKUP('Purchase Transactions'!$B165,'Sales Transactions'!$B$6:$H$315,7,FALSE),"")</f>
        <v/>
      </c>
      <c r="J165" s="7" t="str">
        <f>IFERROR(VLOOKUP('Purchase Transactions'!$B165,'Sales Transactions'!$B$6:$H$315,6,0),"")</f>
        <v/>
      </c>
      <c r="K165" s="10" t="str">
        <f>IFERROR(INDEX('Sales Transactions'!$F$6:$F$315,MATCH(Table5[[#This Row],[Item Code]],'Sales Transactions'!$B$6:$B$315,0)),"")</f>
        <v/>
      </c>
      <c r="L165" s="13">
        <f>IF(Table5[[#This Row],[Sales Quantity]]="",Table5[[#This Row],[Quantity]],"")</f>
        <v>1</v>
      </c>
      <c r="M165" s="13" t="str">
        <f>IFERROR(Table5[[#This Row],[Sales Price]]-Table5[[#This Row],[Purchase Price]],"")</f>
        <v/>
      </c>
    </row>
    <row r="166" spans="1:13" x14ac:dyDescent="0.25">
      <c r="A166" s="9">
        <v>161</v>
      </c>
      <c r="B166" s="7">
        <v>123617</v>
      </c>
      <c r="C166" s="7" t="s">
        <v>7</v>
      </c>
      <c r="D166" s="7" t="s">
        <v>19</v>
      </c>
      <c r="E166" s="7">
        <v>1</v>
      </c>
      <c r="F166" s="7">
        <v>234</v>
      </c>
      <c r="G166" s="7" t="s">
        <v>11</v>
      </c>
      <c r="H166" s="10">
        <v>43948</v>
      </c>
      <c r="I166" s="7">
        <f>IFERROR(VLOOKUP('Purchase Transactions'!$B166,'Sales Transactions'!$B$6:$H$315,7,FALSE),"")</f>
        <v>283</v>
      </c>
      <c r="J166" s="7">
        <f>IFERROR(VLOOKUP('Purchase Transactions'!$B166,'Sales Transactions'!$B$6:$H$315,6,0),"")</f>
        <v>1</v>
      </c>
      <c r="K166" s="10">
        <f>IFERROR(INDEX('Sales Transactions'!$F$6:$F$315,MATCH(Table5[[#This Row],[Item Code]],'Sales Transactions'!$B$6:$B$315,0)),"")</f>
        <v>43989</v>
      </c>
      <c r="L166" s="13" t="str">
        <f>IF(Table5[[#This Row],[Sales Quantity]]="",Table5[[#This Row],[Quantity]],"")</f>
        <v/>
      </c>
      <c r="M166" s="13">
        <f>IFERROR(Table5[[#This Row],[Sales Price]]-Table5[[#This Row],[Purchase Price]],"")</f>
        <v>49</v>
      </c>
    </row>
    <row r="167" spans="1:13" x14ac:dyDescent="0.25">
      <c r="A167" s="9">
        <v>162</v>
      </c>
      <c r="B167" s="7">
        <v>123618</v>
      </c>
      <c r="C167" s="7" t="s">
        <v>7</v>
      </c>
      <c r="D167" s="7" t="s">
        <v>19</v>
      </c>
      <c r="E167" s="7">
        <v>1</v>
      </c>
      <c r="F167" s="7">
        <v>206</v>
      </c>
      <c r="G167" s="7" t="s">
        <v>35</v>
      </c>
      <c r="H167" s="10">
        <v>44069</v>
      </c>
      <c r="I167" s="7">
        <f>IFERROR(VLOOKUP('Purchase Transactions'!$B167,'Sales Transactions'!$B$6:$H$315,7,FALSE),"")</f>
        <v>255</v>
      </c>
      <c r="J167" s="7">
        <f>IFERROR(VLOOKUP('Purchase Transactions'!$B167,'Sales Transactions'!$B$6:$H$315,6,0),"")</f>
        <v>1</v>
      </c>
      <c r="K167" s="10">
        <f>IFERROR(INDEX('Sales Transactions'!$F$6:$F$315,MATCH(Table5[[#This Row],[Item Code]],'Sales Transactions'!$B$6:$B$315,0)),"")</f>
        <v>44148</v>
      </c>
      <c r="L167" s="13" t="str">
        <f>IF(Table5[[#This Row],[Sales Quantity]]="",Table5[[#This Row],[Quantity]],"")</f>
        <v/>
      </c>
      <c r="M167" s="13">
        <f>IFERROR(Table5[[#This Row],[Sales Price]]-Table5[[#This Row],[Purchase Price]],"")</f>
        <v>49</v>
      </c>
    </row>
    <row r="168" spans="1:13" x14ac:dyDescent="0.25">
      <c r="A168" s="9">
        <v>163</v>
      </c>
      <c r="B168" s="7">
        <v>123619</v>
      </c>
      <c r="C168" s="7" t="s">
        <v>20</v>
      </c>
      <c r="D168" s="7" t="s">
        <v>19</v>
      </c>
      <c r="E168" s="7">
        <v>1</v>
      </c>
      <c r="F168" s="7">
        <v>171</v>
      </c>
      <c r="G168" s="7" t="s">
        <v>13</v>
      </c>
      <c r="H168" s="10">
        <v>43982</v>
      </c>
      <c r="I168" s="7">
        <f>IFERROR(VLOOKUP('Purchase Transactions'!$B168,'Sales Transactions'!$B$6:$H$315,7,FALSE),"")</f>
        <v>198</v>
      </c>
      <c r="J168" s="7">
        <f>IFERROR(VLOOKUP('Purchase Transactions'!$B168,'Sales Transactions'!$B$6:$H$315,6,0),"")</f>
        <v>1</v>
      </c>
      <c r="K168" s="10">
        <f>IFERROR(INDEX('Sales Transactions'!$F$6:$F$315,MATCH(Table5[[#This Row],[Item Code]],'Sales Transactions'!$B$6:$B$315,0)),"")</f>
        <v>44000</v>
      </c>
      <c r="L168" s="13" t="str">
        <f>IF(Table5[[#This Row],[Sales Quantity]]="",Table5[[#This Row],[Quantity]],"")</f>
        <v/>
      </c>
      <c r="M168" s="13">
        <f>IFERROR(Table5[[#This Row],[Sales Price]]-Table5[[#This Row],[Purchase Price]],"")</f>
        <v>27</v>
      </c>
    </row>
    <row r="169" spans="1:13" x14ac:dyDescent="0.25">
      <c r="A169" s="9">
        <v>164</v>
      </c>
      <c r="B169" s="7">
        <v>123620</v>
      </c>
      <c r="C169" s="7" t="s">
        <v>16</v>
      </c>
      <c r="D169" s="7" t="s">
        <v>19</v>
      </c>
      <c r="E169" s="7">
        <v>1</v>
      </c>
      <c r="F169" s="7">
        <v>193</v>
      </c>
      <c r="G169" s="7" t="s">
        <v>31</v>
      </c>
      <c r="H169" s="10">
        <v>44115</v>
      </c>
      <c r="I169" s="7">
        <f>IFERROR(VLOOKUP('Purchase Transactions'!$B169,'Sales Transactions'!$B$6:$H$315,7,FALSE),"")</f>
        <v>224</v>
      </c>
      <c r="J169" s="7">
        <f>IFERROR(VLOOKUP('Purchase Transactions'!$B169,'Sales Transactions'!$B$6:$H$315,6,0),"")</f>
        <v>1</v>
      </c>
      <c r="K169" s="10">
        <f>IFERROR(INDEX('Sales Transactions'!$F$6:$F$315,MATCH(Table5[[#This Row],[Item Code]],'Sales Transactions'!$B$6:$B$315,0)),"")</f>
        <v>44182</v>
      </c>
      <c r="L169" s="13" t="str">
        <f>IF(Table5[[#This Row],[Sales Quantity]]="",Table5[[#This Row],[Quantity]],"")</f>
        <v/>
      </c>
      <c r="M169" s="13">
        <f>IFERROR(Table5[[#This Row],[Sales Price]]-Table5[[#This Row],[Purchase Price]],"")</f>
        <v>31</v>
      </c>
    </row>
    <row r="170" spans="1:13" x14ac:dyDescent="0.25">
      <c r="A170" s="9">
        <v>165</v>
      </c>
      <c r="B170" s="7">
        <v>123621</v>
      </c>
      <c r="C170" s="7" t="s">
        <v>16</v>
      </c>
      <c r="D170" s="7" t="s">
        <v>19</v>
      </c>
      <c r="E170" s="7">
        <v>1</v>
      </c>
      <c r="F170" s="7">
        <v>108</v>
      </c>
      <c r="G170" s="7" t="s">
        <v>13</v>
      </c>
      <c r="H170" s="10">
        <v>43959</v>
      </c>
      <c r="I170" s="7">
        <f>IFERROR(VLOOKUP('Purchase Transactions'!$B170,'Sales Transactions'!$B$6:$H$315,7,FALSE),"")</f>
        <v>129</v>
      </c>
      <c r="J170" s="7">
        <f>IFERROR(VLOOKUP('Purchase Transactions'!$B170,'Sales Transactions'!$B$6:$H$315,6,0),"")</f>
        <v>1</v>
      </c>
      <c r="K170" s="10">
        <f>IFERROR(INDEX('Sales Transactions'!$F$6:$F$315,MATCH(Table5[[#This Row],[Item Code]],'Sales Transactions'!$B$6:$B$315,0)),"")</f>
        <v>44001</v>
      </c>
      <c r="L170" s="13" t="str">
        <f>IF(Table5[[#This Row],[Sales Quantity]]="",Table5[[#This Row],[Quantity]],"")</f>
        <v/>
      </c>
      <c r="M170" s="13">
        <f>IFERROR(Table5[[#This Row],[Sales Price]]-Table5[[#This Row],[Purchase Price]],"")</f>
        <v>21</v>
      </c>
    </row>
    <row r="171" spans="1:13" x14ac:dyDescent="0.25">
      <c r="A171" s="9">
        <v>166</v>
      </c>
      <c r="B171" s="7">
        <v>123622</v>
      </c>
      <c r="C171" s="7" t="s">
        <v>16</v>
      </c>
      <c r="D171" s="7" t="s">
        <v>19</v>
      </c>
      <c r="E171" s="7">
        <v>1</v>
      </c>
      <c r="F171" s="7">
        <v>339</v>
      </c>
      <c r="G171" s="7" t="s">
        <v>35</v>
      </c>
      <c r="H171" s="10">
        <v>44154</v>
      </c>
      <c r="I171" s="7" t="str">
        <f>IFERROR(VLOOKUP('Purchase Transactions'!$B171,'Sales Transactions'!$B$6:$H$315,7,FALSE),"")</f>
        <v/>
      </c>
      <c r="J171" s="7" t="str">
        <f>IFERROR(VLOOKUP('Purchase Transactions'!$B171,'Sales Transactions'!$B$6:$H$315,6,0),"")</f>
        <v/>
      </c>
      <c r="K171" s="10" t="str">
        <f>IFERROR(INDEX('Sales Transactions'!$F$6:$F$315,MATCH(Table5[[#This Row],[Item Code]],'Sales Transactions'!$B$6:$B$315,0)),"")</f>
        <v/>
      </c>
      <c r="L171" s="13">
        <f>IF(Table5[[#This Row],[Sales Quantity]]="",Table5[[#This Row],[Quantity]],"")</f>
        <v>1</v>
      </c>
      <c r="M171" s="13" t="str">
        <f>IFERROR(Table5[[#This Row],[Sales Price]]-Table5[[#This Row],[Purchase Price]],"")</f>
        <v/>
      </c>
    </row>
    <row r="172" spans="1:13" x14ac:dyDescent="0.25">
      <c r="A172" s="9">
        <v>167</v>
      </c>
      <c r="B172" s="7">
        <v>123623</v>
      </c>
      <c r="C172" s="7" t="s">
        <v>4</v>
      </c>
      <c r="D172" s="7" t="s">
        <v>19</v>
      </c>
      <c r="E172" s="7">
        <v>1</v>
      </c>
      <c r="F172" s="7">
        <v>126</v>
      </c>
      <c r="G172" s="7" t="s">
        <v>13</v>
      </c>
      <c r="H172" s="10">
        <v>44117</v>
      </c>
      <c r="I172" s="7">
        <f>IFERROR(VLOOKUP('Purchase Transactions'!$B172,'Sales Transactions'!$B$6:$H$315,7,FALSE),"")</f>
        <v>149</v>
      </c>
      <c r="J172" s="7">
        <f>IFERROR(VLOOKUP('Purchase Transactions'!$B172,'Sales Transactions'!$B$6:$H$315,6,0),"")</f>
        <v>1</v>
      </c>
      <c r="K172" s="10">
        <f>IFERROR(INDEX('Sales Transactions'!$F$6:$F$315,MATCH(Table5[[#This Row],[Item Code]],'Sales Transactions'!$B$6:$B$315,0)),"")</f>
        <v>44185</v>
      </c>
      <c r="L172" s="13" t="str">
        <f>IF(Table5[[#This Row],[Sales Quantity]]="",Table5[[#This Row],[Quantity]],"")</f>
        <v/>
      </c>
      <c r="M172" s="13">
        <f>IFERROR(Table5[[#This Row],[Sales Price]]-Table5[[#This Row],[Purchase Price]],"")</f>
        <v>23</v>
      </c>
    </row>
    <row r="173" spans="1:13" x14ac:dyDescent="0.25">
      <c r="A173" s="9">
        <v>168</v>
      </c>
      <c r="B173" s="7">
        <v>123624</v>
      </c>
      <c r="C173" s="7" t="s">
        <v>7</v>
      </c>
      <c r="D173" s="7" t="s">
        <v>19</v>
      </c>
      <c r="E173" s="7">
        <v>1</v>
      </c>
      <c r="F173" s="7">
        <v>262</v>
      </c>
      <c r="G173" s="7" t="s">
        <v>11</v>
      </c>
      <c r="H173" s="10">
        <v>44150</v>
      </c>
      <c r="I173" s="7" t="str">
        <f>IFERROR(VLOOKUP('Purchase Transactions'!$B173,'Sales Transactions'!$B$6:$H$315,7,FALSE),"")</f>
        <v/>
      </c>
      <c r="J173" s="7" t="str">
        <f>IFERROR(VLOOKUP('Purchase Transactions'!$B173,'Sales Transactions'!$B$6:$H$315,6,0),"")</f>
        <v/>
      </c>
      <c r="K173" s="10" t="str">
        <f>IFERROR(INDEX('Sales Transactions'!$F$6:$F$315,MATCH(Table5[[#This Row],[Item Code]],'Sales Transactions'!$B$6:$B$315,0)),"")</f>
        <v/>
      </c>
      <c r="L173" s="13">
        <f>IF(Table5[[#This Row],[Sales Quantity]]="",Table5[[#This Row],[Quantity]],"")</f>
        <v>1</v>
      </c>
      <c r="M173" s="13" t="str">
        <f>IFERROR(Table5[[#This Row],[Sales Price]]-Table5[[#This Row],[Purchase Price]],"")</f>
        <v/>
      </c>
    </row>
    <row r="174" spans="1:13" x14ac:dyDescent="0.25">
      <c r="A174" s="9">
        <v>169</v>
      </c>
      <c r="B174" s="7">
        <v>123625</v>
      </c>
      <c r="C174" s="7" t="s">
        <v>20</v>
      </c>
      <c r="D174" s="7" t="s">
        <v>19</v>
      </c>
      <c r="E174" s="7">
        <v>1</v>
      </c>
      <c r="F174" s="7">
        <v>258</v>
      </c>
      <c r="G174" s="7" t="s">
        <v>11</v>
      </c>
      <c r="H174" s="10">
        <v>44080</v>
      </c>
      <c r="I174" s="7">
        <f>IFERROR(VLOOKUP('Purchase Transactions'!$B174,'Sales Transactions'!$B$6:$H$315,7,FALSE),"")</f>
        <v>315</v>
      </c>
      <c r="J174" s="7">
        <f>IFERROR(VLOOKUP('Purchase Transactions'!$B174,'Sales Transactions'!$B$6:$H$315,6,0),"")</f>
        <v>1</v>
      </c>
      <c r="K174" s="10">
        <f>IFERROR(INDEX('Sales Transactions'!$F$6:$F$315,MATCH(Table5[[#This Row],[Item Code]],'Sales Transactions'!$B$6:$B$315,0)),"")</f>
        <v>44163</v>
      </c>
      <c r="L174" s="13" t="str">
        <f>IF(Table5[[#This Row],[Sales Quantity]]="",Table5[[#This Row],[Quantity]],"")</f>
        <v/>
      </c>
      <c r="M174" s="13">
        <f>IFERROR(Table5[[#This Row],[Sales Price]]-Table5[[#This Row],[Purchase Price]],"")</f>
        <v>57</v>
      </c>
    </row>
    <row r="175" spans="1:13" x14ac:dyDescent="0.25">
      <c r="A175" s="9">
        <v>170</v>
      </c>
      <c r="B175" s="7">
        <v>123626</v>
      </c>
      <c r="C175" s="7" t="s">
        <v>17</v>
      </c>
      <c r="D175" s="7" t="s">
        <v>19</v>
      </c>
      <c r="E175" s="7">
        <v>1</v>
      </c>
      <c r="F175" s="7">
        <v>187</v>
      </c>
      <c r="G175" s="7" t="s">
        <v>12</v>
      </c>
      <c r="H175" s="10">
        <v>44021</v>
      </c>
      <c r="I175" s="7" t="str">
        <f>IFERROR(VLOOKUP('Purchase Transactions'!$B175,'Sales Transactions'!$B$6:$H$315,7,FALSE),"")</f>
        <v/>
      </c>
      <c r="J175" s="7" t="str">
        <f>IFERROR(VLOOKUP('Purchase Transactions'!$B175,'Sales Transactions'!$B$6:$H$315,6,0),"")</f>
        <v/>
      </c>
      <c r="K175" s="10" t="str">
        <f>IFERROR(INDEX('Sales Transactions'!$F$6:$F$315,MATCH(Table5[[#This Row],[Item Code]],'Sales Transactions'!$B$6:$B$315,0)),"")</f>
        <v/>
      </c>
      <c r="L175" s="13">
        <f>IF(Table5[[#This Row],[Sales Quantity]]="",Table5[[#This Row],[Quantity]],"")</f>
        <v>1</v>
      </c>
      <c r="M175" s="13" t="str">
        <f>IFERROR(Table5[[#This Row],[Sales Price]]-Table5[[#This Row],[Purchase Price]],"")</f>
        <v/>
      </c>
    </row>
    <row r="176" spans="1:13" x14ac:dyDescent="0.25">
      <c r="A176" s="9">
        <v>171</v>
      </c>
      <c r="B176" s="7">
        <v>123627</v>
      </c>
      <c r="C176" s="7" t="s">
        <v>16</v>
      </c>
      <c r="D176" s="7" t="s">
        <v>19</v>
      </c>
      <c r="E176" s="7">
        <v>1</v>
      </c>
      <c r="F176" s="7">
        <v>108</v>
      </c>
      <c r="G176" s="7" t="s">
        <v>13</v>
      </c>
      <c r="H176" s="10">
        <v>44105</v>
      </c>
      <c r="I176" s="7">
        <f>IFERROR(VLOOKUP('Purchase Transactions'!$B176,'Sales Transactions'!$B$6:$H$315,7,FALSE),"")</f>
        <v>132</v>
      </c>
      <c r="J176" s="7">
        <f>IFERROR(VLOOKUP('Purchase Transactions'!$B176,'Sales Transactions'!$B$6:$H$315,6,0),"")</f>
        <v>1</v>
      </c>
      <c r="K176" s="10">
        <f>IFERROR(INDEX('Sales Transactions'!$F$6:$F$315,MATCH(Table5[[#This Row],[Item Code]],'Sales Transactions'!$B$6:$B$315,0)),"")</f>
        <v>44118</v>
      </c>
      <c r="L176" s="13" t="str">
        <f>IF(Table5[[#This Row],[Sales Quantity]]="",Table5[[#This Row],[Quantity]],"")</f>
        <v/>
      </c>
      <c r="M176" s="13">
        <f>IFERROR(Table5[[#This Row],[Sales Price]]-Table5[[#This Row],[Purchase Price]],"")</f>
        <v>24</v>
      </c>
    </row>
    <row r="177" spans="1:13" x14ac:dyDescent="0.25">
      <c r="A177" s="9">
        <v>172</v>
      </c>
      <c r="B177" s="7">
        <v>123628</v>
      </c>
      <c r="C177" s="7" t="s">
        <v>4</v>
      </c>
      <c r="D177" s="7" t="s">
        <v>19</v>
      </c>
      <c r="E177" s="7">
        <v>1</v>
      </c>
      <c r="F177" s="7">
        <v>199</v>
      </c>
      <c r="G177" s="7" t="s">
        <v>11</v>
      </c>
      <c r="H177" s="10">
        <v>43834</v>
      </c>
      <c r="I177" s="7">
        <f>IFERROR(VLOOKUP('Purchase Transactions'!$B177,'Sales Transactions'!$B$6:$H$315,7,FALSE),"")</f>
        <v>235</v>
      </c>
      <c r="J177" s="7">
        <f>IFERROR(VLOOKUP('Purchase Transactions'!$B177,'Sales Transactions'!$B$6:$H$315,6,0),"")</f>
        <v>1</v>
      </c>
      <c r="K177" s="10">
        <f>IFERROR(INDEX('Sales Transactions'!$F$6:$F$315,MATCH(Table5[[#This Row],[Item Code]],'Sales Transactions'!$B$6:$B$315,0)),"")</f>
        <v>43886</v>
      </c>
      <c r="L177" s="13" t="str">
        <f>IF(Table5[[#This Row],[Sales Quantity]]="",Table5[[#This Row],[Quantity]],"")</f>
        <v/>
      </c>
      <c r="M177" s="13">
        <f>IFERROR(Table5[[#This Row],[Sales Price]]-Table5[[#This Row],[Purchase Price]],"")</f>
        <v>36</v>
      </c>
    </row>
    <row r="178" spans="1:13" x14ac:dyDescent="0.25">
      <c r="A178" s="9">
        <v>173</v>
      </c>
      <c r="B178" s="7">
        <v>123629</v>
      </c>
      <c r="C178" s="7" t="s">
        <v>6</v>
      </c>
      <c r="D178" s="7" t="s">
        <v>19</v>
      </c>
      <c r="E178" s="7">
        <v>1</v>
      </c>
      <c r="F178" s="7">
        <v>119</v>
      </c>
      <c r="G178" s="7" t="s">
        <v>31</v>
      </c>
      <c r="H178" s="10">
        <v>43925</v>
      </c>
      <c r="I178" s="7">
        <f>IFERROR(VLOOKUP('Purchase Transactions'!$B178,'Sales Transactions'!$B$6:$H$315,7,FALSE),"")</f>
        <v>144</v>
      </c>
      <c r="J178" s="7">
        <f>IFERROR(VLOOKUP('Purchase Transactions'!$B178,'Sales Transactions'!$B$6:$H$315,6,0),"")</f>
        <v>1</v>
      </c>
      <c r="K178" s="10">
        <f>IFERROR(INDEX('Sales Transactions'!$F$6:$F$315,MATCH(Table5[[#This Row],[Item Code]],'Sales Transactions'!$B$6:$B$315,0)),"")</f>
        <v>43943</v>
      </c>
      <c r="L178" s="13" t="str">
        <f>IF(Table5[[#This Row],[Sales Quantity]]="",Table5[[#This Row],[Quantity]],"")</f>
        <v/>
      </c>
      <c r="M178" s="13">
        <f>IFERROR(Table5[[#This Row],[Sales Price]]-Table5[[#This Row],[Purchase Price]],"")</f>
        <v>25</v>
      </c>
    </row>
    <row r="179" spans="1:13" x14ac:dyDescent="0.25">
      <c r="A179" s="9">
        <v>174</v>
      </c>
      <c r="B179" s="7">
        <v>123630</v>
      </c>
      <c r="C179" s="7" t="s">
        <v>17</v>
      </c>
      <c r="D179" s="7" t="s">
        <v>19</v>
      </c>
      <c r="E179" s="7">
        <v>1</v>
      </c>
      <c r="F179" s="7">
        <v>329</v>
      </c>
      <c r="G179" s="7" t="s">
        <v>11</v>
      </c>
      <c r="H179" s="10">
        <v>44089</v>
      </c>
      <c r="I179" s="7">
        <f>IFERROR(VLOOKUP('Purchase Transactions'!$B179,'Sales Transactions'!$B$6:$H$315,7,FALSE),"")</f>
        <v>411</v>
      </c>
      <c r="J179" s="7">
        <f>IFERROR(VLOOKUP('Purchase Transactions'!$B179,'Sales Transactions'!$B$6:$H$315,6,0),"")</f>
        <v>1</v>
      </c>
      <c r="K179" s="10">
        <f>IFERROR(INDEX('Sales Transactions'!$F$6:$F$315,MATCH(Table5[[#This Row],[Item Code]],'Sales Transactions'!$B$6:$B$315,0)),"")</f>
        <v>44125</v>
      </c>
      <c r="L179" s="13" t="str">
        <f>IF(Table5[[#This Row],[Sales Quantity]]="",Table5[[#This Row],[Quantity]],"")</f>
        <v/>
      </c>
      <c r="M179" s="13">
        <f>IFERROR(Table5[[#This Row],[Sales Price]]-Table5[[#This Row],[Purchase Price]],"")</f>
        <v>82</v>
      </c>
    </row>
    <row r="180" spans="1:13" x14ac:dyDescent="0.25">
      <c r="A180" s="9">
        <v>175</v>
      </c>
      <c r="B180" s="7">
        <v>123631</v>
      </c>
      <c r="C180" s="7" t="s">
        <v>6</v>
      </c>
      <c r="D180" s="7" t="s">
        <v>19</v>
      </c>
      <c r="E180" s="7">
        <v>1</v>
      </c>
      <c r="F180" s="7">
        <v>158</v>
      </c>
      <c r="G180" s="7" t="s">
        <v>31</v>
      </c>
      <c r="H180" s="10">
        <v>44109</v>
      </c>
      <c r="I180" s="7">
        <f>IFERROR(VLOOKUP('Purchase Transactions'!$B180,'Sales Transactions'!$B$6:$H$315,7,FALSE),"")</f>
        <v>188</v>
      </c>
      <c r="J180" s="7">
        <f>IFERROR(VLOOKUP('Purchase Transactions'!$B180,'Sales Transactions'!$B$6:$H$315,6,0),"")</f>
        <v>1</v>
      </c>
      <c r="K180" s="10">
        <f>IFERROR(INDEX('Sales Transactions'!$F$6:$F$315,MATCH(Table5[[#This Row],[Item Code]],'Sales Transactions'!$B$6:$B$315,0)),"")</f>
        <v>44156</v>
      </c>
      <c r="L180" s="13" t="str">
        <f>IF(Table5[[#This Row],[Sales Quantity]]="",Table5[[#This Row],[Quantity]],"")</f>
        <v/>
      </c>
      <c r="M180" s="13">
        <f>IFERROR(Table5[[#This Row],[Sales Price]]-Table5[[#This Row],[Purchase Price]],"")</f>
        <v>30</v>
      </c>
    </row>
    <row r="181" spans="1:13" x14ac:dyDescent="0.25">
      <c r="A181" s="9">
        <v>176</v>
      </c>
      <c r="B181" s="7">
        <v>123632</v>
      </c>
      <c r="C181" s="7" t="s">
        <v>17</v>
      </c>
      <c r="D181" s="7" t="s">
        <v>19</v>
      </c>
      <c r="E181" s="7">
        <v>1</v>
      </c>
      <c r="F181" s="7">
        <v>272</v>
      </c>
      <c r="G181" s="7" t="s">
        <v>11</v>
      </c>
      <c r="H181" s="10">
        <v>44115</v>
      </c>
      <c r="I181" s="7" t="str">
        <f>IFERROR(VLOOKUP('Purchase Transactions'!$B181,'Sales Transactions'!$B$6:$H$315,7,FALSE),"")</f>
        <v/>
      </c>
      <c r="J181" s="7" t="str">
        <f>IFERROR(VLOOKUP('Purchase Transactions'!$B181,'Sales Transactions'!$B$6:$H$315,6,0),"")</f>
        <v/>
      </c>
      <c r="K181" s="10" t="str">
        <f>IFERROR(INDEX('Sales Transactions'!$F$6:$F$315,MATCH(Table5[[#This Row],[Item Code]],'Sales Transactions'!$B$6:$B$315,0)),"")</f>
        <v/>
      </c>
      <c r="L181" s="13">
        <f>IF(Table5[[#This Row],[Sales Quantity]]="",Table5[[#This Row],[Quantity]],"")</f>
        <v>1</v>
      </c>
      <c r="M181" s="13" t="str">
        <f>IFERROR(Table5[[#This Row],[Sales Price]]-Table5[[#This Row],[Purchase Price]],"")</f>
        <v/>
      </c>
    </row>
    <row r="182" spans="1:13" x14ac:dyDescent="0.25">
      <c r="A182" s="9">
        <v>177</v>
      </c>
      <c r="B182" s="7">
        <v>123633</v>
      </c>
      <c r="C182" s="7" t="s">
        <v>16</v>
      </c>
      <c r="D182" s="7" t="s">
        <v>19</v>
      </c>
      <c r="E182" s="7">
        <v>1</v>
      </c>
      <c r="F182" s="7">
        <v>176</v>
      </c>
      <c r="G182" s="7" t="s">
        <v>11</v>
      </c>
      <c r="H182" s="10">
        <v>44078</v>
      </c>
      <c r="I182" s="7">
        <f>IFERROR(VLOOKUP('Purchase Transactions'!$B182,'Sales Transactions'!$B$6:$H$315,7,FALSE),"")</f>
        <v>211</v>
      </c>
      <c r="J182" s="7">
        <f>IFERROR(VLOOKUP('Purchase Transactions'!$B182,'Sales Transactions'!$B$6:$H$315,6,0),"")</f>
        <v>1</v>
      </c>
      <c r="K182" s="10">
        <f>IFERROR(INDEX('Sales Transactions'!$F$6:$F$315,MATCH(Table5[[#This Row],[Item Code]],'Sales Transactions'!$B$6:$B$315,0)),"")</f>
        <v>44137</v>
      </c>
      <c r="L182" s="13" t="str">
        <f>IF(Table5[[#This Row],[Sales Quantity]]="",Table5[[#This Row],[Quantity]],"")</f>
        <v/>
      </c>
      <c r="M182" s="13">
        <f>IFERROR(Table5[[#This Row],[Sales Price]]-Table5[[#This Row],[Purchase Price]],"")</f>
        <v>35</v>
      </c>
    </row>
    <row r="183" spans="1:13" x14ac:dyDescent="0.25">
      <c r="A183" s="9">
        <v>178</v>
      </c>
      <c r="B183" s="7">
        <v>123634</v>
      </c>
      <c r="C183" s="7" t="s">
        <v>16</v>
      </c>
      <c r="D183" s="7" t="s">
        <v>19</v>
      </c>
      <c r="E183" s="7">
        <v>1</v>
      </c>
      <c r="F183" s="7">
        <v>171</v>
      </c>
      <c r="G183" s="7" t="s">
        <v>12</v>
      </c>
      <c r="H183" s="10">
        <v>43960</v>
      </c>
      <c r="I183" s="7">
        <f>IFERROR(VLOOKUP('Purchase Transactions'!$B183,'Sales Transactions'!$B$6:$H$315,7,FALSE),"")</f>
        <v>197</v>
      </c>
      <c r="J183" s="7">
        <f>IFERROR(VLOOKUP('Purchase Transactions'!$B183,'Sales Transactions'!$B$6:$H$315,6,0),"")</f>
        <v>1</v>
      </c>
      <c r="K183" s="10">
        <f>IFERROR(INDEX('Sales Transactions'!$F$6:$F$315,MATCH(Table5[[#This Row],[Item Code]],'Sales Transactions'!$B$6:$B$315,0)),"")</f>
        <v>43978</v>
      </c>
      <c r="L183" s="13" t="str">
        <f>IF(Table5[[#This Row],[Sales Quantity]]="",Table5[[#This Row],[Quantity]],"")</f>
        <v/>
      </c>
      <c r="M183" s="13">
        <f>IFERROR(Table5[[#This Row],[Sales Price]]-Table5[[#This Row],[Purchase Price]],"")</f>
        <v>26</v>
      </c>
    </row>
    <row r="184" spans="1:13" x14ac:dyDescent="0.25">
      <c r="A184" s="9">
        <v>179</v>
      </c>
      <c r="B184" s="7">
        <v>123635</v>
      </c>
      <c r="C184" s="7" t="s">
        <v>16</v>
      </c>
      <c r="D184" s="7" t="s">
        <v>19</v>
      </c>
      <c r="E184" s="7">
        <v>1</v>
      </c>
      <c r="F184" s="7">
        <v>117</v>
      </c>
      <c r="G184" s="7" t="s">
        <v>35</v>
      </c>
      <c r="H184" s="10">
        <v>43908</v>
      </c>
      <c r="I184" s="7">
        <f>IFERROR(VLOOKUP('Purchase Transactions'!$B184,'Sales Transactions'!$B$6:$H$315,7,FALSE),"")</f>
        <v>137</v>
      </c>
      <c r="J184" s="7">
        <f>IFERROR(VLOOKUP('Purchase Transactions'!$B184,'Sales Transactions'!$B$6:$H$315,6,0),"")</f>
        <v>1</v>
      </c>
      <c r="K184" s="10">
        <f>IFERROR(INDEX('Sales Transactions'!$F$6:$F$315,MATCH(Table5[[#This Row],[Item Code]],'Sales Transactions'!$B$6:$B$315,0)),"")</f>
        <v>43946</v>
      </c>
      <c r="L184" s="13" t="str">
        <f>IF(Table5[[#This Row],[Sales Quantity]]="",Table5[[#This Row],[Quantity]],"")</f>
        <v/>
      </c>
      <c r="M184" s="13">
        <f>IFERROR(Table5[[#This Row],[Sales Price]]-Table5[[#This Row],[Purchase Price]],"")</f>
        <v>20</v>
      </c>
    </row>
    <row r="185" spans="1:13" x14ac:dyDescent="0.25">
      <c r="A185" s="9">
        <v>180</v>
      </c>
      <c r="B185" s="7">
        <v>123636</v>
      </c>
      <c r="C185" s="7" t="s">
        <v>7</v>
      </c>
      <c r="D185" s="7" t="s">
        <v>19</v>
      </c>
      <c r="E185" s="7">
        <v>1</v>
      </c>
      <c r="F185" s="7">
        <v>242</v>
      </c>
      <c r="G185" s="7" t="s">
        <v>13</v>
      </c>
      <c r="H185" s="10">
        <v>43973</v>
      </c>
      <c r="I185" s="7">
        <f>IFERROR(VLOOKUP('Purchase Transactions'!$B185,'Sales Transactions'!$B$6:$H$315,7,FALSE),"")</f>
        <v>295</v>
      </c>
      <c r="J185" s="7">
        <f>IFERROR(VLOOKUP('Purchase Transactions'!$B185,'Sales Transactions'!$B$6:$H$315,6,0),"")</f>
        <v>1</v>
      </c>
      <c r="K185" s="10">
        <f>IFERROR(INDEX('Sales Transactions'!$F$6:$F$315,MATCH(Table5[[#This Row],[Item Code]],'Sales Transactions'!$B$6:$B$315,0)),"")</f>
        <v>44059</v>
      </c>
      <c r="L185" s="13" t="str">
        <f>IF(Table5[[#This Row],[Sales Quantity]]="",Table5[[#This Row],[Quantity]],"")</f>
        <v/>
      </c>
      <c r="M185" s="13">
        <f>IFERROR(Table5[[#This Row],[Sales Price]]-Table5[[#This Row],[Purchase Price]],"")</f>
        <v>53</v>
      </c>
    </row>
    <row r="186" spans="1:13" x14ac:dyDescent="0.25">
      <c r="A186" s="9">
        <v>181</v>
      </c>
      <c r="B186" s="7">
        <v>123637</v>
      </c>
      <c r="C186" s="7" t="s">
        <v>5</v>
      </c>
      <c r="D186" s="7" t="s">
        <v>19</v>
      </c>
      <c r="E186" s="7">
        <v>1</v>
      </c>
      <c r="F186" s="7">
        <v>127</v>
      </c>
      <c r="G186" s="7" t="s">
        <v>12</v>
      </c>
      <c r="H186" s="10">
        <v>43889</v>
      </c>
      <c r="I186" s="7">
        <f>IFERROR(VLOOKUP('Purchase Transactions'!$B186,'Sales Transactions'!$B$6:$H$315,7,FALSE),"")</f>
        <v>146</v>
      </c>
      <c r="J186" s="7">
        <f>IFERROR(VLOOKUP('Purchase Transactions'!$B186,'Sales Transactions'!$B$6:$H$315,6,0),"")</f>
        <v>1</v>
      </c>
      <c r="K186" s="10">
        <f>IFERROR(INDEX('Sales Transactions'!$F$6:$F$315,MATCH(Table5[[#This Row],[Item Code]],'Sales Transactions'!$B$6:$B$315,0)),"")</f>
        <v>43906</v>
      </c>
      <c r="L186" s="13" t="str">
        <f>IF(Table5[[#This Row],[Sales Quantity]]="",Table5[[#This Row],[Quantity]],"")</f>
        <v/>
      </c>
      <c r="M186" s="13">
        <f>IFERROR(Table5[[#This Row],[Sales Price]]-Table5[[#This Row],[Purchase Price]],"")</f>
        <v>19</v>
      </c>
    </row>
    <row r="187" spans="1:13" x14ac:dyDescent="0.25">
      <c r="A187" s="9">
        <v>182</v>
      </c>
      <c r="B187" s="7">
        <v>123638</v>
      </c>
      <c r="C187" s="7" t="s">
        <v>20</v>
      </c>
      <c r="D187" s="7" t="s">
        <v>19</v>
      </c>
      <c r="E187" s="7">
        <v>1</v>
      </c>
      <c r="F187" s="7">
        <v>267</v>
      </c>
      <c r="G187" s="7" t="s">
        <v>31</v>
      </c>
      <c r="H187" s="10">
        <v>44090</v>
      </c>
      <c r="I187" s="7">
        <f>IFERROR(VLOOKUP('Purchase Transactions'!$B187,'Sales Transactions'!$B$6:$H$315,7,FALSE),"")</f>
        <v>320</v>
      </c>
      <c r="J187" s="7">
        <f>IFERROR(VLOOKUP('Purchase Transactions'!$B187,'Sales Transactions'!$B$6:$H$315,6,0),"")</f>
        <v>1</v>
      </c>
      <c r="K187" s="10">
        <f>IFERROR(INDEX('Sales Transactions'!$F$6:$F$315,MATCH(Table5[[#This Row],[Item Code]],'Sales Transactions'!$B$6:$B$315,0)),"")</f>
        <v>44119</v>
      </c>
      <c r="L187" s="13" t="str">
        <f>IF(Table5[[#This Row],[Sales Quantity]]="",Table5[[#This Row],[Quantity]],"")</f>
        <v/>
      </c>
      <c r="M187" s="13">
        <f>IFERROR(Table5[[#This Row],[Sales Price]]-Table5[[#This Row],[Purchase Price]],"")</f>
        <v>53</v>
      </c>
    </row>
    <row r="188" spans="1:13" x14ac:dyDescent="0.25">
      <c r="A188" s="9">
        <v>183</v>
      </c>
      <c r="B188" s="7">
        <v>123639</v>
      </c>
      <c r="C188" s="7" t="s">
        <v>18</v>
      </c>
      <c r="D188" s="7" t="s">
        <v>19</v>
      </c>
      <c r="E188" s="7">
        <v>1</v>
      </c>
      <c r="F188" s="7">
        <v>140</v>
      </c>
      <c r="G188" s="7" t="s">
        <v>12</v>
      </c>
      <c r="H188" s="10">
        <v>44070</v>
      </c>
      <c r="I188" s="7" t="str">
        <f>IFERROR(VLOOKUP('Purchase Transactions'!$B188,'Sales Transactions'!$B$6:$H$315,7,FALSE),"")</f>
        <v/>
      </c>
      <c r="J188" s="7" t="str">
        <f>IFERROR(VLOOKUP('Purchase Transactions'!$B188,'Sales Transactions'!$B$6:$H$315,6,0),"")</f>
        <v/>
      </c>
      <c r="K188" s="10" t="str">
        <f>IFERROR(INDEX('Sales Transactions'!$F$6:$F$315,MATCH(Table5[[#This Row],[Item Code]],'Sales Transactions'!$B$6:$B$315,0)),"")</f>
        <v/>
      </c>
      <c r="L188" s="13">
        <f>IF(Table5[[#This Row],[Sales Quantity]]="",Table5[[#This Row],[Quantity]],"")</f>
        <v>1</v>
      </c>
      <c r="M188" s="13" t="str">
        <f>IFERROR(Table5[[#This Row],[Sales Price]]-Table5[[#This Row],[Purchase Price]],"")</f>
        <v/>
      </c>
    </row>
    <row r="189" spans="1:13" x14ac:dyDescent="0.25">
      <c r="A189" s="9">
        <v>184</v>
      </c>
      <c r="B189" s="7">
        <v>123640</v>
      </c>
      <c r="C189" s="7" t="s">
        <v>5</v>
      </c>
      <c r="D189" s="7" t="s">
        <v>19</v>
      </c>
      <c r="E189" s="7">
        <v>1</v>
      </c>
      <c r="F189" s="7">
        <v>235</v>
      </c>
      <c r="G189" s="7" t="s">
        <v>11</v>
      </c>
      <c r="H189" s="10">
        <v>44082</v>
      </c>
      <c r="I189" s="7">
        <f>IFERROR(VLOOKUP('Purchase Transactions'!$B189,'Sales Transactions'!$B$6:$H$315,7,FALSE),"")</f>
        <v>275</v>
      </c>
      <c r="J189" s="7">
        <f>IFERROR(VLOOKUP('Purchase Transactions'!$B189,'Sales Transactions'!$B$6:$H$315,6,0),"")</f>
        <v>1</v>
      </c>
      <c r="K189" s="10">
        <f>IFERROR(INDEX('Sales Transactions'!$F$6:$F$315,MATCH(Table5[[#This Row],[Item Code]],'Sales Transactions'!$B$6:$B$315,0)),"")</f>
        <v>44101</v>
      </c>
      <c r="L189" s="13" t="str">
        <f>IF(Table5[[#This Row],[Sales Quantity]]="",Table5[[#This Row],[Quantity]],"")</f>
        <v/>
      </c>
      <c r="M189" s="13">
        <f>IFERROR(Table5[[#This Row],[Sales Price]]-Table5[[#This Row],[Purchase Price]],"")</f>
        <v>40</v>
      </c>
    </row>
    <row r="190" spans="1:13" x14ac:dyDescent="0.25">
      <c r="A190" s="9">
        <v>185</v>
      </c>
      <c r="B190" s="7">
        <v>123641</v>
      </c>
      <c r="C190" s="7" t="s">
        <v>20</v>
      </c>
      <c r="D190" s="7" t="s">
        <v>19</v>
      </c>
      <c r="E190" s="7">
        <v>1</v>
      </c>
      <c r="F190" s="7">
        <v>217</v>
      </c>
      <c r="G190" s="7" t="s">
        <v>12</v>
      </c>
      <c r="H190" s="10">
        <v>44189</v>
      </c>
      <c r="I190" s="7" t="str">
        <f>IFERROR(VLOOKUP('Purchase Transactions'!$B190,'Sales Transactions'!$B$6:$H$315,7,FALSE),"")</f>
        <v/>
      </c>
      <c r="J190" s="7" t="str">
        <f>IFERROR(VLOOKUP('Purchase Transactions'!$B190,'Sales Transactions'!$B$6:$H$315,6,0),"")</f>
        <v/>
      </c>
      <c r="K190" s="10" t="str">
        <f>IFERROR(INDEX('Sales Transactions'!$F$6:$F$315,MATCH(Table5[[#This Row],[Item Code]],'Sales Transactions'!$B$6:$B$315,0)),"")</f>
        <v/>
      </c>
      <c r="L190" s="13">
        <f>IF(Table5[[#This Row],[Sales Quantity]]="",Table5[[#This Row],[Quantity]],"")</f>
        <v>1</v>
      </c>
      <c r="M190" s="13" t="str">
        <f>IFERROR(Table5[[#This Row],[Sales Price]]-Table5[[#This Row],[Purchase Price]],"")</f>
        <v/>
      </c>
    </row>
    <row r="191" spans="1:13" x14ac:dyDescent="0.25">
      <c r="A191" s="9">
        <v>186</v>
      </c>
      <c r="B191" s="7">
        <v>123642</v>
      </c>
      <c r="C191" s="7" t="s">
        <v>5</v>
      </c>
      <c r="D191" s="7" t="s">
        <v>19</v>
      </c>
      <c r="E191" s="7">
        <v>1</v>
      </c>
      <c r="F191" s="7">
        <v>289</v>
      </c>
      <c r="G191" s="7" t="s">
        <v>35</v>
      </c>
      <c r="H191" s="10">
        <v>44167</v>
      </c>
      <c r="I191" s="7" t="str">
        <f>IFERROR(VLOOKUP('Purchase Transactions'!$B191,'Sales Transactions'!$B$6:$H$315,7,FALSE),"")</f>
        <v/>
      </c>
      <c r="J191" s="7" t="str">
        <f>IFERROR(VLOOKUP('Purchase Transactions'!$B191,'Sales Transactions'!$B$6:$H$315,6,0),"")</f>
        <v/>
      </c>
      <c r="K191" s="10" t="str">
        <f>IFERROR(INDEX('Sales Transactions'!$F$6:$F$315,MATCH(Table5[[#This Row],[Item Code]],'Sales Transactions'!$B$6:$B$315,0)),"")</f>
        <v/>
      </c>
      <c r="L191" s="13">
        <f>IF(Table5[[#This Row],[Sales Quantity]]="",Table5[[#This Row],[Quantity]],"")</f>
        <v>1</v>
      </c>
      <c r="M191" s="13" t="str">
        <f>IFERROR(Table5[[#This Row],[Sales Price]]-Table5[[#This Row],[Purchase Price]],"")</f>
        <v/>
      </c>
    </row>
    <row r="192" spans="1:13" x14ac:dyDescent="0.25">
      <c r="A192" s="9">
        <v>187</v>
      </c>
      <c r="B192" s="7">
        <v>123643</v>
      </c>
      <c r="C192" s="7" t="s">
        <v>18</v>
      </c>
      <c r="D192" s="7" t="s">
        <v>19</v>
      </c>
      <c r="E192" s="7">
        <v>1</v>
      </c>
      <c r="F192" s="7">
        <v>161</v>
      </c>
      <c r="G192" s="7" t="s">
        <v>31</v>
      </c>
      <c r="H192" s="10">
        <v>44069</v>
      </c>
      <c r="I192" s="7" t="str">
        <f>IFERROR(VLOOKUP('Purchase Transactions'!$B192,'Sales Transactions'!$B$6:$H$315,7,FALSE),"")</f>
        <v/>
      </c>
      <c r="J192" s="7" t="str">
        <f>IFERROR(VLOOKUP('Purchase Transactions'!$B192,'Sales Transactions'!$B$6:$H$315,6,0),"")</f>
        <v/>
      </c>
      <c r="K192" s="10" t="str">
        <f>IFERROR(INDEX('Sales Transactions'!$F$6:$F$315,MATCH(Table5[[#This Row],[Item Code]],'Sales Transactions'!$B$6:$B$315,0)),"")</f>
        <v/>
      </c>
      <c r="L192" s="13">
        <f>IF(Table5[[#This Row],[Sales Quantity]]="",Table5[[#This Row],[Quantity]],"")</f>
        <v>1</v>
      </c>
      <c r="M192" s="13" t="str">
        <f>IFERROR(Table5[[#This Row],[Sales Price]]-Table5[[#This Row],[Purchase Price]],"")</f>
        <v/>
      </c>
    </row>
    <row r="193" spans="1:13" x14ac:dyDescent="0.25">
      <c r="A193" s="9">
        <v>188</v>
      </c>
      <c r="B193" s="7">
        <v>123644</v>
      </c>
      <c r="C193" s="7" t="s">
        <v>6</v>
      </c>
      <c r="D193" s="7" t="s">
        <v>19</v>
      </c>
      <c r="E193" s="7">
        <v>1</v>
      </c>
      <c r="F193" s="7">
        <v>293</v>
      </c>
      <c r="G193" s="7" t="s">
        <v>35</v>
      </c>
      <c r="H193" s="10">
        <v>44038</v>
      </c>
      <c r="I193" s="7">
        <f>IFERROR(VLOOKUP('Purchase Transactions'!$B193,'Sales Transactions'!$B$6:$H$315,7,FALSE),"")</f>
        <v>349</v>
      </c>
      <c r="J193" s="7">
        <f>IFERROR(VLOOKUP('Purchase Transactions'!$B193,'Sales Transactions'!$B$6:$H$315,6,0),"")</f>
        <v>1</v>
      </c>
      <c r="K193" s="10">
        <f>IFERROR(INDEX('Sales Transactions'!$F$6:$F$315,MATCH(Table5[[#This Row],[Item Code]],'Sales Transactions'!$B$6:$B$315,0)),"")</f>
        <v>44101</v>
      </c>
      <c r="L193" s="13" t="str">
        <f>IF(Table5[[#This Row],[Sales Quantity]]="",Table5[[#This Row],[Quantity]],"")</f>
        <v/>
      </c>
      <c r="M193" s="13">
        <f>IFERROR(Table5[[#This Row],[Sales Price]]-Table5[[#This Row],[Purchase Price]],"")</f>
        <v>56</v>
      </c>
    </row>
    <row r="194" spans="1:13" x14ac:dyDescent="0.25">
      <c r="A194" s="9">
        <v>189</v>
      </c>
      <c r="B194" s="7">
        <v>123645</v>
      </c>
      <c r="C194" s="7" t="s">
        <v>20</v>
      </c>
      <c r="D194" s="7" t="s">
        <v>19</v>
      </c>
      <c r="E194" s="7">
        <v>1</v>
      </c>
      <c r="F194" s="7">
        <v>125</v>
      </c>
      <c r="G194" s="7" t="s">
        <v>12</v>
      </c>
      <c r="H194" s="10">
        <v>44083</v>
      </c>
      <c r="I194" s="7">
        <f>IFERROR(VLOOKUP('Purchase Transactions'!$B194,'Sales Transactions'!$B$6:$H$315,7,FALSE),"")</f>
        <v>150</v>
      </c>
      <c r="J194" s="7">
        <f>IFERROR(VLOOKUP('Purchase Transactions'!$B194,'Sales Transactions'!$B$6:$H$315,6,0),"")</f>
        <v>1</v>
      </c>
      <c r="K194" s="10">
        <f>IFERROR(INDEX('Sales Transactions'!$F$6:$F$315,MATCH(Table5[[#This Row],[Item Code]],'Sales Transactions'!$B$6:$B$315,0)),"")</f>
        <v>44107</v>
      </c>
      <c r="L194" s="13" t="str">
        <f>IF(Table5[[#This Row],[Sales Quantity]]="",Table5[[#This Row],[Quantity]],"")</f>
        <v/>
      </c>
      <c r="M194" s="13">
        <f>IFERROR(Table5[[#This Row],[Sales Price]]-Table5[[#This Row],[Purchase Price]],"")</f>
        <v>25</v>
      </c>
    </row>
    <row r="195" spans="1:13" x14ac:dyDescent="0.25">
      <c r="A195" s="9">
        <v>190</v>
      </c>
      <c r="B195" s="7">
        <v>123646</v>
      </c>
      <c r="C195" s="7" t="s">
        <v>5</v>
      </c>
      <c r="D195" s="7" t="s">
        <v>19</v>
      </c>
      <c r="E195" s="7">
        <v>1</v>
      </c>
      <c r="F195" s="7">
        <v>219</v>
      </c>
      <c r="G195" s="7" t="s">
        <v>31</v>
      </c>
      <c r="H195" s="10">
        <v>44062</v>
      </c>
      <c r="I195" s="7" t="str">
        <f>IFERROR(VLOOKUP('Purchase Transactions'!$B195,'Sales Transactions'!$B$6:$H$315,7,FALSE),"")</f>
        <v/>
      </c>
      <c r="J195" s="7" t="str">
        <f>IFERROR(VLOOKUP('Purchase Transactions'!$B195,'Sales Transactions'!$B$6:$H$315,6,0),"")</f>
        <v/>
      </c>
      <c r="K195" s="10" t="str">
        <f>IFERROR(INDEX('Sales Transactions'!$F$6:$F$315,MATCH(Table5[[#This Row],[Item Code]],'Sales Transactions'!$B$6:$B$315,0)),"")</f>
        <v/>
      </c>
      <c r="L195" s="13">
        <f>IF(Table5[[#This Row],[Sales Quantity]]="",Table5[[#This Row],[Quantity]],"")</f>
        <v>1</v>
      </c>
      <c r="M195" s="13" t="str">
        <f>IFERROR(Table5[[#This Row],[Sales Price]]-Table5[[#This Row],[Purchase Price]],"")</f>
        <v/>
      </c>
    </row>
    <row r="196" spans="1:13" x14ac:dyDescent="0.25">
      <c r="A196" s="9">
        <v>191</v>
      </c>
      <c r="B196" s="7">
        <v>123647</v>
      </c>
      <c r="C196" s="7" t="s">
        <v>6</v>
      </c>
      <c r="D196" s="7" t="s">
        <v>19</v>
      </c>
      <c r="E196" s="7">
        <v>1</v>
      </c>
      <c r="F196" s="7">
        <v>340</v>
      </c>
      <c r="G196" s="7" t="s">
        <v>13</v>
      </c>
      <c r="H196" s="10">
        <v>43945</v>
      </c>
      <c r="I196" s="7">
        <f>IFERROR(VLOOKUP('Purchase Transactions'!$B196,'Sales Transactions'!$B$6:$H$315,7,FALSE),"")</f>
        <v>398</v>
      </c>
      <c r="J196" s="7">
        <f>IFERROR(VLOOKUP('Purchase Transactions'!$B196,'Sales Transactions'!$B$6:$H$315,6,0),"")</f>
        <v>1</v>
      </c>
      <c r="K196" s="10">
        <f>IFERROR(INDEX('Sales Transactions'!$F$6:$F$315,MATCH(Table5[[#This Row],[Item Code]],'Sales Transactions'!$B$6:$B$315,0)),"")</f>
        <v>44033</v>
      </c>
      <c r="L196" s="13" t="str">
        <f>IF(Table5[[#This Row],[Sales Quantity]]="",Table5[[#This Row],[Quantity]],"")</f>
        <v/>
      </c>
      <c r="M196" s="13">
        <f>IFERROR(Table5[[#This Row],[Sales Price]]-Table5[[#This Row],[Purchase Price]],"")</f>
        <v>58</v>
      </c>
    </row>
    <row r="197" spans="1:13" x14ac:dyDescent="0.25">
      <c r="A197" s="9">
        <v>192</v>
      </c>
      <c r="B197" s="7">
        <v>123648</v>
      </c>
      <c r="C197" s="7" t="s">
        <v>6</v>
      </c>
      <c r="D197" s="7" t="s">
        <v>19</v>
      </c>
      <c r="E197" s="7">
        <v>1</v>
      </c>
      <c r="F197" s="7">
        <v>165</v>
      </c>
      <c r="G197" s="7" t="s">
        <v>13</v>
      </c>
      <c r="H197" s="10">
        <v>43961</v>
      </c>
      <c r="I197" s="7">
        <f>IFERROR(VLOOKUP('Purchase Transactions'!$B197,'Sales Transactions'!$B$6:$H$315,7,FALSE),"")</f>
        <v>205</v>
      </c>
      <c r="J197" s="7">
        <f>IFERROR(VLOOKUP('Purchase Transactions'!$B197,'Sales Transactions'!$B$6:$H$315,6,0),"")</f>
        <v>1</v>
      </c>
      <c r="K197" s="10">
        <f>IFERROR(INDEX('Sales Transactions'!$F$6:$F$315,MATCH(Table5[[#This Row],[Item Code]],'Sales Transactions'!$B$6:$B$315,0)),"")</f>
        <v>43975</v>
      </c>
      <c r="L197" s="13" t="str">
        <f>IF(Table5[[#This Row],[Sales Quantity]]="",Table5[[#This Row],[Quantity]],"")</f>
        <v/>
      </c>
      <c r="M197" s="13">
        <f>IFERROR(Table5[[#This Row],[Sales Price]]-Table5[[#This Row],[Purchase Price]],"")</f>
        <v>40</v>
      </c>
    </row>
    <row r="198" spans="1:13" x14ac:dyDescent="0.25">
      <c r="A198" s="9">
        <v>193</v>
      </c>
      <c r="B198" s="7">
        <v>123649</v>
      </c>
      <c r="C198" s="7" t="s">
        <v>18</v>
      </c>
      <c r="D198" s="7" t="s">
        <v>19</v>
      </c>
      <c r="E198" s="7">
        <v>1</v>
      </c>
      <c r="F198" s="7">
        <v>218</v>
      </c>
      <c r="G198" s="7" t="s">
        <v>11</v>
      </c>
      <c r="H198" s="10">
        <v>44102</v>
      </c>
      <c r="I198" s="7">
        <f>IFERROR(VLOOKUP('Purchase Transactions'!$B198,'Sales Transactions'!$B$6:$H$315,7,FALSE),"")</f>
        <v>266</v>
      </c>
      <c r="J198" s="7">
        <f>IFERROR(VLOOKUP('Purchase Transactions'!$B198,'Sales Transactions'!$B$6:$H$315,6,0),"")</f>
        <v>1</v>
      </c>
      <c r="K198" s="10">
        <f>IFERROR(INDEX('Sales Transactions'!$F$6:$F$315,MATCH(Table5[[#This Row],[Item Code]],'Sales Transactions'!$B$6:$B$315,0)),"")</f>
        <v>44139</v>
      </c>
      <c r="L198" s="13" t="str">
        <f>IF(Table5[[#This Row],[Sales Quantity]]="",Table5[[#This Row],[Quantity]],"")</f>
        <v/>
      </c>
      <c r="M198" s="13">
        <f>IFERROR(Table5[[#This Row],[Sales Price]]-Table5[[#This Row],[Purchase Price]],"")</f>
        <v>48</v>
      </c>
    </row>
    <row r="199" spans="1:13" x14ac:dyDescent="0.25">
      <c r="A199" s="9">
        <v>194</v>
      </c>
      <c r="B199" s="7">
        <v>123650</v>
      </c>
      <c r="C199" s="7" t="s">
        <v>6</v>
      </c>
      <c r="D199" s="7" t="s">
        <v>19</v>
      </c>
      <c r="E199" s="7">
        <v>1</v>
      </c>
      <c r="F199" s="7">
        <v>284</v>
      </c>
      <c r="G199" s="7" t="s">
        <v>11</v>
      </c>
      <c r="H199" s="10">
        <v>43958</v>
      </c>
      <c r="I199" s="7">
        <f>IFERROR(VLOOKUP('Purchase Transactions'!$B199,'Sales Transactions'!$B$6:$H$315,7,FALSE),"")</f>
        <v>346</v>
      </c>
      <c r="J199" s="7">
        <f>IFERROR(VLOOKUP('Purchase Transactions'!$B199,'Sales Transactions'!$B$6:$H$315,6,0),"")</f>
        <v>1</v>
      </c>
      <c r="K199" s="10">
        <f>IFERROR(INDEX('Sales Transactions'!$F$6:$F$315,MATCH(Table5[[#This Row],[Item Code]],'Sales Transactions'!$B$6:$B$315,0)),"")</f>
        <v>44031</v>
      </c>
      <c r="L199" s="13" t="str">
        <f>IF(Table5[[#This Row],[Sales Quantity]]="",Table5[[#This Row],[Quantity]],"")</f>
        <v/>
      </c>
      <c r="M199" s="13">
        <f>IFERROR(Table5[[#This Row],[Sales Price]]-Table5[[#This Row],[Purchase Price]],"")</f>
        <v>62</v>
      </c>
    </row>
    <row r="200" spans="1:13" x14ac:dyDescent="0.25">
      <c r="A200" s="9">
        <v>195</v>
      </c>
      <c r="B200" s="7">
        <v>123651</v>
      </c>
      <c r="C200" s="7" t="s">
        <v>16</v>
      </c>
      <c r="D200" s="7" t="s">
        <v>19</v>
      </c>
      <c r="E200" s="7">
        <v>1</v>
      </c>
      <c r="F200" s="7">
        <v>317</v>
      </c>
      <c r="G200" s="7" t="s">
        <v>12</v>
      </c>
      <c r="H200" s="10">
        <v>43952</v>
      </c>
      <c r="I200" s="7">
        <f>IFERROR(VLOOKUP('Purchase Transactions'!$B200,'Sales Transactions'!$B$6:$H$315,7,FALSE),"")</f>
        <v>384</v>
      </c>
      <c r="J200" s="7">
        <f>IFERROR(VLOOKUP('Purchase Transactions'!$B200,'Sales Transactions'!$B$6:$H$315,6,0),"")</f>
        <v>1</v>
      </c>
      <c r="K200" s="10">
        <f>IFERROR(INDEX('Sales Transactions'!$F$6:$F$315,MATCH(Table5[[#This Row],[Item Code]],'Sales Transactions'!$B$6:$B$315,0)),"")</f>
        <v>44015</v>
      </c>
      <c r="L200" s="13" t="str">
        <f>IF(Table5[[#This Row],[Sales Quantity]]="",Table5[[#This Row],[Quantity]],"")</f>
        <v/>
      </c>
      <c r="M200" s="13">
        <f>IFERROR(Table5[[#This Row],[Sales Price]]-Table5[[#This Row],[Purchase Price]],"")</f>
        <v>67</v>
      </c>
    </row>
    <row r="201" spans="1:13" x14ac:dyDescent="0.25">
      <c r="A201" s="9">
        <v>196</v>
      </c>
      <c r="B201" s="7">
        <v>123652</v>
      </c>
      <c r="C201" s="7" t="s">
        <v>6</v>
      </c>
      <c r="D201" s="7" t="s">
        <v>19</v>
      </c>
      <c r="E201" s="7">
        <v>1</v>
      </c>
      <c r="F201" s="7">
        <v>231</v>
      </c>
      <c r="G201" s="7" t="s">
        <v>31</v>
      </c>
      <c r="H201" s="10">
        <v>44040</v>
      </c>
      <c r="I201" s="7" t="str">
        <f>IFERROR(VLOOKUP('Purchase Transactions'!$B201,'Sales Transactions'!$B$6:$H$315,7,FALSE),"")</f>
        <v/>
      </c>
      <c r="J201" s="7" t="str">
        <f>IFERROR(VLOOKUP('Purchase Transactions'!$B201,'Sales Transactions'!$B$6:$H$315,6,0),"")</f>
        <v/>
      </c>
      <c r="K201" s="10" t="str">
        <f>IFERROR(INDEX('Sales Transactions'!$F$6:$F$315,MATCH(Table5[[#This Row],[Item Code]],'Sales Transactions'!$B$6:$B$315,0)),"")</f>
        <v/>
      </c>
      <c r="L201" s="13">
        <f>IF(Table5[[#This Row],[Sales Quantity]]="",Table5[[#This Row],[Quantity]],"")</f>
        <v>1</v>
      </c>
      <c r="M201" s="13" t="str">
        <f>IFERROR(Table5[[#This Row],[Sales Price]]-Table5[[#This Row],[Purchase Price]],"")</f>
        <v/>
      </c>
    </row>
    <row r="202" spans="1:13" x14ac:dyDescent="0.25">
      <c r="A202" s="9">
        <v>197</v>
      </c>
      <c r="B202" s="7">
        <v>123653</v>
      </c>
      <c r="C202" s="7" t="s">
        <v>18</v>
      </c>
      <c r="D202" s="7" t="s">
        <v>19</v>
      </c>
      <c r="E202" s="7">
        <v>1</v>
      </c>
      <c r="F202" s="7">
        <v>104</v>
      </c>
      <c r="G202" s="7" t="s">
        <v>11</v>
      </c>
      <c r="H202" s="10">
        <v>44141</v>
      </c>
      <c r="I202" s="7" t="str">
        <f>IFERROR(VLOOKUP('Purchase Transactions'!$B202,'Sales Transactions'!$B$6:$H$315,7,FALSE),"")</f>
        <v/>
      </c>
      <c r="J202" s="7" t="str">
        <f>IFERROR(VLOOKUP('Purchase Transactions'!$B202,'Sales Transactions'!$B$6:$H$315,6,0),"")</f>
        <v/>
      </c>
      <c r="K202" s="10" t="str">
        <f>IFERROR(INDEX('Sales Transactions'!$F$6:$F$315,MATCH(Table5[[#This Row],[Item Code]],'Sales Transactions'!$B$6:$B$315,0)),"")</f>
        <v/>
      </c>
      <c r="L202" s="13">
        <f>IF(Table5[[#This Row],[Sales Quantity]]="",Table5[[#This Row],[Quantity]],"")</f>
        <v>1</v>
      </c>
      <c r="M202" s="13" t="str">
        <f>IFERROR(Table5[[#This Row],[Sales Price]]-Table5[[#This Row],[Purchase Price]],"")</f>
        <v/>
      </c>
    </row>
    <row r="203" spans="1:13" x14ac:dyDescent="0.25">
      <c r="A203" s="9">
        <v>198</v>
      </c>
      <c r="B203" s="7">
        <v>123654</v>
      </c>
      <c r="C203" s="7" t="s">
        <v>7</v>
      </c>
      <c r="D203" s="7" t="s">
        <v>19</v>
      </c>
      <c r="E203" s="7">
        <v>1</v>
      </c>
      <c r="F203" s="7">
        <v>175</v>
      </c>
      <c r="G203" s="7" t="s">
        <v>11</v>
      </c>
      <c r="H203" s="10">
        <v>44028</v>
      </c>
      <c r="I203" s="7">
        <f>IFERROR(VLOOKUP('Purchase Transactions'!$B203,'Sales Transactions'!$B$6:$H$315,7,FALSE),"")</f>
        <v>212</v>
      </c>
      <c r="J203" s="7">
        <f>IFERROR(VLOOKUP('Purchase Transactions'!$B203,'Sales Transactions'!$B$6:$H$315,6,0),"")</f>
        <v>1</v>
      </c>
      <c r="K203" s="10">
        <f>IFERROR(INDEX('Sales Transactions'!$F$6:$F$315,MATCH(Table5[[#This Row],[Item Code]],'Sales Transactions'!$B$6:$B$315,0)),"")</f>
        <v>44042</v>
      </c>
      <c r="L203" s="13" t="str">
        <f>IF(Table5[[#This Row],[Sales Quantity]]="",Table5[[#This Row],[Quantity]],"")</f>
        <v/>
      </c>
      <c r="M203" s="13">
        <f>IFERROR(Table5[[#This Row],[Sales Price]]-Table5[[#This Row],[Purchase Price]],"")</f>
        <v>37</v>
      </c>
    </row>
    <row r="204" spans="1:13" x14ac:dyDescent="0.25">
      <c r="A204" s="9">
        <v>199</v>
      </c>
      <c r="B204" s="7">
        <v>123655</v>
      </c>
      <c r="C204" s="7" t="s">
        <v>5</v>
      </c>
      <c r="D204" s="7" t="s">
        <v>19</v>
      </c>
      <c r="E204" s="7">
        <v>1</v>
      </c>
      <c r="F204" s="7">
        <v>275</v>
      </c>
      <c r="G204" s="7" t="s">
        <v>12</v>
      </c>
      <c r="H204" s="10">
        <v>44033</v>
      </c>
      <c r="I204" s="7">
        <f>IFERROR(VLOOKUP('Purchase Transactions'!$B204,'Sales Transactions'!$B$6:$H$315,7,FALSE),"")</f>
        <v>338</v>
      </c>
      <c r="J204" s="7">
        <f>IFERROR(VLOOKUP('Purchase Transactions'!$B204,'Sales Transactions'!$B$6:$H$315,6,0),"")</f>
        <v>1</v>
      </c>
      <c r="K204" s="10">
        <f>IFERROR(INDEX('Sales Transactions'!$F$6:$F$315,MATCH(Table5[[#This Row],[Item Code]],'Sales Transactions'!$B$6:$B$315,0)),"")</f>
        <v>44120</v>
      </c>
      <c r="L204" s="13" t="str">
        <f>IF(Table5[[#This Row],[Sales Quantity]]="",Table5[[#This Row],[Quantity]],"")</f>
        <v/>
      </c>
      <c r="M204" s="13">
        <f>IFERROR(Table5[[#This Row],[Sales Price]]-Table5[[#This Row],[Purchase Price]],"")</f>
        <v>63</v>
      </c>
    </row>
    <row r="205" spans="1:13" x14ac:dyDescent="0.25">
      <c r="A205" s="9">
        <v>200</v>
      </c>
      <c r="B205" s="7">
        <v>123656</v>
      </c>
      <c r="C205" s="7" t="s">
        <v>18</v>
      </c>
      <c r="D205" s="7" t="s">
        <v>19</v>
      </c>
      <c r="E205" s="7">
        <v>1</v>
      </c>
      <c r="F205" s="7">
        <v>288</v>
      </c>
      <c r="G205" s="7" t="s">
        <v>11</v>
      </c>
      <c r="H205" s="10">
        <v>44043</v>
      </c>
      <c r="I205" s="7">
        <f>IFERROR(VLOOKUP('Purchase Transactions'!$B205,'Sales Transactions'!$B$6:$H$315,7,FALSE),"")</f>
        <v>357</v>
      </c>
      <c r="J205" s="7">
        <f>IFERROR(VLOOKUP('Purchase Transactions'!$B205,'Sales Transactions'!$B$6:$H$315,6,0),"")</f>
        <v>1</v>
      </c>
      <c r="K205" s="10">
        <f>IFERROR(INDEX('Sales Transactions'!$F$6:$F$315,MATCH(Table5[[#This Row],[Item Code]],'Sales Transactions'!$B$6:$B$315,0)),"")</f>
        <v>44066</v>
      </c>
      <c r="L205" s="13" t="str">
        <f>IF(Table5[[#This Row],[Sales Quantity]]="",Table5[[#This Row],[Quantity]],"")</f>
        <v/>
      </c>
      <c r="M205" s="13">
        <f>IFERROR(Table5[[#This Row],[Sales Price]]-Table5[[#This Row],[Purchase Price]],"")</f>
        <v>69</v>
      </c>
    </row>
    <row r="206" spans="1:13" x14ac:dyDescent="0.25">
      <c r="A206" s="9">
        <v>201</v>
      </c>
      <c r="B206" s="7">
        <v>123657</v>
      </c>
      <c r="C206" s="7" t="s">
        <v>6</v>
      </c>
      <c r="D206" s="7" t="s">
        <v>19</v>
      </c>
      <c r="E206" s="7">
        <v>1</v>
      </c>
      <c r="F206" s="7">
        <v>120</v>
      </c>
      <c r="G206" s="7" t="s">
        <v>13</v>
      </c>
      <c r="H206" s="10">
        <v>44158</v>
      </c>
      <c r="I206" s="7" t="str">
        <f>IFERROR(VLOOKUP('Purchase Transactions'!$B206,'Sales Transactions'!$B$6:$H$315,7,FALSE),"")</f>
        <v/>
      </c>
      <c r="J206" s="7" t="str">
        <f>IFERROR(VLOOKUP('Purchase Transactions'!$B206,'Sales Transactions'!$B$6:$H$315,6,0),"")</f>
        <v/>
      </c>
      <c r="K206" s="10" t="str">
        <f>IFERROR(INDEX('Sales Transactions'!$F$6:$F$315,MATCH(Table5[[#This Row],[Item Code]],'Sales Transactions'!$B$6:$B$315,0)),"")</f>
        <v/>
      </c>
      <c r="L206" s="13">
        <f>IF(Table5[[#This Row],[Sales Quantity]]="",Table5[[#This Row],[Quantity]],"")</f>
        <v>1</v>
      </c>
      <c r="M206" s="13" t="str">
        <f>IFERROR(Table5[[#This Row],[Sales Price]]-Table5[[#This Row],[Purchase Price]],"")</f>
        <v/>
      </c>
    </row>
    <row r="207" spans="1:13" x14ac:dyDescent="0.25">
      <c r="A207" s="9">
        <v>202</v>
      </c>
      <c r="B207" s="7">
        <v>123658</v>
      </c>
      <c r="C207" s="7" t="s">
        <v>6</v>
      </c>
      <c r="D207" s="7" t="s">
        <v>19</v>
      </c>
      <c r="E207" s="7">
        <v>1</v>
      </c>
      <c r="F207" s="7">
        <v>223</v>
      </c>
      <c r="G207" s="7" t="s">
        <v>12</v>
      </c>
      <c r="H207" s="10">
        <v>44078</v>
      </c>
      <c r="I207" s="7">
        <f>IFERROR(VLOOKUP('Purchase Transactions'!$B207,'Sales Transactions'!$B$6:$H$315,7,FALSE),"")</f>
        <v>261</v>
      </c>
      <c r="J207" s="7">
        <f>IFERROR(VLOOKUP('Purchase Transactions'!$B207,'Sales Transactions'!$B$6:$H$315,6,0),"")</f>
        <v>1</v>
      </c>
      <c r="K207" s="10">
        <f>IFERROR(INDEX('Sales Transactions'!$F$6:$F$315,MATCH(Table5[[#This Row],[Item Code]],'Sales Transactions'!$B$6:$B$315,0)),"")</f>
        <v>44164</v>
      </c>
      <c r="L207" s="13" t="str">
        <f>IF(Table5[[#This Row],[Sales Quantity]]="",Table5[[#This Row],[Quantity]],"")</f>
        <v/>
      </c>
      <c r="M207" s="13">
        <f>IFERROR(Table5[[#This Row],[Sales Price]]-Table5[[#This Row],[Purchase Price]],"")</f>
        <v>38</v>
      </c>
    </row>
    <row r="208" spans="1:13" x14ac:dyDescent="0.25">
      <c r="A208" s="9">
        <v>203</v>
      </c>
      <c r="B208" s="7">
        <v>123659</v>
      </c>
      <c r="C208" s="7" t="s">
        <v>4</v>
      </c>
      <c r="D208" s="7" t="s">
        <v>19</v>
      </c>
      <c r="E208" s="7">
        <v>1</v>
      </c>
      <c r="F208" s="7">
        <v>232</v>
      </c>
      <c r="G208" s="7" t="s">
        <v>13</v>
      </c>
      <c r="H208" s="10">
        <v>43885</v>
      </c>
      <c r="I208" s="7">
        <f>IFERROR(VLOOKUP('Purchase Transactions'!$B208,'Sales Transactions'!$B$6:$H$315,7,FALSE),"")</f>
        <v>281</v>
      </c>
      <c r="J208" s="7">
        <f>IFERROR(VLOOKUP('Purchase Transactions'!$B208,'Sales Transactions'!$B$6:$H$315,6,0),"")</f>
        <v>1</v>
      </c>
      <c r="K208" s="10">
        <f>IFERROR(INDEX('Sales Transactions'!$F$6:$F$315,MATCH(Table5[[#This Row],[Item Code]],'Sales Transactions'!$B$6:$B$315,0)),"")</f>
        <v>43937</v>
      </c>
      <c r="L208" s="13" t="str">
        <f>IF(Table5[[#This Row],[Sales Quantity]]="",Table5[[#This Row],[Quantity]],"")</f>
        <v/>
      </c>
      <c r="M208" s="13">
        <f>IFERROR(Table5[[#This Row],[Sales Price]]-Table5[[#This Row],[Purchase Price]],"")</f>
        <v>49</v>
      </c>
    </row>
    <row r="209" spans="1:13" x14ac:dyDescent="0.25">
      <c r="A209" s="9">
        <v>204</v>
      </c>
      <c r="B209" s="7">
        <v>123660</v>
      </c>
      <c r="C209" s="7" t="s">
        <v>4</v>
      </c>
      <c r="D209" s="7" t="s">
        <v>19</v>
      </c>
      <c r="E209" s="7">
        <v>1</v>
      </c>
      <c r="F209" s="7">
        <v>310</v>
      </c>
      <c r="G209" s="7" t="s">
        <v>31</v>
      </c>
      <c r="H209" s="10">
        <v>44053</v>
      </c>
      <c r="I209" s="7" t="str">
        <f>IFERROR(VLOOKUP('Purchase Transactions'!$B209,'Sales Transactions'!$B$6:$H$315,7,FALSE),"")</f>
        <v/>
      </c>
      <c r="J209" s="7" t="str">
        <f>IFERROR(VLOOKUP('Purchase Transactions'!$B209,'Sales Transactions'!$B$6:$H$315,6,0),"")</f>
        <v/>
      </c>
      <c r="K209" s="10" t="str">
        <f>IFERROR(INDEX('Sales Transactions'!$F$6:$F$315,MATCH(Table5[[#This Row],[Item Code]],'Sales Transactions'!$B$6:$B$315,0)),"")</f>
        <v/>
      </c>
      <c r="L209" s="13">
        <f>IF(Table5[[#This Row],[Sales Quantity]]="",Table5[[#This Row],[Quantity]],"")</f>
        <v>1</v>
      </c>
      <c r="M209" s="13" t="str">
        <f>IFERROR(Table5[[#This Row],[Sales Price]]-Table5[[#This Row],[Purchase Price]],"")</f>
        <v/>
      </c>
    </row>
    <row r="210" spans="1:13" x14ac:dyDescent="0.25">
      <c r="A210" s="9">
        <v>205</v>
      </c>
      <c r="B210" s="7">
        <v>123661</v>
      </c>
      <c r="C210" s="7" t="s">
        <v>17</v>
      </c>
      <c r="D210" s="7" t="s">
        <v>19</v>
      </c>
      <c r="E210" s="7">
        <v>1</v>
      </c>
      <c r="F210" s="7">
        <v>164</v>
      </c>
      <c r="G210" s="7" t="s">
        <v>13</v>
      </c>
      <c r="H210" s="10">
        <v>43972</v>
      </c>
      <c r="I210" s="7">
        <f>IFERROR(VLOOKUP('Purchase Transactions'!$B210,'Sales Transactions'!$B$6:$H$315,7,FALSE),"")</f>
        <v>190</v>
      </c>
      <c r="J210" s="7">
        <f>IFERROR(VLOOKUP('Purchase Transactions'!$B210,'Sales Transactions'!$B$6:$H$315,6,0),"")</f>
        <v>1</v>
      </c>
      <c r="K210" s="10">
        <f>IFERROR(INDEX('Sales Transactions'!$F$6:$F$315,MATCH(Table5[[#This Row],[Item Code]],'Sales Transactions'!$B$6:$B$315,0)),"")</f>
        <v>44054</v>
      </c>
      <c r="L210" s="13" t="str">
        <f>IF(Table5[[#This Row],[Sales Quantity]]="",Table5[[#This Row],[Quantity]],"")</f>
        <v/>
      </c>
      <c r="M210" s="13">
        <f>IFERROR(Table5[[#This Row],[Sales Price]]-Table5[[#This Row],[Purchase Price]],"")</f>
        <v>26</v>
      </c>
    </row>
    <row r="211" spans="1:13" x14ac:dyDescent="0.25">
      <c r="A211" s="9">
        <v>206</v>
      </c>
      <c r="B211" s="7">
        <v>123662</v>
      </c>
      <c r="C211" s="7" t="s">
        <v>18</v>
      </c>
      <c r="D211" s="7" t="s">
        <v>19</v>
      </c>
      <c r="E211" s="7">
        <v>1</v>
      </c>
      <c r="F211" s="7">
        <v>214</v>
      </c>
      <c r="G211" s="7" t="s">
        <v>11</v>
      </c>
      <c r="H211" s="10">
        <v>44133</v>
      </c>
      <c r="I211" s="7" t="str">
        <f>IFERROR(VLOOKUP('Purchase Transactions'!$B211,'Sales Transactions'!$B$6:$H$315,7,FALSE),"")</f>
        <v/>
      </c>
      <c r="J211" s="7" t="str">
        <f>IFERROR(VLOOKUP('Purchase Transactions'!$B211,'Sales Transactions'!$B$6:$H$315,6,0),"")</f>
        <v/>
      </c>
      <c r="K211" s="10" t="str">
        <f>IFERROR(INDEX('Sales Transactions'!$F$6:$F$315,MATCH(Table5[[#This Row],[Item Code]],'Sales Transactions'!$B$6:$B$315,0)),"")</f>
        <v/>
      </c>
      <c r="L211" s="13">
        <f>IF(Table5[[#This Row],[Sales Quantity]]="",Table5[[#This Row],[Quantity]],"")</f>
        <v>1</v>
      </c>
      <c r="M211" s="13" t="str">
        <f>IFERROR(Table5[[#This Row],[Sales Price]]-Table5[[#This Row],[Purchase Price]],"")</f>
        <v/>
      </c>
    </row>
    <row r="212" spans="1:13" x14ac:dyDescent="0.25">
      <c r="A212" s="9">
        <v>207</v>
      </c>
      <c r="B212" s="7">
        <v>123663</v>
      </c>
      <c r="C212" s="7" t="s">
        <v>4</v>
      </c>
      <c r="D212" s="7" t="s">
        <v>19</v>
      </c>
      <c r="E212" s="7">
        <v>1</v>
      </c>
      <c r="F212" s="7">
        <v>131</v>
      </c>
      <c r="G212" s="7" t="s">
        <v>13</v>
      </c>
      <c r="H212" s="10">
        <v>44175</v>
      </c>
      <c r="I212" s="7">
        <f>IFERROR(VLOOKUP('Purchase Transactions'!$B212,'Sales Transactions'!$B$6:$H$315,7,FALSE),"")</f>
        <v>161</v>
      </c>
      <c r="J212" s="7">
        <f>IFERROR(VLOOKUP('Purchase Transactions'!$B212,'Sales Transactions'!$B$6:$H$315,6,0),"")</f>
        <v>1</v>
      </c>
      <c r="K212" s="10">
        <f>IFERROR(INDEX('Sales Transactions'!$F$6:$F$315,MATCH(Table5[[#This Row],[Item Code]],'Sales Transactions'!$B$6:$B$315,0)),"")</f>
        <v>44196</v>
      </c>
      <c r="L212" s="13" t="str">
        <f>IF(Table5[[#This Row],[Sales Quantity]]="",Table5[[#This Row],[Quantity]],"")</f>
        <v/>
      </c>
      <c r="M212" s="13">
        <f>IFERROR(Table5[[#This Row],[Sales Price]]-Table5[[#This Row],[Purchase Price]],"")</f>
        <v>30</v>
      </c>
    </row>
    <row r="213" spans="1:13" x14ac:dyDescent="0.25">
      <c r="A213" s="9">
        <v>208</v>
      </c>
      <c r="B213" s="7">
        <v>123664</v>
      </c>
      <c r="C213" s="7" t="s">
        <v>5</v>
      </c>
      <c r="D213" s="7" t="s">
        <v>19</v>
      </c>
      <c r="E213" s="7">
        <v>1</v>
      </c>
      <c r="F213" s="7">
        <v>196</v>
      </c>
      <c r="G213" s="7" t="s">
        <v>31</v>
      </c>
      <c r="H213" s="10">
        <v>44012</v>
      </c>
      <c r="I213" s="7">
        <f>IFERROR(VLOOKUP('Purchase Transactions'!$B213,'Sales Transactions'!$B$6:$H$315,7,FALSE),"")</f>
        <v>243</v>
      </c>
      <c r="J213" s="7">
        <f>IFERROR(VLOOKUP('Purchase Transactions'!$B213,'Sales Transactions'!$B$6:$H$315,6,0),"")</f>
        <v>1</v>
      </c>
      <c r="K213" s="10">
        <f>IFERROR(INDEX('Sales Transactions'!$F$6:$F$315,MATCH(Table5[[#This Row],[Item Code]],'Sales Transactions'!$B$6:$B$315,0)),"")</f>
        <v>44101</v>
      </c>
      <c r="L213" s="13" t="str">
        <f>IF(Table5[[#This Row],[Sales Quantity]]="",Table5[[#This Row],[Quantity]],"")</f>
        <v/>
      </c>
      <c r="M213" s="13">
        <f>IFERROR(Table5[[#This Row],[Sales Price]]-Table5[[#This Row],[Purchase Price]],"")</f>
        <v>47</v>
      </c>
    </row>
    <row r="214" spans="1:13" x14ac:dyDescent="0.25">
      <c r="A214" s="9">
        <v>209</v>
      </c>
      <c r="B214" s="7">
        <v>123665</v>
      </c>
      <c r="C214" s="7" t="s">
        <v>16</v>
      </c>
      <c r="D214" s="7" t="s">
        <v>19</v>
      </c>
      <c r="E214" s="7">
        <v>1</v>
      </c>
      <c r="F214" s="7">
        <v>246</v>
      </c>
      <c r="G214" s="7" t="s">
        <v>13</v>
      </c>
      <c r="H214" s="10">
        <v>43970</v>
      </c>
      <c r="I214" s="7">
        <f>IFERROR(VLOOKUP('Purchase Transactions'!$B214,'Sales Transactions'!$B$6:$H$315,7,FALSE),"")</f>
        <v>283</v>
      </c>
      <c r="J214" s="7">
        <f>IFERROR(VLOOKUP('Purchase Transactions'!$B214,'Sales Transactions'!$B$6:$H$315,6,0),"")</f>
        <v>1</v>
      </c>
      <c r="K214" s="10">
        <f>IFERROR(INDEX('Sales Transactions'!$F$6:$F$315,MATCH(Table5[[#This Row],[Item Code]],'Sales Transactions'!$B$6:$B$315,0)),"")</f>
        <v>44050</v>
      </c>
      <c r="L214" s="13" t="str">
        <f>IF(Table5[[#This Row],[Sales Quantity]]="",Table5[[#This Row],[Quantity]],"")</f>
        <v/>
      </c>
      <c r="M214" s="13">
        <f>IFERROR(Table5[[#This Row],[Sales Price]]-Table5[[#This Row],[Purchase Price]],"")</f>
        <v>37</v>
      </c>
    </row>
    <row r="215" spans="1:13" x14ac:dyDescent="0.25">
      <c r="A215" s="9">
        <v>210</v>
      </c>
      <c r="B215" s="7">
        <v>123666</v>
      </c>
      <c r="C215" s="7" t="s">
        <v>5</v>
      </c>
      <c r="D215" s="7" t="s">
        <v>19</v>
      </c>
      <c r="E215" s="7">
        <v>1</v>
      </c>
      <c r="F215" s="7">
        <v>119</v>
      </c>
      <c r="G215" s="7" t="s">
        <v>11</v>
      </c>
      <c r="H215" s="10">
        <v>44080</v>
      </c>
      <c r="I215" s="7">
        <f>IFERROR(VLOOKUP('Purchase Transactions'!$B215,'Sales Transactions'!$B$6:$H$315,7,FALSE),"")</f>
        <v>145</v>
      </c>
      <c r="J215" s="7">
        <f>IFERROR(VLOOKUP('Purchase Transactions'!$B215,'Sales Transactions'!$B$6:$H$315,6,0),"")</f>
        <v>1</v>
      </c>
      <c r="K215" s="10">
        <f>IFERROR(INDEX('Sales Transactions'!$F$6:$F$315,MATCH(Table5[[#This Row],[Item Code]],'Sales Transactions'!$B$6:$B$315,0)),"")</f>
        <v>44164</v>
      </c>
      <c r="L215" s="13" t="str">
        <f>IF(Table5[[#This Row],[Sales Quantity]]="",Table5[[#This Row],[Quantity]],"")</f>
        <v/>
      </c>
      <c r="M215" s="13">
        <f>IFERROR(Table5[[#This Row],[Sales Price]]-Table5[[#This Row],[Purchase Price]],"")</f>
        <v>26</v>
      </c>
    </row>
    <row r="216" spans="1:13" x14ac:dyDescent="0.25">
      <c r="A216" s="9">
        <v>211</v>
      </c>
      <c r="B216" s="7">
        <v>123667</v>
      </c>
      <c r="C216" s="7" t="s">
        <v>6</v>
      </c>
      <c r="D216" s="7" t="s">
        <v>19</v>
      </c>
      <c r="E216" s="7">
        <v>1</v>
      </c>
      <c r="F216" s="7">
        <v>133</v>
      </c>
      <c r="G216" s="7" t="s">
        <v>11</v>
      </c>
      <c r="H216" s="10">
        <v>43999</v>
      </c>
      <c r="I216" s="7" t="str">
        <f>IFERROR(VLOOKUP('Purchase Transactions'!$B216,'Sales Transactions'!$B$6:$H$315,7,FALSE),"")</f>
        <v/>
      </c>
      <c r="J216" s="7" t="str">
        <f>IFERROR(VLOOKUP('Purchase Transactions'!$B216,'Sales Transactions'!$B$6:$H$315,6,0),"")</f>
        <v/>
      </c>
      <c r="K216" s="10" t="str">
        <f>IFERROR(INDEX('Sales Transactions'!$F$6:$F$315,MATCH(Table5[[#This Row],[Item Code]],'Sales Transactions'!$B$6:$B$315,0)),"")</f>
        <v/>
      </c>
      <c r="L216" s="13">
        <f>IF(Table5[[#This Row],[Sales Quantity]]="",Table5[[#This Row],[Quantity]],"")</f>
        <v>1</v>
      </c>
      <c r="M216" s="13" t="str">
        <f>IFERROR(Table5[[#This Row],[Sales Price]]-Table5[[#This Row],[Purchase Price]],"")</f>
        <v/>
      </c>
    </row>
    <row r="217" spans="1:13" x14ac:dyDescent="0.25">
      <c r="A217" s="9">
        <v>212</v>
      </c>
      <c r="B217" s="7">
        <v>123668</v>
      </c>
      <c r="C217" s="7" t="s">
        <v>5</v>
      </c>
      <c r="D217" s="7" t="s">
        <v>19</v>
      </c>
      <c r="E217" s="7">
        <v>1</v>
      </c>
      <c r="F217" s="7">
        <v>165</v>
      </c>
      <c r="G217" s="7" t="s">
        <v>12</v>
      </c>
      <c r="H217" s="10">
        <v>44134</v>
      </c>
      <c r="I217" s="7">
        <f>IFERROR(VLOOKUP('Purchase Transactions'!$B217,'Sales Transactions'!$B$6:$H$315,7,FALSE),"")</f>
        <v>200</v>
      </c>
      <c r="J217" s="7">
        <f>IFERROR(VLOOKUP('Purchase Transactions'!$B217,'Sales Transactions'!$B$6:$H$315,6,0),"")</f>
        <v>1</v>
      </c>
      <c r="K217" s="10">
        <f>IFERROR(INDEX('Sales Transactions'!$F$6:$F$315,MATCH(Table5[[#This Row],[Item Code]],'Sales Transactions'!$B$6:$B$315,0)),"")</f>
        <v>44187</v>
      </c>
      <c r="L217" s="13" t="str">
        <f>IF(Table5[[#This Row],[Sales Quantity]]="",Table5[[#This Row],[Quantity]],"")</f>
        <v/>
      </c>
      <c r="M217" s="13">
        <f>IFERROR(Table5[[#This Row],[Sales Price]]-Table5[[#This Row],[Purchase Price]],"")</f>
        <v>35</v>
      </c>
    </row>
    <row r="218" spans="1:13" x14ac:dyDescent="0.25">
      <c r="A218" s="9">
        <v>213</v>
      </c>
      <c r="B218" s="7">
        <v>123669</v>
      </c>
      <c r="C218" s="7" t="s">
        <v>4</v>
      </c>
      <c r="D218" s="7" t="s">
        <v>19</v>
      </c>
      <c r="E218" s="7">
        <v>1</v>
      </c>
      <c r="F218" s="7">
        <v>248</v>
      </c>
      <c r="G218" s="7" t="s">
        <v>35</v>
      </c>
      <c r="H218" s="10">
        <v>44125</v>
      </c>
      <c r="I218" s="7">
        <f>IFERROR(VLOOKUP('Purchase Transactions'!$B218,'Sales Transactions'!$B$6:$H$315,7,FALSE),"")</f>
        <v>308</v>
      </c>
      <c r="J218" s="7">
        <f>IFERROR(VLOOKUP('Purchase Transactions'!$B218,'Sales Transactions'!$B$6:$H$315,6,0),"")</f>
        <v>1</v>
      </c>
      <c r="K218" s="10">
        <f>IFERROR(INDEX('Sales Transactions'!$F$6:$F$315,MATCH(Table5[[#This Row],[Item Code]],'Sales Transactions'!$B$6:$B$315,0)),"")</f>
        <v>44145</v>
      </c>
      <c r="L218" s="13" t="str">
        <f>IF(Table5[[#This Row],[Sales Quantity]]="",Table5[[#This Row],[Quantity]],"")</f>
        <v/>
      </c>
      <c r="M218" s="13">
        <f>IFERROR(Table5[[#This Row],[Sales Price]]-Table5[[#This Row],[Purchase Price]],"")</f>
        <v>60</v>
      </c>
    </row>
    <row r="219" spans="1:13" x14ac:dyDescent="0.25">
      <c r="A219" s="9">
        <v>214</v>
      </c>
      <c r="B219" s="7">
        <v>123670</v>
      </c>
      <c r="C219" s="7" t="s">
        <v>4</v>
      </c>
      <c r="D219" s="7" t="s">
        <v>19</v>
      </c>
      <c r="E219" s="7">
        <v>1</v>
      </c>
      <c r="F219" s="7">
        <v>335</v>
      </c>
      <c r="G219" s="7" t="s">
        <v>12</v>
      </c>
      <c r="H219" s="10">
        <v>43978</v>
      </c>
      <c r="I219" s="7">
        <f>IFERROR(VLOOKUP('Purchase Transactions'!$B219,'Sales Transactions'!$B$6:$H$315,7,FALSE),"")</f>
        <v>385</v>
      </c>
      <c r="J219" s="7">
        <f>IFERROR(VLOOKUP('Purchase Transactions'!$B219,'Sales Transactions'!$B$6:$H$315,6,0),"")</f>
        <v>1</v>
      </c>
      <c r="K219" s="10">
        <f>IFERROR(INDEX('Sales Transactions'!$F$6:$F$315,MATCH(Table5[[#This Row],[Item Code]],'Sales Transactions'!$B$6:$B$315,0)),"")</f>
        <v>44000</v>
      </c>
      <c r="L219" s="13" t="str">
        <f>IF(Table5[[#This Row],[Sales Quantity]]="",Table5[[#This Row],[Quantity]],"")</f>
        <v/>
      </c>
      <c r="M219" s="13">
        <f>IFERROR(Table5[[#This Row],[Sales Price]]-Table5[[#This Row],[Purchase Price]],"")</f>
        <v>50</v>
      </c>
    </row>
    <row r="220" spans="1:13" x14ac:dyDescent="0.25">
      <c r="A220" s="9">
        <v>215</v>
      </c>
      <c r="B220" s="7">
        <v>123671</v>
      </c>
      <c r="C220" s="7" t="s">
        <v>4</v>
      </c>
      <c r="D220" s="7" t="s">
        <v>19</v>
      </c>
      <c r="E220" s="7">
        <v>1</v>
      </c>
      <c r="F220" s="7">
        <v>106</v>
      </c>
      <c r="G220" s="7" t="s">
        <v>13</v>
      </c>
      <c r="H220" s="10">
        <v>43857</v>
      </c>
      <c r="I220" s="7">
        <f>IFERROR(VLOOKUP('Purchase Transactions'!$B220,'Sales Transactions'!$B$6:$H$315,7,FALSE),"")</f>
        <v>124</v>
      </c>
      <c r="J220" s="7">
        <f>IFERROR(VLOOKUP('Purchase Transactions'!$B220,'Sales Transactions'!$B$6:$H$315,6,0),"")</f>
        <v>1</v>
      </c>
      <c r="K220" s="10">
        <f>IFERROR(INDEX('Sales Transactions'!$F$6:$F$315,MATCH(Table5[[#This Row],[Item Code]],'Sales Transactions'!$B$6:$B$315,0)),"")</f>
        <v>43924</v>
      </c>
      <c r="L220" s="13" t="str">
        <f>IF(Table5[[#This Row],[Sales Quantity]]="",Table5[[#This Row],[Quantity]],"")</f>
        <v/>
      </c>
      <c r="M220" s="13">
        <f>IFERROR(Table5[[#This Row],[Sales Price]]-Table5[[#This Row],[Purchase Price]],"")</f>
        <v>18</v>
      </c>
    </row>
    <row r="221" spans="1:13" x14ac:dyDescent="0.25">
      <c r="A221" s="9">
        <v>216</v>
      </c>
      <c r="B221" s="7">
        <v>123672</v>
      </c>
      <c r="C221" s="7" t="s">
        <v>4</v>
      </c>
      <c r="D221" s="7" t="s">
        <v>19</v>
      </c>
      <c r="E221" s="7">
        <v>1</v>
      </c>
      <c r="F221" s="7">
        <v>156</v>
      </c>
      <c r="G221" s="7" t="s">
        <v>12</v>
      </c>
      <c r="H221" s="10">
        <v>44188</v>
      </c>
      <c r="I221" s="7" t="str">
        <f>IFERROR(VLOOKUP('Purchase Transactions'!$B221,'Sales Transactions'!$B$6:$H$315,7,FALSE),"")</f>
        <v/>
      </c>
      <c r="J221" s="7" t="str">
        <f>IFERROR(VLOOKUP('Purchase Transactions'!$B221,'Sales Transactions'!$B$6:$H$315,6,0),"")</f>
        <v/>
      </c>
      <c r="K221" s="10" t="str">
        <f>IFERROR(INDEX('Sales Transactions'!$F$6:$F$315,MATCH(Table5[[#This Row],[Item Code]],'Sales Transactions'!$B$6:$B$315,0)),"")</f>
        <v/>
      </c>
      <c r="L221" s="13">
        <f>IF(Table5[[#This Row],[Sales Quantity]]="",Table5[[#This Row],[Quantity]],"")</f>
        <v>1</v>
      </c>
      <c r="M221" s="13" t="str">
        <f>IFERROR(Table5[[#This Row],[Sales Price]]-Table5[[#This Row],[Purchase Price]],"")</f>
        <v/>
      </c>
    </row>
    <row r="222" spans="1:13" x14ac:dyDescent="0.25">
      <c r="A222" s="9">
        <v>217</v>
      </c>
      <c r="B222" s="7">
        <v>123673</v>
      </c>
      <c r="C222" s="7" t="s">
        <v>4</v>
      </c>
      <c r="D222" s="7" t="s">
        <v>19</v>
      </c>
      <c r="E222" s="7">
        <v>1</v>
      </c>
      <c r="F222" s="7">
        <v>158</v>
      </c>
      <c r="G222" s="7" t="s">
        <v>35</v>
      </c>
      <c r="H222" s="10">
        <v>43997</v>
      </c>
      <c r="I222" s="7">
        <f>IFERROR(VLOOKUP('Purchase Transactions'!$B222,'Sales Transactions'!$B$6:$H$315,7,FALSE),"")</f>
        <v>198</v>
      </c>
      <c r="J222" s="7">
        <f>IFERROR(VLOOKUP('Purchase Transactions'!$B222,'Sales Transactions'!$B$6:$H$315,6,0),"")</f>
        <v>1</v>
      </c>
      <c r="K222" s="10">
        <f>IFERROR(INDEX('Sales Transactions'!$F$6:$F$315,MATCH(Table5[[#This Row],[Item Code]],'Sales Transactions'!$B$6:$B$315,0)),"")</f>
        <v>44043</v>
      </c>
      <c r="L222" s="13" t="str">
        <f>IF(Table5[[#This Row],[Sales Quantity]]="",Table5[[#This Row],[Quantity]],"")</f>
        <v/>
      </c>
      <c r="M222" s="13">
        <f>IFERROR(Table5[[#This Row],[Sales Price]]-Table5[[#This Row],[Purchase Price]],"")</f>
        <v>40</v>
      </c>
    </row>
    <row r="223" spans="1:13" x14ac:dyDescent="0.25">
      <c r="A223" s="9">
        <v>218</v>
      </c>
      <c r="B223" s="7">
        <v>123674</v>
      </c>
      <c r="C223" s="7" t="s">
        <v>4</v>
      </c>
      <c r="D223" s="7" t="s">
        <v>19</v>
      </c>
      <c r="E223" s="7">
        <v>1</v>
      </c>
      <c r="F223" s="7">
        <v>230</v>
      </c>
      <c r="G223" s="7" t="s">
        <v>35</v>
      </c>
      <c r="H223" s="10">
        <v>44026</v>
      </c>
      <c r="I223" s="7">
        <f>IFERROR(VLOOKUP('Purchase Transactions'!$B223,'Sales Transactions'!$B$6:$H$315,7,FALSE),"")</f>
        <v>271</v>
      </c>
      <c r="J223" s="7">
        <f>IFERROR(VLOOKUP('Purchase Transactions'!$B223,'Sales Transactions'!$B$6:$H$315,6,0),"")</f>
        <v>1</v>
      </c>
      <c r="K223" s="10">
        <f>IFERROR(INDEX('Sales Transactions'!$F$6:$F$315,MATCH(Table5[[#This Row],[Item Code]],'Sales Transactions'!$B$6:$B$315,0)),"")</f>
        <v>44039</v>
      </c>
      <c r="L223" s="13" t="str">
        <f>IF(Table5[[#This Row],[Sales Quantity]]="",Table5[[#This Row],[Quantity]],"")</f>
        <v/>
      </c>
      <c r="M223" s="13">
        <f>IFERROR(Table5[[#This Row],[Sales Price]]-Table5[[#This Row],[Purchase Price]],"")</f>
        <v>41</v>
      </c>
    </row>
    <row r="224" spans="1:13" x14ac:dyDescent="0.25">
      <c r="A224" s="9">
        <v>219</v>
      </c>
      <c r="B224" s="7">
        <v>123675</v>
      </c>
      <c r="C224" s="7" t="s">
        <v>6</v>
      </c>
      <c r="D224" s="7" t="s">
        <v>19</v>
      </c>
      <c r="E224" s="7">
        <v>1</v>
      </c>
      <c r="F224" s="7">
        <v>244</v>
      </c>
      <c r="G224" s="7" t="s">
        <v>11</v>
      </c>
      <c r="H224" s="10">
        <v>44101</v>
      </c>
      <c r="I224" s="7">
        <f>IFERROR(VLOOKUP('Purchase Transactions'!$B224,'Sales Transactions'!$B$6:$H$315,7,FALSE),"")</f>
        <v>288</v>
      </c>
      <c r="J224" s="7">
        <f>IFERROR(VLOOKUP('Purchase Transactions'!$B224,'Sales Transactions'!$B$6:$H$315,6,0),"")</f>
        <v>1</v>
      </c>
      <c r="K224" s="10">
        <f>IFERROR(INDEX('Sales Transactions'!$F$6:$F$315,MATCH(Table5[[#This Row],[Item Code]],'Sales Transactions'!$B$6:$B$315,0)),"")</f>
        <v>44116</v>
      </c>
      <c r="L224" s="13" t="str">
        <f>IF(Table5[[#This Row],[Sales Quantity]]="",Table5[[#This Row],[Quantity]],"")</f>
        <v/>
      </c>
      <c r="M224" s="13">
        <f>IFERROR(Table5[[#This Row],[Sales Price]]-Table5[[#This Row],[Purchase Price]],"")</f>
        <v>44</v>
      </c>
    </row>
    <row r="225" spans="1:13" x14ac:dyDescent="0.25">
      <c r="A225" s="9">
        <v>220</v>
      </c>
      <c r="B225" s="7">
        <v>123676</v>
      </c>
      <c r="C225" s="7" t="s">
        <v>18</v>
      </c>
      <c r="D225" s="7" t="s">
        <v>19</v>
      </c>
      <c r="E225" s="7">
        <v>1</v>
      </c>
      <c r="F225" s="7">
        <v>188</v>
      </c>
      <c r="G225" s="7" t="s">
        <v>12</v>
      </c>
      <c r="H225" s="10">
        <v>44183</v>
      </c>
      <c r="I225" s="7" t="str">
        <f>IFERROR(VLOOKUP('Purchase Transactions'!$B225,'Sales Transactions'!$B$6:$H$315,7,FALSE),"")</f>
        <v/>
      </c>
      <c r="J225" s="7" t="str">
        <f>IFERROR(VLOOKUP('Purchase Transactions'!$B225,'Sales Transactions'!$B$6:$H$315,6,0),"")</f>
        <v/>
      </c>
      <c r="K225" s="10" t="str">
        <f>IFERROR(INDEX('Sales Transactions'!$F$6:$F$315,MATCH(Table5[[#This Row],[Item Code]],'Sales Transactions'!$B$6:$B$315,0)),"")</f>
        <v/>
      </c>
      <c r="L225" s="13">
        <f>IF(Table5[[#This Row],[Sales Quantity]]="",Table5[[#This Row],[Quantity]],"")</f>
        <v>1</v>
      </c>
      <c r="M225" s="13" t="str">
        <f>IFERROR(Table5[[#This Row],[Sales Price]]-Table5[[#This Row],[Purchase Price]],"")</f>
        <v/>
      </c>
    </row>
    <row r="226" spans="1:13" x14ac:dyDescent="0.25">
      <c r="A226" s="9">
        <v>221</v>
      </c>
      <c r="B226" s="7">
        <v>123677</v>
      </c>
      <c r="C226" s="7" t="s">
        <v>7</v>
      </c>
      <c r="D226" s="7" t="s">
        <v>19</v>
      </c>
      <c r="E226" s="7">
        <v>1</v>
      </c>
      <c r="F226" s="7">
        <v>216</v>
      </c>
      <c r="G226" s="7" t="s">
        <v>35</v>
      </c>
      <c r="H226" s="10">
        <v>43929</v>
      </c>
      <c r="I226" s="7">
        <f>IFERROR(VLOOKUP('Purchase Transactions'!$B226,'Sales Transactions'!$B$6:$H$315,7,FALSE),"")</f>
        <v>255</v>
      </c>
      <c r="J226" s="7">
        <f>IFERROR(VLOOKUP('Purchase Transactions'!$B226,'Sales Transactions'!$B$6:$H$315,6,0),"")</f>
        <v>1</v>
      </c>
      <c r="K226" s="10">
        <f>IFERROR(INDEX('Sales Transactions'!$F$6:$F$315,MATCH(Table5[[#This Row],[Item Code]],'Sales Transactions'!$B$6:$B$315,0)),"")</f>
        <v>44019</v>
      </c>
      <c r="L226" s="13" t="str">
        <f>IF(Table5[[#This Row],[Sales Quantity]]="",Table5[[#This Row],[Quantity]],"")</f>
        <v/>
      </c>
      <c r="M226" s="13">
        <f>IFERROR(Table5[[#This Row],[Sales Price]]-Table5[[#This Row],[Purchase Price]],"")</f>
        <v>39</v>
      </c>
    </row>
    <row r="227" spans="1:13" x14ac:dyDescent="0.25">
      <c r="A227" s="9">
        <v>222</v>
      </c>
      <c r="B227" s="7">
        <v>123678</v>
      </c>
      <c r="C227" s="7" t="s">
        <v>6</v>
      </c>
      <c r="D227" s="7" t="s">
        <v>19</v>
      </c>
      <c r="E227" s="7">
        <v>1</v>
      </c>
      <c r="F227" s="7">
        <v>266</v>
      </c>
      <c r="G227" s="7" t="s">
        <v>31</v>
      </c>
      <c r="H227" s="10">
        <v>44107</v>
      </c>
      <c r="I227" s="7">
        <f>IFERROR(VLOOKUP('Purchase Transactions'!$B227,'Sales Transactions'!$B$6:$H$315,7,FALSE),"")</f>
        <v>317</v>
      </c>
      <c r="J227" s="7">
        <f>IFERROR(VLOOKUP('Purchase Transactions'!$B227,'Sales Transactions'!$B$6:$H$315,6,0),"")</f>
        <v>1</v>
      </c>
      <c r="K227" s="10">
        <f>IFERROR(INDEX('Sales Transactions'!$F$6:$F$315,MATCH(Table5[[#This Row],[Item Code]],'Sales Transactions'!$B$6:$B$315,0)),"")</f>
        <v>44157</v>
      </c>
      <c r="L227" s="13" t="str">
        <f>IF(Table5[[#This Row],[Sales Quantity]]="",Table5[[#This Row],[Quantity]],"")</f>
        <v/>
      </c>
      <c r="M227" s="13">
        <f>IFERROR(Table5[[#This Row],[Sales Price]]-Table5[[#This Row],[Purchase Price]],"")</f>
        <v>51</v>
      </c>
    </row>
    <row r="228" spans="1:13" x14ac:dyDescent="0.25">
      <c r="A228" s="9">
        <v>223</v>
      </c>
      <c r="B228" s="7">
        <v>123679</v>
      </c>
      <c r="C228" s="7" t="s">
        <v>20</v>
      </c>
      <c r="D228" s="7" t="s">
        <v>19</v>
      </c>
      <c r="E228" s="7">
        <v>1</v>
      </c>
      <c r="F228" s="7">
        <v>141</v>
      </c>
      <c r="G228" s="7" t="s">
        <v>35</v>
      </c>
      <c r="H228" s="10">
        <v>44075</v>
      </c>
      <c r="I228" s="7">
        <f>IFERROR(VLOOKUP('Purchase Transactions'!$B228,'Sales Transactions'!$B$6:$H$315,7,FALSE),"")</f>
        <v>175</v>
      </c>
      <c r="J228" s="7">
        <f>IFERROR(VLOOKUP('Purchase Transactions'!$B228,'Sales Transactions'!$B$6:$H$315,6,0),"")</f>
        <v>1</v>
      </c>
      <c r="K228" s="10">
        <f>IFERROR(INDEX('Sales Transactions'!$F$6:$F$315,MATCH(Table5[[#This Row],[Item Code]],'Sales Transactions'!$B$6:$B$315,0)),"")</f>
        <v>44117</v>
      </c>
      <c r="L228" s="13" t="str">
        <f>IF(Table5[[#This Row],[Sales Quantity]]="",Table5[[#This Row],[Quantity]],"")</f>
        <v/>
      </c>
      <c r="M228" s="13">
        <f>IFERROR(Table5[[#This Row],[Sales Price]]-Table5[[#This Row],[Purchase Price]],"")</f>
        <v>34</v>
      </c>
    </row>
    <row r="229" spans="1:13" x14ac:dyDescent="0.25">
      <c r="A229" s="9">
        <v>224</v>
      </c>
      <c r="B229" s="7">
        <v>123680</v>
      </c>
      <c r="C229" s="7" t="s">
        <v>17</v>
      </c>
      <c r="D229" s="7" t="s">
        <v>19</v>
      </c>
      <c r="E229" s="7">
        <v>1</v>
      </c>
      <c r="F229" s="7">
        <v>328</v>
      </c>
      <c r="G229" s="7" t="s">
        <v>11</v>
      </c>
      <c r="H229" s="10">
        <v>43906</v>
      </c>
      <c r="I229" s="7">
        <f>IFERROR(VLOOKUP('Purchase Transactions'!$B229,'Sales Transactions'!$B$6:$H$315,7,FALSE),"")</f>
        <v>407</v>
      </c>
      <c r="J229" s="7">
        <f>IFERROR(VLOOKUP('Purchase Transactions'!$B229,'Sales Transactions'!$B$6:$H$315,6,0),"")</f>
        <v>1</v>
      </c>
      <c r="K229" s="10">
        <f>IFERROR(INDEX('Sales Transactions'!$F$6:$F$315,MATCH(Table5[[#This Row],[Item Code]],'Sales Transactions'!$B$6:$B$315,0)),"")</f>
        <v>43952</v>
      </c>
      <c r="L229" s="13" t="str">
        <f>IF(Table5[[#This Row],[Sales Quantity]]="",Table5[[#This Row],[Quantity]],"")</f>
        <v/>
      </c>
      <c r="M229" s="13">
        <f>IFERROR(Table5[[#This Row],[Sales Price]]-Table5[[#This Row],[Purchase Price]],"")</f>
        <v>79</v>
      </c>
    </row>
    <row r="230" spans="1:13" x14ac:dyDescent="0.25">
      <c r="A230" s="9">
        <v>225</v>
      </c>
      <c r="B230" s="7">
        <v>123681</v>
      </c>
      <c r="C230" s="7" t="s">
        <v>5</v>
      </c>
      <c r="D230" s="7" t="s">
        <v>19</v>
      </c>
      <c r="E230" s="7">
        <v>1</v>
      </c>
      <c r="F230" s="7">
        <v>312</v>
      </c>
      <c r="G230" s="7" t="s">
        <v>13</v>
      </c>
      <c r="H230" s="10">
        <v>44036</v>
      </c>
      <c r="I230" s="7" t="str">
        <f>IFERROR(VLOOKUP('Purchase Transactions'!$B230,'Sales Transactions'!$B$6:$H$315,7,FALSE),"")</f>
        <v/>
      </c>
      <c r="J230" s="7" t="str">
        <f>IFERROR(VLOOKUP('Purchase Transactions'!$B230,'Sales Transactions'!$B$6:$H$315,6,0),"")</f>
        <v/>
      </c>
      <c r="K230" s="10" t="str">
        <f>IFERROR(INDEX('Sales Transactions'!$F$6:$F$315,MATCH(Table5[[#This Row],[Item Code]],'Sales Transactions'!$B$6:$B$315,0)),"")</f>
        <v/>
      </c>
      <c r="L230" s="13">
        <f>IF(Table5[[#This Row],[Sales Quantity]]="",Table5[[#This Row],[Quantity]],"")</f>
        <v>1</v>
      </c>
      <c r="M230" s="13" t="str">
        <f>IFERROR(Table5[[#This Row],[Sales Price]]-Table5[[#This Row],[Purchase Price]],"")</f>
        <v/>
      </c>
    </row>
    <row r="231" spans="1:13" x14ac:dyDescent="0.25">
      <c r="A231" s="9">
        <v>226</v>
      </c>
      <c r="B231" s="7">
        <v>123682</v>
      </c>
      <c r="C231" s="7" t="s">
        <v>18</v>
      </c>
      <c r="D231" s="7" t="s">
        <v>19</v>
      </c>
      <c r="E231" s="7">
        <v>1</v>
      </c>
      <c r="F231" s="7">
        <v>228</v>
      </c>
      <c r="G231" s="7" t="s">
        <v>13</v>
      </c>
      <c r="H231" s="10">
        <v>43943</v>
      </c>
      <c r="I231" s="7">
        <f>IFERROR(VLOOKUP('Purchase Transactions'!$B231,'Sales Transactions'!$B$6:$H$315,7,FALSE),"")</f>
        <v>274</v>
      </c>
      <c r="J231" s="7">
        <f>IFERROR(VLOOKUP('Purchase Transactions'!$B231,'Sales Transactions'!$B$6:$H$315,6,0),"")</f>
        <v>1</v>
      </c>
      <c r="K231" s="10">
        <f>IFERROR(INDEX('Sales Transactions'!$F$6:$F$315,MATCH(Table5[[#This Row],[Item Code]],'Sales Transactions'!$B$6:$B$315,0)),"")</f>
        <v>44027</v>
      </c>
      <c r="L231" s="13" t="str">
        <f>IF(Table5[[#This Row],[Sales Quantity]]="",Table5[[#This Row],[Quantity]],"")</f>
        <v/>
      </c>
      <c r="M231" s="13">
        <f>IFERROR(Table5[[#This Row],[Sales Price]]-Table5[[#This Row],[Purchase Price]],"")</f>
        <v>46</v>
      </c>
    </row>
    <row r="232" spans="1:13" x14ac:dyDescent="0.25">
      <c r="A232" s="9">
        <v>227</v>
      </c>
      <c r="B232" s="7">
        <v>123683</v>
      </c>
      <c r="C232" s="7" t="s">
        <v>20</v>
      </c>
      <c r="D232" s="7" t="s">
        <v>19</v>
      </c>
      <c r="E232" s="7">
        <v>1</v>
      </c>
      <c r="F232" s="7">
        <v>154</v>
      </c>
      <c r="G232" s="7" t="s">
        <v>13</v>
      </c>
      <c r="H232" s="10">
        <v>43877</v>
      </c>
      <c r="I232" s="7">
        <f>IFERROR(VLOOKUP('Purchase Transactions'!$B232,'Sales Transactions'!$B$6:$H$315,7,FALSE),"")</f>
        <v>177</v>
      </c>
      <c r="J232" s="7">
        <f>IFERROR(VLOOKUP('Purchase Transactions'!$B232,'Sales Transactions'!$B$6:$H$315,6,0),"")</f>
        <v>1</v>
      </c>
      <c r="K232" s="10">
        <f>IFERROR(INDEX('Sales Transactions'!$F$6:$F$315,MATCH(Table5[[#This Row],[Item Code]],'Sales Transactions'!$B$6:$B$315,0)),"")</f>
        <v>43906</v>
      </c>
      <c r="L232" s="13" t="str">
        <f>IF(Table5[[#This Row],[Sales Quantity]]="",Table5[[#This Row],[Quantity]],"")</f>
        <v/>
      </c>
      <c r="M232" s="13">
        <f>IFERROR(Table5[[#This Row],[Sales Price]]-Table5[[#This Row],[Purchase Price]],"")</f>
        <v>23</v>
      </c>
    </row>
    <row r="233" spans="1:13" x14ac:dyDescent="0.25">
      <c r="A233" s="9">
        <v>228</v>
      </c>
      <c r="B233" s="7">
        <v>123684</v>
      </c>
      <c r="C233" s="7" t="s">
        <v>18</v>
      </c>
      <c r="D233" s="7" t="s">
        <v>19</v>
      </c>
      <c r="E233" s="7">
        <v>1</v>
      </c>
      <c r="F233" s="7">
        <v>224</v>
      </c>
      <c r="G233" s="7" t="s">
        <v>35</v>
      </c>
      <c r="H233" s="10">
        <v>44106</v>
      </c>
      <c r="I233" s="7">
        <f>IFERROR(VLOOKUP('Purchase Transactions'!$B233,'Sales Transactions'!$B$6:$H$315,7,FALSE),"")</f>
        <v>260</v>
      </c>
      <c r="J233" s="7">
        <f>IFERROR(VLOOKUP('Purchase Transactions'!$B233,'Sales Transactions'!$B$6:$H$315,6,0),"")</f>
        <v>1</v>
      </c>
      <c r="K233" s="10">
        <f>IFERROR(INDEX('Sales Transactions'!$F$6:$F$315,MATCH(Table5[[#This Row],[Item Code]],'Sales Transactions'!$B$6:$B$315,0)),"")</f>
        <v>44155</v>
      </c>
      <c r="L233" s="13" t="str">
        <f>IF(Table5[[#This Row],[Sales Quantity]]="",Table5[[#This Row],[Quantity]],"")</f>
        <v/>
      </c>
      <c r="M233" s="13">
        <f>IFERROR(Table5[[#This Row],[Sales Price]]-Table5[[#This Row],[Purchase Price]],"")</f>
        <v>36</v>
      </c>
    </row>
    <row r="234" spans="1:13" x14ac:dyDescent="0.25">
      <c r="A234" s="9">
        <v>229</v>
      </c>
      <c r="B234" s="7">
        <v>123685</v>
      </c>
      <c r="C234" s="7" t="s">
        <v>6</v>
      </c>
      <c r="D234" s="7" t="s">
        <v>19</v>
      </c>
      <c r="E234" s="7">
        <v>1</v>
      </c>
      <c r="F234" s="7">
        <v>106</v>
      </c>
      <c r="G234" s="7" t="s">
        <v>31</v>
      </c>
      <c r="H234" s="10">
        <v>43924</v>
      </c>
      <c r="I234" s="7">
        <f>IFERROR(VLOOKUP('Purchase Transactions'!$B234,'Sales Transactions'!$B$6:$H$315,7,FALSE),"")</f>
        <v>122</v>
      </c>
      <c r="J234" s="7">
        <f>IFERROR(VLOOKUP('Purchase Transactions'!$B234,'Sales Transactions'!$B$6:$H$315,6,0),"")</f>
        <v>1</v>
      </c>
      <c r="K234" s="10">
        <f>IFERROR(INDEX('Sales Transactions'!$F$6:$F$315,MATCH(Table5[[#This Row],[Item Code]],'Sales Transactions'!$B$6:$B$315,0)),"")</f>
        <v>43979</v>
      </c>
      <c r="L234" s="13" t="str">
        <f>IF(Table5[[#This Row],[Sales Quantity]]="",Table5[[#This Row],[Quantity]],"")</f>
        <v/>
      </c>
      <c r="M234" s="13">
        <f>IFERROR(Table5[[#This Row],[Sales Price]]-Table5[[#This Row],[Purchase Price]],"")</f>
        <v>16</v>
      </c>
    </row>
    <row r="235" spans="1:13" x14ac:dyDescent="0.25">
      <c r="A235" s="9">
        <v>230</v>
      </c>
      <c r="B235" s="7">
        <v>123686</v>
      </c>
      <c r="C235" s="7" t="s">
        <v>5</v>
      </c>
      <c r="D235" s="7" t="s">
        <v>19</v>
      </c>
      <c r="E235" s="7">
        <v>1</v>
      </c>
      <c r="F235" s="7">
        <v>299</v>
      </c>
      <c r="G235" s="7" t="s">
        <v>31</v>
      </c>
      <c r="H235" s="10">
        <v>44126</v>
      </c>
      <c r="I235" s="7">
        <f>IFERROR(VLOOKUP('Purchase Transactions'!$B235,'Sales Transactions'!$B$6:$H$315,7,FALSE),"")</f>
        <v>368</v>
      </c>
      <c r="J235" s="7">
        <f>IFERROR(VLOOKUP('Purchase Transactions'!$B235,'Sales Transactions'!$B$6:$H$315,6,0),"")</f>
        <v>1</v>
      </c>
      <c r="K235" s="10">
        <f>IFERROR(INDEX('Sales Transactions'!$F$6:$F$315,MATCH(Table5[[#This Row],[Item Code]],'Sales Transactions'!$B$6:$B$315,0)),"")</f>
        <v>44191</v>
      </c>
      <c r="L235" s="13" t="str">
        <f>IF(Table5[[#This Row],[Sales Quantity]]="",Table5[[#This Row],[Quantity]],"")</f>
        <v/>
      </c>
      <c r="M235" s="13">
        <f>IFERROR(Table5[[#This Row],[Sales Price]]-Table5[[#This Row],[Purchase Price]],"")</f>
        <v>69</v>
      </c>
    </row>
    <row r="236" spans="1:13" x14ac:dyDescent="0.25">
      <c r="A236" s="9">
        <v>231</v>
      </c>
      <c r="B236" s="7">
        <v>123687</v>
      </c>
      <c r="C236" s="7" t="s">
        <v>18</v>
      </c>
      <c r="D236" s="7" t="s">
        <v>19</v>
      </c>
      <c r="E236" s="7">
        <v>1</v>
      </c>
      <c r="F236" s="7">
        <v>112</v>
      </c>
      <c r="G236" s="7" t="s">
        <v>13</v>
      </c>
      <c r="H236" s="10">
        <v>43867</v>
      </c>
      <c r="I236" s="7">
        <f>IFERROR(VLOOKUP('Purchase Transactions'!$B236,'Sales Transactions'!$B$6:$H$315,7,FALSE),"")</f>
        <v>139</v>
      </c>
      <c r="J236" s="7">
        <f>IFERROR(VLOOKUP('Purchase Transactions'!$B236,'Sales Transactions'!$B$6:$H$315,6,0),"")</f>
        <v>1</v>
      </c>
      <c r="K236" s="10">
        <f>IFERROR(INDEX('Sales Transactions'!$F$6:$F$315,MATCH(Table5[[#This Row],[Item Code]],'Sales Transactions'!$B$6:$B$315,0)),"")</f>
        <v>43880</v>
      </c>
      <c r="L236" s="13" t="str">
        <f>IF(Table5[[#This Row],[Sales Quantity]]="",Table5[[#This Row],[Quantity]],"")</f>
        <v/>
      </c>
      <c r="M236" s="13">
        <f>IFERROR(Table5[[#This Row],[Sales Price]]-Table5[[#This Row],[Purchase Price]],"")</f>
        <v>27</v>
      </c>
    </row>
    <row r="237" spans="1:13" x14ac:dyDescent="0.25">
      <c r="A237" s="9">
        <v>232</v>
      </c>
      <c r="B237" s="7">
        <v>123688</v>
      </c>
      <c r="C237" s="7" t="s">
        <v>18</v>
      </c>
      <c r="D237" s="7" t="s">
        <v>19</v>
      </c>
      <c r="E237" s="7">
        <v>1</v>
      </c>
      <c r="F237" s="7">
        <v>224</v>
      </c>
      <c r="G237" s="7" t="s">
        <v>35</v>
      </c>
      <c r="H237" s="10">
        <v>44160</v>
      </c>
      <c r="I237" s="7" t="str">
        <f>IFERROR(VLOOKUP('Purchase Transactions'!$B237,'Sales Transactions'!$B$6:$H$315,7,FALSE),"")</f>
        <v/>
      </c>
      <c r="J237" s="7" t="str">
        <f>IFERROR(VLOOKUP('Purchase Transactions'!$B237,'Sales Transactions'!$B$6:$H$315,6,0),"")</f>
        <v/>
      </c>
      <c r="K237" s="10" t="str">
        <f>IFERROR(INDEX('Sales Transactions'!$F$6:$F$315,MATCH(Table5[[#This Row],[Item Code]],'Sales Transactions'!$B$6:$B$315,0)),"")</f>
        <v/>
      </c>
      <c r="L237" s="13">
        <f>IF(Table5[[#This Row],[Sales Quantity]]="",Table5[[#This Row],[Quantity]],"")</f>
        <v>1</v>
      </c>
      <c r="M237" s="13" t="str">
        <f>IFERROR(Table5[[#This Row],[Sales Price]]-Table5[[#This Row],[Purchase Price]],"")</f>
        <v/>
      </c>
    </row>
    <row r="238" spans="1:13" x14ac:dyDescent="0.25">
      <c r="A238" s="9">
        <v>233</v>
      </c>
      <c r="B238" s="7">
        <v>123689</v>
      </c>
      <c r="C238" s="7" t="s">
        <v>18</v>
      </c>
      <c r="D238" s="7" t="s">
        <v>19</v>
      </c>
      <c r="E238" s="7">
        <v>1</v>
      </c>
      <c r="F238" s="7">
        <v>197</v>
      </c>
      <c r="G238" s="7" t="s">
        <v>35</v>
      </c>
      <c r="H238" s="10">
        <v>44054</v>
      </c>
      <c r="I238" s="7" t="str">
        <f>IFERROR(VLOOKUP('Purchase Transactions'!$B238,'Sales Transactions'!$B$6:$H$315,7,FALSE),"")</f>
        <v/>
      </c>
      <c r="J238" s="7" t="str">
        <f>IFERROR(VLOOKUP('Purchase Transactions'!$B238,'Sales Transactions'!$B$6:$H$315,6,0),"")</f>
        <v/>
      </c>
      <c r="K238" s="10" t="str">
        <f>IFERROR(INDEX('Sales Transactions'!$F$6:$F$315,MATCH(Table5[[#This Row],[Item Code]],'Sales Transactions'!$B$6:$B$315,0)),"")</f>
        <v/>
      </c>
      <c r="L238" s="13">
        <f>IF(Table5[[#This Row],[Sales Quantity]]="",Table5[[#This Row],[Quantity]],"")</f>
        <v>1</v>
      </c>
      <c r="M238" s="13" t="str">
        <f>IFERROR(Table5[[#This Row],[Sales Price]]-Table5[[#This Row],[Purchase Price]],"")</f>
        <v/>
      </c>
    </row>
    <row r="239" spans="1:13" x14ac:dyDescent="0.25">
      <c r="A239" s="9">
        <v>234</v>
      </c>
      <c r="B239" s="7">
        <v>123690</v>
      </c>
      <c r="C239" s="7" t="s">
        <v>17</v>
      </c>
      <c r="D239" s="7" t="s">
        <v>19</v>
      </c>
      <c r="E239" s="7">
        <v>1</v>
      </c>
      <c r="F239" s="7">
        <v>266</v>
      </c>
      <c r="G239" s="7" t="s">
        <v>31</v>
      </c>
      <c r="H239" s="10">
        <v>44101</v>
      </c>
      <c r="I239" s="7" t="str">
        <f>IFERROR(VLOOKUP('Purchase Transactions'!$B239,'Sales Transactions'!$B$6:$H$315,7,FALSE),"")</f>
        <v/>
      </c>
      <c r="J239" s="7" t="str">
        <f>IFERROR(VLOOKUP('Purchase Transactions'!$B239,'Sales Transactions'!$B$6:$H$315,6,0),"")</f>
        <v/>
      </c>
      <c r="K239" s="10" t="str">
        <f>IFERROR(INDEX('Sales Transactions'!$F$6:$F$315,MATCH(Table5[[#This Row],[Item Code]],'Sales Transactions'!$B$6:$B$315,0)),"")</f>
        <v/>
      </c>
      <c r="L239" s="13">
        <f>IF(Table5[[#This Row],[Sales Quantity]]="",Table5[[#This Row],[Quantity]],"")</f>
        <v>1</v>
      </c>
      <c r="M239" s="13" t="str">
        <f>IFERROR(Table5[[#This Row],[Sales Price]]-Table5[[#This Row],[Purchase Price]],"")</f>
        <v/>
      </c>
    </row>
    <row r="240" spans="1:13" x14ac:dyDescent="0.25">
      <c r="A240" s="9">
        <v>235</v>
      </c>
      <c r="B240" s="7">
        <v>123691</v>
      </c>
      <c r="C240" s="7" t="s">
        <v>6</v>
      </c>
      <c r="D240" s="7" t="s">
        <v>19</v>
      </c>
      <c r="E240" s="7">
        <v>1</v>
      </c>
      <c r="F240" s="7">
        <v>130</v>
      </c>
      <c r="G240" s="7" t="s">
        <v>11</v>
      </c>
      <c r="H240" s="10">
        <v>44071</v>
      </c>
      <c r="I240" s="7" t="str">
        <f>IFERROR(VLOOKUP('Purchase Transactions'!$B240,'Sales Transactions'!$B$6:$H$315,7,FALSE),"")</f>
        <v/>
      </c>
      <c r="J240" s="7" t="str">
        <f>IFERROR(VLOOKUP('Purchase Transactions'!$B240,'Sales Transactions'!$B$6:$H$315,6,0),"")</f>
        <v/>
      </c>
      <c r="K240" s="10" t="str">
        <f>IFERROR(INDEX('Sales Transactions'!$F$6:$F$315,MATCH(Table5[[#This Row],[Item Code]],'Sales Transactions'!$B$6:$B$315,0)),"")</f>
        <v/>
      </c>
      <c r="L240" s="13">
        <f>IF(Table5[[#This Row],[Sales Quantity]]="",Table5[[#This Row],[Quantity]],"")</f>
        <v>1</v>
      </c>
      <c r="M240" s="13" t="str">
        <f>IFERROR(Table5[[#This Row],[Sales Price]]-Table5[[#This Row],[Purchase Price]],"")</f>
        <v/>
      </c>
    </row>
    <row r="241" spans="1:13" x14ac:dyDescent="0.25">
      <c r="A241" s="9">
        <v>236</v>
      </c>
      <c r="B241" s="7">
        <v>123692</v>
      </c>
      <c r="C241" s="7" t="s">
        <v>6</v>
      </c>
      <c r="D241" s="7" t="s">
        <v>19</v>
      </c>
      <c r="E241" s="7">
        <v>1</v>
      </c>
      <c r="F241" s="7">
        <v>173</v>
      </c>
      <c r="G241" s="7" t="s">
        <v>11</v>
      </c>
      <c r="H241" s="10">
        <v>43871</v>
      </c>
      <c r="I241" s="7">
        <f>IFERROR(VLOOKUP('Purchase Transactions'!$B241,'Sales Transactions'!$B$6:$H$315,7,FALSE),"")</f>
        <v>208</v>
      </c>
      <c r="J241" s="7">
        <f>IFERROR(VLOOKUP('Purchase Transactions'!$B241,'Sales Transactions'!$B$6:$H$315,6,0),"")</f>
        <v>1</v>
      </c>
      <c r="K241" s="10">
        <f>IFERROR(INDEX('Sales Transactions'!$F$6:$F$315,MATCH(Table5[[#This Row],[Item Code]],'Sales Transactions'!$B$6:$B$315,0)),"")</f>
        <v>43891</v>
      </c>
      <c r="L241" s="13" t="str">
        <f>IF(Table5[[#This Row],[Sales Quantity]]="",Table5[[#This Row],[Quantity]],"")</f>
        <v/>
      </c>
      <c r="M241" s="13">
        <f>IFERROR(Table5[[#This Row],[Sales Price]]-Table5[[#This Row],[Purchase Price]],"")</f>
        <v>35</v>
      </c>
    </row>
    <row r="242" spans="1:13" x14ac:dyDescent="0.25">
      <c r="A242" s="9">
        <v>237</v>
      </c>
      <c r="B242" s="7">
        <v>123693</v>
      </c>
      <c r="C242" s="7" t="s">
        <v>5</v>
      </c>
      <c r="D242" s="7" t="s">
        <v>19</v>
      </c>
      <c r="E242" s="7">
        <v>1</v>
      </c>
      <c r="F242" s="7">
        <v>277</v>
      </c>
      <c r="G242" s="7" t="s">
        <v>35</v>
      </c>
      <c r="H242" s="10">
        <v>44081</v>
      </c>
      <c r="I242" s="7" t="str">
        <f>IFERROR(VLOOKUP('Purchase Transactions'!$B242,'Sales Transactions'!$B$6:$H$315,7,FALSE),"")</f>
        <v/>
      </c>
      <c r="J242" s="7" t="str">
        <f>IFERROR(VLOOKUP('Purchase Transactions'!$B242,'Sales Transactions'!$B$6:$H$315,6,0),"")</f>
        <v/>
      </c>
      <c r="K242" s="10" t="str">
        <f>IFERROR(INDEX('Sales Transactions'!$F$6:$F$315,MATCH(Table5[[#This Row],[Item Code]],'Sales Transactions'!$B$6:$B$315,0)),"")</f>
        <v/>
      </c>
      <c r="L242" s="13">
        <f>IF(Table5[[#This Row],[Sales Quantity]]="",Table5[[#This Row],[Quantity]],"")</f>
        <v>1</v>
      </c>
      <c r="M242" s="13" t="str">
        <f>IFERROR(Table5[[#This Row],[Sales Price]]-Table5[[#This Row],[Purchase Price]],"")</f>
        <v/>
      </c>
    </row>
    <row r="243" spans="1:13" x14ac:dyDescent="0.25">
      <c r="A243" s="9">
        <v>238</v>
      </c>
      <c r="B243" s="7">
        <v>123694</v>
      </c>
      <c r="C243" s="7" t="s">
        <v>16</v>
      </c>
      <c r="D243" s="7" t="s">
        <v>19</v>
      </c>
      <c r="E243" s="7">
        <v>1</v>
      </c>
      <c r="F243" s="7">
        <v>190</v>
      </c>
      <c r="G243" s="7" t="s">
        <v>13</v>
      </c>
      <c r="H243" s="10">
        <v>44004</v>
      </c>
      <c r="I243" s="7">
        <f>IFERROR(VLOOKUP('Purchase Transactions'!$B243,'Sales Transactions'!$B$6:$H$315,7,FALSE),"")</f>
        <v>226</v>
      </c>
      <c r="J243" s="7">
        <f>IFERROR(VLOOKUP('Purchase Transactions'!$B243,'Sales Transactions'!$B$6:$H$315,6,0),"")</f>
        <v>1</v>
      </c>
      <c r="K243" s="10">
        <f>IFERROR(INDEX('Sales Transactions'!$F$6:$F$315,MATCH(Table5[[#This Row],[Item Code]],'Sales Transactions'!$B$6:$B$315,0)),"")</f>
        <v>44069</v>
      </c>
      <c r="L243" s="13" t="str">
        <f>IF(Table5[[#This Row],[Sales Quantity]]="",Table5[[#This Row],[Quantity]],"")</f>
        <v/>
      </c>
      <c r="M243" s="13">
        <f>IFERROR(Table5[[#This Row],[Sales Price]]-Table5[[#This Row],[Purchase Price]],"")</f>
        <v>36</v>
      </c>
    </row>
    <row r="244" spans="1:13" x14ac:dyDescent="0.25">
      <c r="A244" s="9">
        <v>239</v>
      </c>
      <c r="B244" s="7">
        <v>123695</v>
      </c>
      <c r="C244" s="7" t="s">
        <v>7</v>
      </c>
      <c r="D244" s="7" t="s">
        <v>19</v>
      </c>
      <c r="E244" s="7">
        <v>1</v>
      </c>
      <c r="F244" s="7">
        <v>227</v>
      </c>
      <c r="G244" s="7" t="s">
        <v>31</v>
      </c>
      <c r="H244" s="10">
        <v>44107</v>
      </c>
      <c r="I244" s="7" t="str">
        <f>IFERROR(VLOOKUP('Purchase Transactions'!$B244,'Sales Transactions'!$B$6:$H$315,7,FALSE),"")</f>
        <v/>
      </c>
      <c r="J244" s="7" t="str">
        <f>IFERROR(VLOOKUP('Purchase Transactions'!$B244,'Sales Transactions'!$B$6:$H$315,6,0),"")</f>
        <v/>
      </c>
      <c r="K244" s="10" t="str">
        <f>IFERROR(INDEX('Sales Transactions'!$F$6:$F$315,MATCH(Table5[[#This Row],[Item Code]],'Sales Transactions'!$B$6:$B$315,0)),"")</f>
        <v/>
      </c>
      <c r="L244" s="13">
        <f>IF(Table5[[#This Row],[Sales Quantity]]="",Table5[[#This Row],[Quantity]],"")</f>
        <v>1</v>
      </c>
      <c r="M244" s="13" t="str">
        <f>IFERROR(Table5[[#This Row],[Sales Price]]-Table5[[#This Row],[Purchase Price]],"")</f>
        <v/>
      </c>
    </row>
    <row r="245" spans="1:13" x14ac:dyDescent="0.25">
      <c r="A245" s="9">
        <v>240</v>
      </c>
      <c r="B245" s="7">
        <v>123696</v>
      </c>
      <c r="C245" s="7" t="s">
        <v>20</v>
      </c>
      <c r="D245" s="7" t="s">
        <v>19</v>
      </c>
      <c r="E245" s="7">
        <v>1</v>
      </c>
      <c r="F245" s="7">
        <v>306</v>
      </c>
      <c r="G245" s="7" t="s">
        <v>12</v>
      </c>
      <c r="H245" s="10">
        <v>44183</v>
      </c>
      <c r="I245" s="7" t="str">
        <f>IFERROR(VLOOKUP('Purchase Transactions'!$B245,'Sales Transactions'!$B$6:$H$315,7,FALSE),"")</f>
        <v/>
      </c>
      <c r="J245" s="7" t="str">
        <f>IFERROR(VLOOKUP('Purchase Transactions'!$B245,'Sales Transactions'!$B$6:$H$315,6,0),"")</f>
        <v/>
      </c>
      <c r="K245" s="10" t="str">
        <f>IFERROR(INDEX('Sales Transactions'!$F$6:$F$315,MATCH(Table5[[#This Row],[Item Code]],'Sales Transactions'!$B$6:$B$315,0)),"")</f>
        <v/>
      </c>
      <c r="L245" s="13">
        <f>IF(Table5[[#This Row],[Sales Quantity]]="",Table5[[#This Row],[Quantity]],"")</f>
        <v>1</v>
      </c>
      <c r="M245" s="13" t="str">
        <f>IFERROR(Table5[[#This Row],[Sales Price]]-Table5[[#This Row],[Purchase Price]],"")</f>
        <v/>
      </c>
    </row>
    <row r="246" spans="1:13" x14ac:dyDescent="0.25">
      <c r="A246" s="9">
        <v>241</v>
      </c>
      <c r="B246" s="7">
        <v>123697</v>
      </c>
      <c r="C246" s="7" t="s">
        <v>17</v>
      </c>
      <c r="D246" s="7" t="s">
        <v>19</v>
      </c>
      <c r="E246" s="7">
        <v>1</v>
      </c>
      <c r="F246" s="7">
        <v>293</v>
      </c>
      <c r="G246" s="7" t="s">
        <v>31</v>
      </c>
      <c r="H246" s="10">
        <v>43883</v>
      </c>
      <c r="I246" s="7">
        <f>IFERROR(VLOOKUP('Purchase Transactions'!$B246,'Sales Transactions'!$B$6:$H$315,7,FALSE),"")</f>
        <v>355</v>
      </c>
      <c r="J246" s="7">
        <f>IFERROR(VLOOKUP('Purchase Transactions'!$B246,'Sales Transactions'!$B$6:$H$315,6,0),"")</f>
        <v>1</v>
      </c>
      <c r="K246" s="10">
        <f>IFERROR(INDEX('Sales Transactions'!$F$6:$F$315,MATCH(Table5[[#This Row],[Item Code]],'Sales Transactions'!$B$6:$B$315,0)),"")</f>
        <v>43918</v>
      </c>
      <c r="L246" s="13" t="str">
        <f>IF(Table5[[#This Row],[Sales Quantity]]="",Table5[[#This Row],[Quantity]],"")</f>
        <v/>
      </c>
      <c r="M246" s="13">
        <f>IFERROR(Table5[[#This Row],[Sales Price]]-Table5[[#This Row],[Purchase Price]],"")</f>
        <v>62</v>
      </c>
    </row>
    <row r="247" spans="1:13" x14ac:dyDescent="0.25">
      <c r="A247" s="9">
        <v>242</v>
      </c>
      <c r="B247" s="7">
        <v>123698</v>
      </c>
      <c r="C247" s="7" t="s">
        <v>18</v>
      </c>
      <c r="D247" s="7" t="s">
        <v>19</v>
      </c>
      <c r="E247" s="7">
        <v>1</v>
      </c>
      <c r="F247" s="7">
        <v>184</v>
      </c>
      <c r="G247" s="7" t="s">
        <v>12</v>
      </c>
      <c r="H247" s="10">
        <v>43980</v>
      </c>
      <c r="I247" s="7">
        <f>IFERROR(VLOOKUP('Purchase Transactions'!$B247,'Sales Transactions'!$B$6:$H$315,7,FALSE),"")</f>
        <v>217</v>
      </c>
      <c r="J247" s="7">
        <f>IFERROR(VLOOKUP('Purchase Transactions'!$B247,'Sales Transactions'!$B$6:$H$315,6,0),"")</f>
        <v>1</v>
      </c>
      <c r="K247" s="10">
        <f>IFERROR(INDEX('Sales Transactions'!$F$6:$F$315,MATCH(Table5[[#This Row],[Item Code]],'Sales Transactions'!$B$6:$B$315,0)),"")</f>
        <v>44061</v>
      </c>
      <c r="L247" s="13" t="str">
        <f>IF(Table5[[#This Row],[Sales Quantity]]="",Table5[[#This Row],[Quantity]],"")</f>
        <v/>
      </c>
      <c r="M247" s="13">
        <f>IFERROR(Table5[[#This Row],[Sales Price]]-Table5[[#This Row],[Purchase Price]],"")</f>
        <v>33</v>
      </c>
    </row>
    <row r="248" spans="1:13" x14ac:dyDescent="0.25">
      <c r="A248" s="9">
        <v>243</v>
      </c>
      <c r="B248" s="7">
        <v>123699</v>
      </c>
      <c r="C248" s="7" t="s">
        <v>20</v>
      </c>
      <c r="D248" s="7" t="s">
        <v>19</v>
      </c>
      <c r="E248" s="7">
        <v>1</v>
      </c>
      <c r="F248" s="7">
        <v>240</v>
      </c>
      <c r="G248" s="7" t="s">
        <v>12</v>
      </c>
      <c r="H248" s="10">
        <v>43881</v>
      </c>
      <c r="I248" s="7">
        <f>IFERROR(VLOOKUP('Purchase Transactions'!$B248,'Sales Transactions'!$B$6:$H$315,7,FALSE),"")</f>
        <v>278</v>
      </c>
      <c r="J248" s="7">
        <f>IFERROR(VLOOKUP('Purchase Transactions'!$B248,'Sales Transactions'!$B$6:$H$315,6,0),"")</f>
        <v>1</v>
      </c>
      <c r="K248" s="10">
        <f>IFERROR(INDEX('Sales Transactions'!$F$6:$F$315,MATCH(Table5[[#This Row],[Item Code]],'Sales Transactions'!$B$6:$B$315,0)),"")</f>
        <v>43970</v>
      </c>
      <c r="L248" s="13" t="str">
        <f>IF(Table5[[#This Row],[Sales Quantity]]="",Table5[[#This Row],[Quantity]],"")</f>
        <v/>
      </c>
      <c r="M248" s="13">
        <f>IFERROR(Table5[[#This Row],[Sales Price]]-Table5[[#This Row],[Purchase Price]],"")</f>
        <v>38</v>
      </c>
    </row>
    <row r="249" spans="1:13" x14ac:dyDescent="0.25">
      <c r="A249" s="9">
        <v>244</v>
      </c>
      <c r="B249" s="7">
        <v>123700</v>
      </c>
      <c r="C249" s="7" t="s">
        <v>4</v>
      </c>
      <c r="D249" s="7" t="s">
        <v>19</v>
      </c>
      <c r="E249" s="7">
        <v>1</v>
      </c>
      <c r="F249" s="7">
        <v>329</v>
      </c>
      <c r="G249" s="7" t="s">
        <v>35</v>
      </c>
      <c r="H249" s="10">
        <v>43941</v>
      </c>
      <c r="I249" s="7">
        <f>IFERROR(VLOOKUP('Purchase Transactions'!$B249,'Sales Transactions'!$B$6:$H$315,7,FALSE),"")</f>
        <v>401</v>
      </c>
      <c r="J249" s="7">
        <f>IFERROR(VLOOKUP('Purchase Transactions'!$B249,'Sales Transactions'!$B$6:$H$315,6,0),"")</f>
        <v>1</v>
      </c>
      <c r="K249" s="10">
        <f>IFERROR(INDEX('Sales Transactions'!$F$6:$F$315,MATCH(Table5[[#This Row],[Item Code]],'Sales Transactions'!$B$6:$B$315,0)),"")</f>
        <v>44020</v>
      </c>
      <c r="L249" s="13" t="str">
        <f>IF(Table5[[#This Row],[Sales Quantity]]="",Table5[[#This Row],[Quantity]],"")</f>
        <v/>
      </c>
      <c r="M249" s="13">
        <f>IFERROR(Table5[[#This Row],[Sales Price]]-Table5[[#This Row],[Purchase Price]],"")</f>
        <v>72</v>
      </c>
    </row>
    <row r="250" spans="1:13" x14ac:dyDescent="0.25">
      <c r="A250" s="9">
        <v>245</v>
      </c>
      <c r="B250" s="7">
        <v>123701</v>
      </c>
      <c r="C250" s="7" t="s">
        <v>5</v>
      </c>
      <c r="D250" s="7" t="s">
        <v>19</v>
      </c>
      <c r="E250" s="7">
        <v>1</v>
      </c>
      <c r="F250" s="7">
        <v>331</v>
      </c>
      <c r="G250" s="7" t="s">
        <v>35</v>
      </c>
      <c r="H250" s="10">
        <v>44027</v>
      </c>
      <c r="I250" s="7" t="str">
        <f>IFERROR(VLOOKUP('Purchase Transactions'!$B250,'Sales Transactions'!$B$6:$H$315,7,FALSE),"")</f>
        <v/>
      </c>
      <c r="J250" s="7" t="str">
        <f>IFERROR(VLOOKUP('Purchase Transactions'!$B250,'Sales Transactions'!$B$6:$H$315,6,0),"")</f>
        <v/>
      </c>
      <c r="K250" s="10" t="str">
        <f>IFERROR(INDEX('Sales Transactions'!$F$6:$F$315,MATCH(Table5[[#This Row],[Item Code]],'Sales Transactions'!$B$6:$B$315,0)),"")</f>
        <v/>
      </c>
      <c r="L250" s="13">
        <f>IF(Table5[[#This Row],[Sales Quantity]]="",Table5[[#This Row],[Quantity]],"")</f>
        <v>1</v>
      </c>
      <c r="M250" s="13" t="str">
        <f>IFERROR(Table5[[#This Row],[Sales Price]]-Table5[[#This Row],[Purchase Price]],"")</f>
        <v/>
      </c>
    </row>
    <row r="251" spans="1:13" x14ac:dyDescent="0.25">
      <c r="A251" s="9">
        <v>246</v>
      </c>
      <c r="B251" s="7">
        <v>123702</v>
      </c>
      <c r="C251" s="7" t="s">
        <v>4</v>
      </c>
      <c r="D251" s="7" t="s">
        <v>19</v>
      </c>
      <c r="E251" s="7">
        <v>1</v>
      </c>
      <c r="F251" s="7">
        <v>343</v>
      </c>
      <c r="G251" s="7" t="s">
        <v>31</v>
      </c>
      <c r="H251" s="10">
        <v>44163</v>
      </c>
      <c r="I251" s="7" t="str">
        <f>IFERROR(VLOOKUP('Purchase Transactions'!$B251,'Sales Transactions'!$B$6:$H$315,7,FALSE),"")</f>
        <v/>
      </c>
      <c r="J251" s="7" t="str">
        <f>IFERROR(VLOOKUP('Purchase Transactions'!$B251,'Sales Transactions'!$B$6:$H$315,6,0),"")</f>
        <v/>
      </c>
      <c r="K251" s="10" t="str">
        <f>IFERROR(INDEX('Sales Transactions'!$F$6:$F$315,MATCH(Table5[[#This Row],[Item Code]],'Sales Transactions'!$B$6:$B$315,0)),"")</f>
        <v/>
      </c>
      <c r="L251" s="13">
        <f>IF(Table5[[#This Row],[Sales Quantity]]="",Table5[[#This Row],[Quantity]],"")</f>
        <v>1</v>
      </c>
      <c r="M251" s="13" t="str">
        <f>IFERROR(Table5[[#This Row],[Sales Price]]-Table5[[#This Row],[Purchase Price]],"")</f>
        <v/>
      </c>
    </row>
    <row r="252" spans="1:13" x14ac:dyDescent="0.25">
      <c r="A252" s="9">
        <v>247</v>
      </c>
      <c r="B252" s="7">
        <v>123703</v>
      </c>
      <c r="C252" s="7" t="s">
        <v>5</v>
      </c>
      <c r="D252" s="7" t="s">
        <v>19</v>
      </c>
      <c r="E252" s="7">
        <v>1</v>
      </c>
      <c r="F252" s="7">
        <v>329</v>
      </c>
      <c r="G252" s="7" t="s">
        <v>11</v>
      </c>
      <c r="H252" s="10">
        <v>43997</v>
      </c>
      <c r="I252" s="7">
        <f>IFERROR(VLOOKUP('Purchase Transactions'!$B252,'Sales Transactions'!$B$6:$H$315,7,FALSE),"")</f>
        <v>378</v>
      </c>
      <c r="J252" s="7">
        <f>IFERROR(VLOOKUP('Purchase Transactions'!$B252,'Sales Transactions'!$B$6:$H$315,6,0),"")</f>
        <v>1</v>
      </c>
      <c r="K252" s="10">
        <f>IFERROR(INDEX('Sales Transactions'!$F$6:$F$315,MATCH(Table5[[#This Row],[Item Code]],'Sales Transactions'!$B$6:$B$315,0)),"")</f>
        <v>44044</v>
      </c>
      <c r="L252" s="13" t="str">
        <f>IF(Table5[[#This Row],[Sales Quantity]]="",Table5[[#This Row],[Quantity]],"")</f>
        <v/>
      </c>
      <c r="M252" s="13">
        <f>IFERROR(Table5[[#This Row],[Sales Price]]-Table5[[#This Row],[Purchase Price]],"")</f>
        <v>49</v>
      </c>
    </row>
    <row r="253" spans="1:13" x14ac:dyDescent="0.25">
      <c r="A253" s="9">
        <v>248</v>
      </c>
      <c r="B253" s="7">
        <v>123704</v>
      </c>
      <c r="C253" s="7" t="s">
        <v>5</v>
      </c>
      <c r="D253" s="7" t="s">
        <v>19</v>
      </c>
      <c r="E253" s="7">
        <v>1</v>
      </c>
      <c r="F253" s="7">
        <v>313</v>
      </c>
      <c r="G253" s="7" t="s">
        <v>11</v>
      </c>
      <c r="H253" s="10">
        <v>44076</v>
      </c>
      <c r="I253" s="7">
        <f>IFERROR(VLOOKUP('Purchase Transactions'!$B253,'Sales Transactions'!$B$6:$H$315,7,FALSE),"")</f>
        <v>372</v>
      </c>
      <c r="J253" s="7">
        <f>IFERROR(VLOOKUP('Purchase Transactions'!$B253,'Sales Transactions'!$B$6:$H$315,6,0),"")</f>
        <v>1</v>
      </c>
      <c r="K253" s="10">
        <f>IFERROR(INDEX('Sales Transactions'!$F$6:$F$315,MATCH(Table5[[#This Row],[Item Code]],'Sales Transactions'!$B$6:$B$315,0)),"")</f>
        <v>44147</v>
      </c>
      <c r="L253" s="13" t="str">
        <f>IF(Table5[[#This Row],[Sales Quantity]]="",Table5[[#This Row],[Quantity]],"")</f>
        <v/>
      </c>
      <c r="M253" s="13">
        <f>IFERROR(Table5[[#This Row],[Sales Price]]-Table5[[#This Row],[Purchase Price]],"")</f>
        <v>59</v>
      </c>
    </row>
    <row r="254" spans="1:13" x14ac:dyDescent="0.25">
      <c r="A254" s="9">
        <v>249</v>
      </c>
      <c r="B254" s="7">
        <v>123705</v>
      </c>
      <c r="C254" s="7" t="s">
        <v>17</v>
      </c>
      <c r="D254" s="7" t="s">
        <v>19</v>
      </c>
      <c r="E254" s="7">
        <v>1</v>
      </c>
      <c r="F254" s="7">
        <v>164</v>
      </c>
      <c r="G254" s="7" t="s">
        <v>13</v>
      </c>
      <c r="H254" s="10">
        <v>44068</v>
      </c>
      <c r="I254" s="7" t="str">
        <f>IFERROR(VLOOKUP('Purchase Transactions'!$B254,'Sales Transactions'!$B$6:$H$315,7,FALSE),"")</f>
        <v/>
      </c>
      <c r="J254" s="7" t="str">
        <f>IFERROR(VLOOKUP('Purchase Transactions'!$B254,'Sales Transactions'!$B$6:$H$315,6,0),"")</f>
        <v/>
      </c>
      <c r="K254" s="10" t="str">
        <f>IFERROR(INDEX('Sales Transactions'!$F$6:$F$315,MATCH(Table5[[#This Row],[Item Code]],'Sales Transactions'!$B$6:$B$315,0)),"")</f>
        <v/>
      </c>
      <c r="L254" s="13">
        <f>IF(Table5[[#This Row],[Sales Quantity]]="",Table5[[#This Row],[Quantity]],"")</f>
        <v>1</v>
      </c>
      <c r="M254" s="13" t="str">
        <f>IFERROR(Table5[[#This Row],[Sales Price]]-Table5[[#This Row],[Purchase Price]],"")</f>
        <v/>
      </c>
    </row>
    <row r="255" spans="1:13" x14ac:dyDescent="0.25">
      <c r="A255" s="9">
        <v>250</v>
      </c>
      <c r="B255" s="7">
        <v>123706</v>
      </c>
      <c r="C255" s="7" t="s">
        <v>20</v>
      </c>
      <c r="D255" s="7" t="s">
        <v>19</v>
      </c>
      <c r="E255" s="7">
        <v>1</v>
      </c>
      <c r="F255" s="7">
        <v>331</v>
      </c>
      <c r="G255" s="7" t="s">
        <v>12</v>
      </c>
      <c r="H255" s="10">
        <v>44181</v>
      </c>
      <c r="I255" s="7" t="str">
        <f>IFERROR(VLOOKUP('Purchase Transactions'!$B255,'Sales Transactions'!$B$6:$H$315,7,FALSE),"")</f>
        <v/>
      </c>
      <c r="J255" s="7" t="str">
        <f>IFERROR(VLOOKUP('Purchase Transactions'!$B255,'Sales Transactions'!$B$6:$H$315,6,0),"")</f>
        <v/>
      </c>
      <c r="K255" s="10" t="str">
        <f>IFERROR(INDEX('Sales Transactions'!$F$6:$F$315,MATCH(Table5[[#This Row],[Item Code]],'Sales Transactions'!$B$6:$B$315,0)),"")</f>
        <v/>
      </c>
      <c r="L255" s="13">
        <f>IF(Table5[[#This Row],[Sales Quantity]]="",Table5[[#This Row],[Quantity]],"")</f>
        <v>1</v>
      </c>
      <c r="M255" s="13" t="str">
        <f>IFERROR(Table5[[#This Row],[Sales Price]]-Table5[[#This Row],[Purchase Price]],"")</f>
        <v/>
      </c>
    </row>
    <row r="256" spans="1:13" x14ac:dyDescent="0.25">
      <c r="A256" s="9">
        <v>251</v>
      </c>
      <c r="B256" s="7">
        <v>123707</v>
      </c>
      <c r="C256" s="7" t="s">
        <v>7</v>
      </c>
      <c r="D256" s="7" t="s">
        <v>19</v>
      </c>
      <c r="E256" s="7">
        <v>1</v>
      </c>
      <c r="F256" s="7">
        <v>170</v>
      </c>
      <c r="G256" s="7" t="s">
        <v>13</v>
      </c>
      <c r="H256" s="10">
        <v>43950</v>
      </c>
      <c r="I256" s="7">
        <f>IFERROR(VLOOKUP('Purchase Transactions'!$B256,'Sales Transactions'!$B$6:$H$315,7,FALSE),"")</f>
        <v>201</v>
      </c>
      <c r="J256" s="7">
        <f>IFERROR(VLOOKUP('Purchase Transactions'!$B256,'Sales Transactions'!$B$6:$H$315,6,0),"")</f>
        <v>1</v>
      </c>
      <c r="K256" s="10">
        <f>IFERROR(INDEX('Sales Transactions'!$F$6:$F$315,MATCH(Table5[[#This Row],[Item Code]],'Sales Transactions'!$B$6:$B$315,0)),"")</f>
        <v>44002</v>
      </c>
      <c r="L256" s="13" t="str">
        <f>IF(Table5[[#This Row],[Sales Quantity]]="",Table5[[#This Row],[Quantity]],"")</f>
        <v/>
      </c>
      <c r="M256" s="13">
        <f>IFERROR(Table5[[#This Row],[Sales Price]]-Table5[[#This Row],[Purchase Price]],"")</f>
        <v>31</v>
      </c>
    </row>
    <row r="257" spans="1:13" x14ac:dyDescent="0.25">
      <c r="A257" s="9">
        <v>252</v>
      </c>
      <c r="B257" s="7">
        <v>123708</v>
      </c>
      <c r="C257" s="7" t="s">
        <v>18</v>
      </c>
      <c r="D257" s="7" t="s">
        <v>19</v>
      </c>
      <c r="E257" s="7">
        <v>1</v>
      </c>
      <c r="F257" s="7">
        <v>126</v>
      </c>
      <c r="G257" s="7" t="s">
        <v>12</v>
      </c>
      <c r="H257" s="10">
        <v>43875</v>
      </c>
      <c r="I257" s="7">
        <f>IFERROR(VLOOKUP('Purchase Transactions'!$B257,'Sales Transactions'!$B$6:$H$315,7,FALSE),"")</f>
        <v>156</v>
      </c>
      <c r="J257" s="7">
        <f>IFERROR(VLOOKUP('Purchase Transactions'!$B257,'Sales Transactions'!$B$6:$H$315,6,0),"")</f>
        <v>1</v>
      </c>
      <c r="K257" s="10">
        <f>IFERROR(INDEX('Sales Transactions'!$F$6:$F$315,MATCH(Table5[[#This Row],[Item Code]],'Sales Transactions'!$B$6:$B$315,0)),"")</f>
        <v>43922</v>
      </c>
      <c r="L257" s="13" t="str">
        <f>IF(Table5[[#This Row],[Sales Quantity]]="",Table5[[#This Row],[Quantity]],"")</f>
        <v/>
      </c>
      <c r="M257" s="13">
        <f>IFERROR(Table5[[#This Row],[Sales Price]]-Table5[[#This Row],[Purchase Price]],"")</f>
        <v>30</v>
      </c>
    </row>
    <row r="258" spans="1:13" x14ac:dyDescent="0.25">
      <c r="A258" s="9">
        <v>253</v>
      </c>
      <c r="B258" s="7">
        <v>123709</v>
      </c>
      <c r="C258" s="7" t="s">
        <v>17</v>
      </c>
      <c r="D258" s="7" t="s">
        <v>19</v>
      </c>
      <c r="E258" s="7">
        <v>1</v>
      </c>
      <c r="F258" s="7">
        <v>142</v>
      </c>
      <c r="G258" s="7" t="s">
        <v>12</v>
      </c>
      <c r="H258" s="10">
        <v>43858</v>
      </c>
      <c r="I258" s="7">
        <f>IFERROR(VLOOKUP('Purchase Transactions'!$B258,'Sales Transactions'!$B$6:$H$315,7,FALSE),"")</f>
        <v>175</v>
      </c>
      <c r="J258" s="7">
        <f>IFERROR(VLOOKUP('Purchase Transactions'!$B258,'Sales Transactions'!$B$6:$H$315,6,0),"")</f>
        <v>1</v>
      </c>
      <c r="K258" s="10">
        <f>IFERROR(INDEX('Sales Transactions'!$F$6:$F$315,MATCH(Table5[[#This Row],[Item Code]],'Sales Transactions'!$B$6:$B$315,0)),"")</f>
        <v>43933</v>
      </c>
      <c r="L258" s="13" t="str">
        <f>IF(Table5[[#This Row],[Sales Quantity]]="",Table5[[#This Row],[Quantity]],"")</f>
        <v/>
      </c>
      <c r="M258" s="13">
        <f>IFERROR(Table5[[#This Row],[Sales Price]]-Table5[[#This Row],[Purchase Price]],"")</f>
        <v>33</v>
      </c>
    </row>
    <row r="259" spans="1:13" x14ac:dyDescent="0.25">
      <c r="A259" s="9">
        <v>254</v>
      </c>
      <c r="B259" s="7">
        <v>123710</v>
      </c>
      <c r="C259" s="7" t="s">
        <v>6</v>
      </c>
      <c r="D259" s="7" t="s">
        <v>19</v>
      </c>
      <c r="E259" s="7">
        <v>1</v>
      </c>
      <c r="F259" s="7">
        <v>192</v>
      </c>
      <c r="G259" s="7" t="s">
        <v>11</v>
      </c>
      <c r="H259" s="10">
        <v>44166</v>
      </c>
      <c r="I259" s="7">
        <f>IFERROR(VLOOKUP('Purchase Transactions'!$B259,'Sales Transactions'!$B$6:$H$315,7,FALSE),"")</f>
        <v>221</v>
      </c>
      <c r="J259" s="7">
        <f>IFERROR(VLOOKUP('Purchase Transactions'!$B259,'Sales Transactions'!$B$6:$H$315,6,0),"")</f>
        <v>1</v>
      </c>
      <c r="K259" s="10">
        <f>IFERROR(INDEX('Sales Transactions'!$F$6:$F$315,MATCH(Table5[[#This Row],[Item Code]],'Sales Transactions'!$B$6:$B$315,0)),"")</f>
        <v>44181</v>
      </c>
      <c r="L259" s="13" t="str">
        <f>IF(Table5[[#This Row],[Sales Quantity]]="",Table5[[#This Row],[Quantity]],"")</f>
        <v/>
      </c>
      <c r="M259" s="13">
        <f>IFERROR(Table5[[#This Row],[Sales Price]]-Table5[[#This Row],[Purchase Price]],"")</f>
        <v>29</v>
      </c>
    </row>
    <row r="260" spans="1:13" x14ac:dyDescent="0.25">
      <c r="A260" s="9">
        <v>255</v>
      </c>
      <c r="B260" s="7">
        <v>123711</v>
      </c>
      <c r="C260" s="7" t="s">
        <v>5</v>
      </c>
      <c r="D260" s="7" t="s">
        <v>19</v>
      </c>
      <c r="E260" s="7">
        <v>1</v>
      </c>
      <c r="F260" s="7">
        <v>239</v>
      </c>
      <c r="G260" s="7" t="s">
        <v>12</v>
      </c>
      <c r="H260" s="10">
        <v>44144</v>
      </c>
      <c r="I260" s="7" t="str">
        <f>IFERROR(VLOOKUP('Purchase Transactions'!$B260,'Sales Transactions'!$B$6:$H$315,7,FALSE),"")</f>
        <v/>
      </c>
      <c r="J260" s="7" t="str">
        <f>IFERROR(VLOOKUP('Purchase Transactions'!$B260,'Sales Transactions'!$B$6:$H$315,6,0),"")</f>
        <v/>
      </c>
      <c r="K260" s="10" t="str">
        <f>IFERROR(INDEX('Sales Transactions'!$F$6:$F$315,MATCH(Table5[[#This Row],[Item Code]],'Sales Transactions'!$B$6:$B$315,0)),"")</f>
        <v/>
      </c>
      <c r="L260" s="13">
        <f>IF(Table5[[#This Row],[Sales Quantity]]="",Table5[[#This Row],[Quantity]],"")</f>
        <v>1</v>
      </c>
      <c r="M260" s="13" t="str">
        <f>IFERROR(Table5[[#This Row],[Sales Price]]-Table5[[#This Row],[Purchase Price]],"")</f>
        <v/>
      </c>
    </row>
    <row r="261" spans="1:13" x14ac:dyDescent="0.25">
      <c r="A261" s="9">
        <v>256</v>
      </c>
      <c r="B261" s="7">
        <v>123712</v>
      </c>
      <c r="C261" s="7" t="s">
        <v>16</v>
      </c>
      <c r="D261" s="7" t="s">
        <v>19</v>
      </c>
      <c r="E261" s="7">
        <v>1</v>
      </c>
      <c r="F261" s="7">
        <v>118</v>
      </c>
      <c r="G261" s="7" t="s">
        <v>31</v>
      </c>
      <c r="H261" s="10">
        <v>44138</v>
      </c>
      <c r="I261" s="7" t="str">
        <f>IFERROR(VLOOKUP('Purchase Transactions'!$B261,'Sales Transactions'!$B$6:$H$315,7,FALSE),"")</f>
        <v/>
      </c>
      <c r="J261" s="7" t="str">
        <f>IFERROR(VLOOKUP('Purchase Transactions'!$B261,'Sales Transactions'!$B$6:$H$315,6,0),"")</f>
        <v/>
      </c>
      <c r="K261" s="10" t="str">
        <f>IFERROR(INDEX('Sales Transactions'!$F$6:$F$315,MATCH(Table5[[#This Row],[Item Code]],'Sales Transactions'!$B$6:$B$315,0)),"")</f>
        <v/>
      </c>
      <c r="L261" s="13">
        <f>IF(Table5[[#This Row],[Sales Quantity]]="",Table5[[#This Row],[Quantity]],"")</f>
        <v>1</v>
      </c>
      <c r="M261" s="13" t="str">
        <f>IFERROR(Table5[[#This Row],[Sales Price]]-Table5[[#This Row],[Purchase Price]],"")</f>
        <v/>
      </c>
    </row>
    <row r="262" spans="1:13" x14ac:dyDescent="0.25">
      <c r="A262" s="9">
        <v>257</v>
      </c>
      <c r="B262" s="7">
        <v>123713</v>
      </c>
      <c r="C262" s="7" t="s">
        <v>18</v>
      </c>
      <c r="D262" s="7" t="s">
        <v>19</v>
      </c>
      <c r="E262" s="7">
        <v>1</v>
      </c>
      <c r="F262" s="7">
        <v>341</v>
      </c>
      <c r="G262" s="7" t="s">
        <v>13</v>
      </c>
      <c r="H262" s="10">
        <v>43923</v>
      </c>
      <c r="I262" s="7">
        <f>IFERROR(VLOOKUP('Purchase Transactions'!$B262,'Sales Transactions'!$B$6:$H$315,7,FALSE),"")</f>
        <v>409</v>
      </c>
      <c r="J262" s="7">
        <f>IFERROR(VLOOKUP('Purchase Transactions'!$B262,'Sales Transactions'!$B$6:$H$315,6,0),"")</f>
        <v>1</v>
      </c>
      <c r="K262" s="10">
        <f>IFERROR(INDEX('Sales Transactions'!$F$6:$F$315,MATCH(Table5[[#This Row],[Item Code]],'Sales Transactions'!$B$6:$B$315,0)),"")</f>
        <v>44010</v>
      </c>
      <c r="L262" s="13" t="str">
        <f>IF(Table5[[#This Row],[Sales Quantity]]="",Table5[[#This Row],[Quantity]],"")</f>
        <v/>
      </c>
      <c r="M262" s="13">
        <f>IFERROR(Table5[[#This Row],[Sales Price]]-Table5[[#This Row],[Purchase Price]],"")</f>
        <v>68</v>
      </c>
    </row>
    <row r="263" spans="1:13" x14ac:dyDescent="0.25">
      <c r="A263" s="9">
        <v>258</v>
      </c>
      <c r="B263" s="7">
        <v>123714</v>
      </c>
      <c r="C263" s="7" t="s">
        <v>6</v>
      </c>
      <c r="D263" s="7" t="s">
        <v>19</v>
      </c>
      <c r="E263" s="7">
        <v>1</v>
      </c>
      <c r="F263" s="7">
        <v>310</v>
      </c>
      <c r="G263" s="7" t="s">
        <v>35</v>
      </c>
      <c r="H263" s="10">
        <v>44011</v>
      </c>
      <c r="I263" s="7">
        <f>IFERROR(VLOOKUP('Purchase Transactions'!$B263,'Sales Transactions'!$B$6:$H$315,7,FALSE),"")</f>
        <v>378</v>
      </c>
      <c r="J263" s="7">
        <f>IFERROR(VLOOKUP('Purchase Transactions'!$B263,'Sales Transactions'!$B$6:$H$315,6,0),"")</f>
        <v>1</v>
      </c>
      <c r="K263" s="10">
        <f>IFERROR(INDEX('Sales Transactions'!$F$6:$F$315,MATCH(Table5[[#This Row],[Item Code]],'Sales Transactions'!$B$6:$B$315,0)),"")</f>
        <v>44057</v>
      </c>
      <c r="L263" s="13" t="str">
        <f>IF(Table5[[#This Row],[Sales Quantity]]="",Table5[[#This Row],[Quantity]],"")</f>
        <v/>
      </c>
      <c r="M263" s="13">
        <f>IFERROR(Table5[[#This Row],[Sales Price]]-Table5[[#This Row],[Purchase Price]],"")</f>
        <v>68</v>
      </c>
    </row>
    <row r="264" spans="1:13" x14ac:dyDescent="0.25">
      <c r="A264" s="9">
        <v>259</v>
      </c>
      <c r="B264" s="7">
        <v>123715</v>
      </c>
      <c r="C264" s="7" t="s">
        <v>5</v>
      </c>
      <c r="D264" s="7" t="s">
        <v>19</v>
      </c>
      <c r="E264" s="7">
        <v>1</v>
      </c>
      <c r="F264" s="7">
        <v>302</v>
      </c>
      <c r="G264" s="7" t="s">
        <v>11</v>
      </c>
      <c r="H264" s="10">
        <v>44171</v>
      </c>
      <c r="I264" s="7" t="str">
        <f>IFERROR(VLOOKUP('Purchase Transactions'!$B264,'Sales Transactions'!$B$6:$H$315,7,FALSE),"")</f>
        <v/>
      </c>
      <c r="J264" s="7" t="str">
        <f>IFERROR(VLOOKUP('Purchase Transactions'!$B264,'Sales Transactions'!$B$6:$H$315,6,0),"")</f>
        <v/>
      </c>
      <c r="K264" s="10" t="str">
        <f>IFERROR(INDEX('Sales Transactions'!$F$6:$F$315,MATCH(Table5[[#This Row],[Item Code]],'Sales Transactions'!$B$6:$B$315,0)),"")</f>
        <v/>
      </c>
      <c r="L264" s="13">
        <f>IF(Table5[[#This Row],[Sales Quantity]]="",Table5[[#This Row],[Quantity]],"")</f>
        <v>1</v>
      </c>
      <c r="M264" s="13" t="str">
        <f>IFERROR(Table5[[#This Row],[Sales Price]]-Table5[[#This Row],[Purchase Price]],"")</f>
        <v/>
      </c>
    </row>
    <row r="265" spans="1:13" x14ac:dyDescent="0.25">
      <c r="A265" s="9">
        <v>260</v>
      </c>
      <c r="B265" s="7">
        <v>123716</v>
      </c>
      <c r="C265" s="7" t="s">
        <v>16</v>
      </c>
      <c r="D265" s="7" t="s">
        <v>19</v>
      </c>
      <c r="E265" s="7">
        <v>1</v>
      </c>
      <c r="F265" s="7">
        <v>208</v>
      </c>
      <c r="G265" s="7" t="s">
        <v>31</v>
      </c>
      <c r="H265" s="10">
        <v>44134</v>
      </c>
      <c r="I265" s="7">
        <f>IFERROR(VLOOKUP('Purchase Transactions'!$B265,'Sales Transactions'!$B$6:$H$315,7,FALSE),"")</f>
        <v>252</v>
      </c>
      <c r="J265" s="7">
        <f>IFERROR(VLOOKUP('Purchase Transactions'!$B265,'Sales Transactions'!$B$6:$H$315,6,0),"")</f>
        <v>1</v>
      </c>
      <c r="K265" s="10">
        <f>IFERROR(INDEX('Sales Transactions'!$F$6:$F$315,MATCH(Table5[[#This Row],[Item Code]],'Sales Transactions'!$B$6:$B$315,0)),"")</f>
        <v>44193</v>
      </c>
      <c r="L265" s="13" t="str">
        <f>IF(Table5[[#This Row],[Sales Quantity]]="",Table5[[#This Row],[Quantity]],"")</f>
        <v/>
      </c>
      <c r="M265" s="13">
        <f>IFERROR(Table5[[#This Row],[Sales Price]]-Table5[[#This Row],[Purchase Price]],"")</f>
        <v>44</v>
      </c>
    </row>
    <row r="266" spans="1:13" x14ac:dyDescent="0.25">
      <c r="A266" s="9">
        <v>261</v>
      </c>
      <c r="B266" s="7">
        <v>123717</v>
      </c>
      <c r="C266" s="7" t="s">
        <v>20</v>
      </c>
      <c r="D266" s="7" t="s">
        <v>19</v>
      </c>
      <c r="E266" s="7">
        <v>1</v>
      </c>
      <c r="F266" s="7">
        <v>127</v>
      </c>
      <c r="G266" s="7" t="s">
        <v>11</v>
      </c>
      <c r="H266" s="10">
        <v>44157</v>
      </c>
      <c r="I266" s="7" t="str">
        <f>IFERROR(VLOOKUP('Purchase Transactions'!$B266,'Sales Transactions'!$B$6:$H$315,7,FALSE),"")</f>
        <v/>
      </c>
      <c r="J266" s="7" t="str">
        <f>IFERROR(VLOOKUP('Purchase Transactions'!$B266,'Sales Transactions'!$B$6:$H$315,6,0),"")</f>
        <v/>
      </c>
      <c r="K266" s="10" t="str">
        <f>IFERROR(INDEX('Sales Transactions'!$F$6:$F$315,MATCH(Table5[[#This Row],[Item Code]],'Sales Transactions'!$B$6:$B$315,0)),"")</f>
        <v/>
      </c>
      <c r="L266" s="13">
        <f>IF(Table5[[#This Row],[Sales Quantity]]="",Table5[[#This Row],[Quantity]],"")</f>
        <v>1</v>
      </c>
      <c r="M266" s="13" t="str">
        <f>IFERROR(Table5[[#This Row],[Sales Price]]-Table5[[#This Row],[Purchase Price]],"")</f>
        <v/>
      </c>
    </row>
    <row r="267" spans="1:13" x14ac:dyDescent="0.25">
      <c r="A267" s="9">
        <v>262</v>
      </c>
      <c r="B267" s="7">
        <v>123718</v>
      </c>
      <c r="C267" s="7" t="s">
        <v>16</v>
      </c>
      <c r="D267" s="7" t="s">
        <v>19</v>
      </c>
      <c r="E267" s="7">
        <v>1</v>
      </c>
      <c r="F267" s="7">
        <v>337</v>
      </c>
      <c r="G267" s="7" t="s">
        <v>11</v>
      </c>
      <c r="H267" s="10">
        <v>44155</v>
      </c>
      <c r="I267" s="7" t="str">
        <f>IFERROR(VLOOKUP('Purchase Transactions'!$B267,'Sales Transactions'!$B$6:$H$315,7,FALSE),"")</f>
        <v/>
      </c>
      <c r="J267" s="7" t="str">
        <f>IFERROR(VLOOKUP('Purchase Transactions'!$B267,'Sales Transactions'!$B$6:$H$315,6,0),"")</f>
        <v/>
      </c>
      <c r="K267" s="10" t="str">
        <f>IFERROR(INDEX('Sales Transactions'!$F$6:$F$315,MATCH(Table5[[#This Row],[Item Code]],'Sales Transactions'!$B$6:$B$315,0)),"")</f>
        <v/>
      </c>
      <c r="L267" s="13">
        <f>IF(Table5[[#This Row],[Sales Quantity]]="",Table5[[#This Row],[Quantity]],"")</f>
        <v>1</v>
      </c>
      <c r="M267" s="13" t="str">
        <f>IFERROR(Table5[[#This Row],[Sales Price]]-Table5[[#This Row],[Purchase Price]],"")</f>
        <v/>
      </c>
    </row>
    <row r="268" spans="1:13" x14ac:dyDescent="0.25">
      <c r="A268" s="9">
        <v>263</v>
      </c>
      <c r="B268" s="7">
        <v>123719</v>
      </c>
      <c r="C268" s="7" t="s">
        <v>5</v>
      </c>
      <c r="D268" s="7" t="s">
        <v>19</v>
      </c>
      <c r="E268" s="7">
        <v>1</v>
      </c>
      <c r="F268" s="7">
        <v>156</v>
      </c>
      <c r="G268" s="7" t="s">
        <v>12</v>
      </c>
      <c r="H268" s="10">
        <v>44045</v>
      </c>
      <c r="I268" s="7" t="str">
        <f>IFERROR(VLOOKUP('Purchase Transactions'!$B268,'Sales Transactions'!$B$6:$H$315,7,FALSE),"")</f>
        <v/>
      </c>
      <c r="J268" s="7" t="str">
        <f>IFERROR(VLOOKUP('Purchase Transactions'!$B268,'Sales Transactions'!$B$6:$H$315,6,0),"")</f>
        <v/>
      </c>
      <c r="K268" s="10" t="str">
        <f>IFERROR(INDEX('Sales Transactions'!$F$6:$F$315,MATCH(Table5[[#This Row],[Item Code]],'Sales Transactions'!$B$6:$B$315,0)),"")</f>
        <v/>
      </c>
      <c r="L268" s="13">
        <f>IF(Table5[[#This Row],[Sales Quantity]]="",Table5[[#This Row],[Quantity]],"")</f>
        <v>1</v>
      </c>
      <c r="M268" s="13" t="str">
        <f>IFERROR(Table5[[#This Row],[Sales Price]]-Table5[[#This Row],[Purchase Price]],"")</f>
        <v/>
      </c>
    </row>
    <row r="269" spans="1:13" x14ac:dyDescent="0.25">
      <c r="A269" s="9">
        <v>264</v>
      </c>
      <c r="B269" s="7">
        <v>123720</v>
      </c>
      <c r="C269" s="7" t="s">
        <v>5</v>
      </c>
      <c r="D269" s="7" t="s">
        <v>19</v>
      </c>
      <c r="E269" s="7">
        <v>1</v>
      </c>
      <c r="F269" s="7">
        <v>276</v>
      </c>
      <c r="G269" s="7" t="s">
        <v>12</v>
      </c>
      <c r="H269" s="10">
        <v>43833</v>
      </c>
      <c r="I269" s="7">
        <f>IFERROR(VLOOKUP('Purchase Transactions'!$B269,'Sales Transactions'!$B$6:$H$315,7,FALSE),"")</f>
        <v>334</v>
      </c>
      <c r="J269" s="7">
        <f>IFERROR(VLOOKUP('Purchase Transactions'!$B269,'Sales Transactions'!$B$6:$H$315,6,0),"")</f>
        <v>1</v>
      </c>
      <c r="K269" s="10">
        <f>IFERROR(INDEX('Sales Transactions'!$F$6:$F$315,MATCH(Table5[[#This Row],[Item Code]],'Sales Transactions'!$B$6:$B$315,0)),"")</f>
        <v>43902</v>
      </c>
      <c r="L269" s="13" t="str">
        <f>IF(Table5[[#This Row],[Sales Quantity]]="",Table5[[#This Row],[Quantity]],"")</f>
        <v/>
      </c>
      <c r="M269" s="13">
        <f>IFERROR(Table5[[#This Row],[Sales Price]]-Table5[[#This Row],[Purchase Price]],"")</f>
        <v>58</v>
      </c>
    </row>
    <row r="270" spans="1:13" x14ac:dyDescent="0.25">
      <c r="A270" s="9">
        <v>265</v>
      </c>
      <c r="B270" s="7">
        <v>123721</v>
      </c>
      <c r="C270" s="7" t="s">
        <v>4</v>
      </c>
      <c r="D270" s="7" t="s">
        <v>19</v>
      </c>
      <c r="E270" s="7">
        <v>1</v>
      </c>
      <c r="F270" s="7">
        <v>229</v>
      </c>
      <c r="G270" s="7" t="s">
        <v>35</v>
      </c>
      <c r="H270" s="10">
        <v>43884</v>
      </c>
      <c r="I270" s="7">
        <f>IFERROR(VLOOKUP('Purchase Transactions'!$B270,'Sales Transactions'!$B$6:$H$315,7,FALSE),"")</f>
        <v>286</v>
      </c>
      <c r="J270" s="7">
        <f>IFERROR(VLOOKUP('Purchase Transactions'!$B270,'Sales Transactions'!$B$6:$H$315,6,0),"")</f>
        <v>1</v>
      </c>
      <c r="K270" s="10">
        <f>IFERROR(INDEX('Sales Transactions'!$F$6:$F$315,MATCH(Table5[[#This Row],[Item Code]],'Sales Transactions'!$B$6:$B$315,0)),"")</f>
        <v>43896</v>
      </c>
      <c r="L270" s="13" t="str">
        <f>IF(Table5[[#This Row],[Sales Quantity]]="",Table5[[#This Row],[Quantity]],"")</f>
        <v/>
      </c>
      <c r="M270" s="13">
        <f>IFERROR(Table5[[#This Row],[Sales Price]]-Table5[[#This Row],[Purchase Price]],"")</f>
        <v>57</v>
      </c>
    </row>
    <row r="271" spans="1:13" x14ac:dyDescent="0.25">
      <c r="A271" s="9">
        <v>266</v>
      </c>
      <c r="B271" s="7">
        <v>123722</v>
      </c>
      <c r="C271" s="7" t="s">
        <v>6</v>
      </c>
      <c r="D271" s="7" t="s">
        <v>19</v>
      </c>
      <c r="E271" s="7">
        <v>1</v>
      </c>
      <c r="F271" s="7">
        <v>248</v>
      </c>
      <c r="G271" s="7" t="s">
        <v>35</v>
      </c>
      <c r="H271" s="10">
        <v>44034</v>
      </c>
      <c r="I271" s="7">
        <f>IFERROR(VLOOKUP('Purchase Transactions'!$B271,'Sales Transactions'!$B$6:$H$315,7,FALSE),"")</f>
        <v>295</v>
      </c>
      <c r="J271" s="7">
        <f>IFERROR(VLOOKUP('Purchase Transactions'!$B271,'Sales Transactions'!$B$6:$H$315,6,0),"")</f>
        <v>1</v>
      </c>
      <c r="K271" s="10">
        <f>IFERROR(INDEX('Sales Transactions'!$F$6:$F$315,MATCH(Table5[[#This Row],[Item Code]],'Sales Transactions'!$B$6:$B$315,0)),"")</f>
        <v>44120</v>
      </c>
      <c r="L271" s="13" t="str">
        <f>IF(Table5[[#This Row],[Sales Quantity]]="",Table5[[#This Row],[Quantity]],"")</f>
        <v/>
      </c>
      <c r="M271" s="13">
        <f>IFERROR(Table5[[#This Row],[Sales Price]]-Table5[[#This Row],[Purchase Price]],"")</f>
        <v>47</v>
      </c>
    </row>
    <row r="272" spans="1:13" x14ac:dyDescent="0.25">
      <c r="A272" s="9">
        <v>267</v>
      </c>
      <c r="B272" s="7">
        <v>123723</v>
      </c>
      <c r="C272" s="7" t="s">
        <v>18</v>
      </c>
      <c r="D272" s="7" t="s">
        <v>19</v>
      </c>
      <c r="E272" s="7">
        <v>1</v>
      </c>
      <c r="F272" s="7">
        <v>289</v>
      </c>
      <c r="G272" s="7" t="s">
        <v>13</v>
      </c>
      <c r="H272" s="10">
        <v>44074</v>
      </c>
      <c r="I272" s="7" t="str">
        <f>IFERROR(VLOOKUP('Purchase Transactions'!$B272,'Sales Transactions'!$B$6:$H$315,7,FALSE),"")</f>
        <v/>
      </c>
      <c r="J272" s="7" t="str">
        <f>IFERROR(VLOOKUP('Purchase Transactions'!$B272,'Sales Transactions'!$B$6:$H$315,6,0),"")</f>
        <v/>
      </c>
      <c r="K272" s="10" t="str">
        <f>IFERROR(INDEX('Sales Transactions'!$F$6:$F$315,MATCH(Table5[[#This Row],[Item Code]],'Sales Transactions'!$B$6:$B$315,0)),"")</f>
        <v/>
      </c>
      <c r="L272" s="13">
        <f>IF(Table5[[#This Row],[Sales Quantity]]="",Table5[[#This Row],[Quantity]],"")</f>
        <v>1</v>
      </c>
      <c r="M272" s="13" t="str">
        <f>IFERROR(Table5[[#This Row],[Sales Price]]-Table5[[#This Row],[Purchase Price]],"")</f>
        <v/>
      </c>
    </row>
    <row r="273" spans="1:13" x14ac:dyDescent="0.25">
      <c r="A273" s="9">
        <v>268</v>
      </c>
      <c r="B273" s="7">
        <v>123724</v>
      </c>
      <c r="C273" s="7" t="s">
        <v>17</v>
      </c>
      <c r="D273" s="7" t="s">
        <v>19</v>
      </c>
      <c r="E273" s="7">
        <v>1</v>
      </c>
      <c r="F273" s="7">
        <v>310</v>
      </c>
      <c r="G273" s="7" t="s">
        <v>11</v>
      </c>
      <c r="H273" s="10">
        <v>44180</v>
      </c>
      <c r="I273" s="7" t="str">
        <f>IFERROR(VLOOKUP('Purchase Transactions'!$B273,'Sales Transactions'!$B$6:$H$315,7,FALSE),"")</f>
        <v/>
      </c>
      <c r="J273" s="7" t="str">
        <f>IFERROR(VLOOKUP('Purchase Transactions'!$B273,'Sales Transactions'!$B$6:$H$315,6,0),"")</f>
        <v/>
      </c>
      <c r="K273" s="10" t="str">
        <f>IFERROR(INDEX('Sales Transactions'!$F$6:$F$315,MATCH(Table5[[#This Row],[Item Code]],'Sales Transactions'!$B$6:$B$315,0)),"")</f>
        <v/>
      </c>
      <c r="L273" s="13">
        <f>IF(Table5[[#This Row],[Sales Quantity]]="",Table5[[#This Row],[Quantity]],"")</f>
        <v>1</v>
      </c>
      <c r="M273" s="13" t="str">
        <f>IFERROR(Table5[[#This Row],[Sales Price]]-Table5[[#This Row],[Purchase Price]],"")</f>
        <v/>
      </c>
    </row>
    <row r="274" spans="1:13" x14ac:dyDescent="0.25">
      <c r="A274" s="9">
        <v>269</v>
      </c>
      <c r="B274" s="7">
        <v>123725</v>
      </c>
      <c r="C274" s="7" t="s">
        <v>18</v>
      </c>
      <c r="D274" s="7" t="s">
        <v>19</v>
      </c>
      <c r="E274" s="7">
        <v>1</v>
      </c>
      <c r="F274" s="7">
        <v>118</v>
      </c>
      <c r="G274" s="7" t="s">
        <v>31</v>
      </c>
      <c r="H274" s="10">
        <v>44180</v>
      </c>
      <c r="I274" s="7" t="str">
        <f>IFERROR(VLOOKUP('Purchase Transactions'!$B274,'Sales Transactions'!$B$6:$H$315,7,FALSE),"")</f>
        <v/>
      </c>
      <c r="J274" s="7" t="str">
        <f>IFERROR(VLOOKUP('Purchase Transactions'!$B274,'Sales Transactions'!$B$6:$H$315,6,0),"")</f>
        <v/>
      </c>
      <c r="K274" s="10" t="str">
        <f>IFERROR(INDEX('Sales Transactions'!$F$6:$F$315,MATCH(Table5[[#This Row],[Item Code]],'Sales Transactions'!$B$6:$B$315,0)),"")</f>
        <v/>
      </c>
      <c r="L274" s="13">
        <f>IF(Table5[[#This Row],[Sales Quantity]]="",Table5[[#This Row],[Quantity]],"")</f>
        <v>1</v>
      </c>
      <c r="M274" s="13" t="str">
        <f>IFERROR(Table5[[#This Row],[Sales Price]]-Table5[[#This Row],[Purchase Price]],"")</f>
        <v/>
      </c>
    </row>
    <row r="275" spans="1:13" x14ac:dyDescent="0.25">
      <c r="A275" s="9">
        <v>270</v>
      </c>
      <c r="B275" s="7">
        <v>123726</v>
      </c>
      <c r="C275" s="7" t="s">
        <v>18</v>
      </c>
      <c r="D275" s="7" t="s">
        <v>19</v>
      </c>
      <c r="E275" s="7">
        <v>1</v>
      </c>
      <c r="F275" s="7">
        <v>292</v>
      </c>
      <c r="G275" s="7" t="s">
        <v>31</v>
      </c>
      <c r="H275" s="10">
        <v>43967</v>
      </c>
      <c r="I275" s="7">
        <f>IFERROR(VLOOKUP('Purchase Transactions'!$B275,'Sales Transactions'!$B$6:$H$315,7,FALSE),"")</f>
        <v>347</v>
      </c>
      <c r="J275" s="7">
        <f>IFERROR(VLOOKUP('Purchase Transactions'!$B275,'Sales Transactions'!$B$6:$H$315,6,0),"")</f>
        <v>1</v>
      </c>
      <c r="K275" s="10">
        <f>IFERROR(INDEX('Sales Transactions'!$F$6:$F$315,MATCH(Table5[[#This Row],[Item Code]],'Sales Transactions'!$B$6:$B$315,0)),"")</f>
        <v>44043</v>
      </c>
      <c r="L275" s="13" t="str">
        <f>IF(Table5[[#This Row],[Sales Quantity]]="",Table5[[#This Row],[Quantity]],"")</f>
        <v/>
      </c>
      <c r="M275" s="13">
        <f>IFERROR(Table5[[#This Row],[Sales Price]]-Table5[[#This Row],[Purchase Price]],"")</f>
        <v>55</v>
      </c>
    </row>
    <row r="276" spans="1:13" x14ac:dyDescent="0.25">
      <c r="A276" s="9">
        <v>271</v>
      </c>
      <c r="B276" s="7">
        <v>123727</v>
      </c>
      <c r="C276" s="7" t="s">
        <v>20</v>
      </c>
      <c r="D276" s="7" t="s">
        <v>19</v>
      </c>
      <c r="E276" s="7">
        <v>1</v>
      </c>
      <c r="F276" s="7">
        <v>176</v>
      </c>
      <c r="G276" s="7" t="s">
        <v>12</v>
      </c>
      <c r="H276" s="10">
        <v>43931</v>
      </c>
      <c r="I276" s="7">
        <f>IFERROR(VLOOKUP('Purchase Transactions'!$B276,'Sales Transactions'!$B$6:$H$315,7,FALSE),"")</f>
        <v>218</v>
      </c>
      <c r="J276" s="7">
        <f>IFERROR(VLOOKUP('Purchase Transactions'!$B276,'Sales Transactions'!$B$6:$H$315,6,0),"")</f>
        <v>1</v>
      </c>
      <c r="K276" s="10">
        <f>IFERROR(INDEX('Sales Transactions'!$F$6:$F$315,MATCH(Table5[[#This Row],[Item Code]],'Sales Transactions'!$B$6:$B$315,0)),"")</f>
        <v>43963</v>
      </c>
      <c r="L276" s="13" t="str">
        <f>IF(Table5[[#This Row],[Sales Quantity]]="",Table5[[#This Row],[Quantity]],"")</f>
        <v/>
      </c>
      <c r="M276" s="13">
        <f>IFERROR(Table5[[#This Row],[Sales Price]]-Table5[[#This Row],[Purchase Price]],"")</f>
        <v>42</v>
      </c>
    </row>
    <row r="277" spans="1:13" x14ac:dyDescent="0.25">
      <c r="A277" s="9">
        <v>272</v>
      </c>
      <c r="B277" s="7">
        <v>123728</v>
      </c>
      <c r="C277" s="7" t="s">
        <v>4</v>
      </c>
      <c r="D277" s="7" t="s">
        <v>19</v>
      </c>
      <c r="E277" s="7">
        <v>1</v>
      </c>
      <c r="F277" s="7">
        <v>305</v>
      </c>
      <c r="G277" s="7" t="s">
        <v>35</v>
      </c>
      <c r="H277" s="10">
        <v>44028</v>
      </c>
      <c r="I277" s="7">
        <f>IFERROR(VLOOKUP('Purchase Transactions'!$B277,'Sales Transactions'!$B$6:$H$315,7,FALSE),"")</f>
        <v>372</v>
      </c>
      <c r="J277" s="7">
        <f>IFERROR(VLOOKUP('Purchase Transactions'!$B277,'Sales Transactions'!$B$6:$H$315,6,0),"")</f>
        <v>1</v>
      </c>
      <c r="K277" s="10">
        <f>IFERROR(INDEX('Sales Transactions'!$F$6:$F$315,MATCH(Table5[[#This Row],[Item Code]],'Sales Transactions'!$B$6:$B$315,0)),"")</f>
        <v>44041</v>
      </c>
      <c r="L277" s="13" t="str">
        <f>IF(Table5[[#This Row],[Sales Quantity]]="",Table5[[#This Row],[Quantity]],"")</f>
        <v/>
      </c>
      <c r="M277" s="13">
        <f>IFERROR(Table5[[#This Row],[Sales Price]]-Table5[[#This Row],[Purchase Price]],"")</f>
        <v>67</v>
      </c>
    </row>
    <row r="278" spans="1:13" x14ac:dyDescent="0.25">
      <c r="A278" s="9">
        <v>273</v>
      </c>
      <c r="B278" s="7">
        <v>123729</v>
      </c>
      <c r="C278" s="7" t="s">
        <v>17</v>
      </c>
      <c r="D278" s="7" t="s">
        <v>19</v>
      </c>
      <c r="E278" s="7">
        <v>1</v>
      </c>
      <c r="F278" s="7">
        <v>333</v>
      </c>
      <c r="G278" s="7" t="s">
        <v>12</v>
      </c>
      <c r="H278" s="10">
        <v>43839</v>
      </c>
      <c r="I278" s="7">
        <f>IFERROR(VLOOKUP('Purchase Transactions'!$B278,'Sales Transactions'!$B$6:$H$315,7,FALSE),"")</f>
        <v>383</v>
      </c>
      <c r="J278" s="7">
        <f>IFERROR(VLOOKUP('Purchase Transactions'!$B278,'Sales Transactions'!$B$6:$H$315,6,0),"")</f>
        <v>1</v>
      </c>
      <c r="K278" s="10">
        <f>IFERROR(INDEX('Sales Transactions'!$F$6:$F$315,MATCH(Table5[[#This Row],[Item Code]],'Sales Transactions'!$B$6:$B$315,0)),"")</f>
        <v>43854</v>
      </c>
      <c r="L278" s="13" t="str">
        <f>IF(Table5[[#This Row],[Sales Quantity]]="",Table5[[#This Row],[Quantity]],"")</f>
        <v/>
      </c>
      <c r="M278" s="13">
        <f>IFERROR(Table5[[#This Row],[Sales Price]]-Table5[[#This Row],[Purchase Price]],"")</f>
        <v>50</v>
      </c>
    </row>
    <row r="279" spans="1:13" x14ac:dyDescent="0.25">
      <c r="A279" s="9">
        <v>274</v>
      </c>
      <c r="B279" s="7">
        <v>123730</v>
      </c>
      <c r="C279" s="7" t="s">
        <v>6</v>
      </c>
      <c r="D279" s="7" t="s">
        <v>19</v>
      </c>
      <c r="E279" s="7">
        <v>1</v>
      </c>
      <c r="F279" s="7">
        <v>159</v>
      </c>
      <c r="G279" s="7" t="s">
        <v>31</v>
      </c>
      <c r="H279" s="10">
        <v>44098</v>
      </c>
      <c r="I279" s="7">
        <f>IFERROR(VLOOKUP('Purchase Transactions'!$B279,'Sales Transactions'!$B$6:$H$315,7,FALSE),"")</f>
        <v>197</v>
      </c>
      <c r="J279" s="7">
        <f>IFERROR(VLOOKUP('Purchase Transactions'!$B279,'Sales Transactions'!$B$6:$H$315,6,0),"")</f>
        <v>1</v>
      </c>
      <c r="K279" s="10">
        <f>IFERROR(INDEX('Sales Transactions'!$F$6:$F$315,MATCH(Table5[[#This Row],[Item Code]],'Sales Transactions'!$B$6:$B$315,0)),"")</f>
        <v>44182</v>
      </c>
      <c r="L279" s="13" t="str">
        <f>IF(Table5[[#This Row],[Sales Quantity]]="",Table5[[#This Row],[Quantity]],"")</f>
        <v/>
      </c>
      <c r="M279" s="13">
        <f>IFERROR(Table5[[#This Row],[Sales Price]]-Table5[[#This Row],[Purchase Price]],"")</f>
        <v>38</v>
      </c>
    </row>
    <row r="280" spans="1:13" x14ac:dyDescent="0.25">
      <c r="A280" s="9">
        <v>275</v>
      </c>
      <c r="B280" s="7">
        <v>123731</v>
      </c>
      <c r="C280" s="7" t="s">
        <v>5</v>
      </c>
      <c r="D280" s="7" t="s">
        <v>19</v>
      </c>
      <c r="E280" s="7">
        <v>1</v>
      </c>
      <c r="F280" s="7">
        <v>310</v>
      </c>
      <c r="G280" s="7" t="s">
        <v>35</v>
      </c>
      <c r="H280" s="10">
        <v>43926</v>
      </c>
      <c r="I280" s="7">
        <f>IFERROR(VLOOKUP('Purchase Transactions'!$B280,'Sales Transactions'!$B$6:$H$315,7,FALSE),"")</f>
        <v>363</v>
      </c>
      <c r="J280" s="7">
        <f>IFERROR(VLOOKUP('Purchase Transactions'!$B280,'Sales Transactions'!$B$6:$H$315,6,0),"")</f>
        <v>1</v>
      </c>
      <c r="K280" s="10">
        <f>IFERROR(INDEX('Sales Transactions'!$F$6:$F$315,MATCH(Table5[[#This Row],[Item Code]],'Sales Transactions'!$B$6:$B$315,0)),"")</f>
        <v>44006</v>
      </c>
      <c r="L280" s="13" t="str">
        <f>IF(Table5[[#This Row],[Sales Quantity]]="",Table5[[#This Row],[Quantity]],"")</f>
        <v/>
      </c>
      <c r="M280" s="13">
        <f>IFERROR(Table5[[#This Row],[Sales Price]]-Table5[[#This Row],[Purchase Price]],"")</f>
        <v>53</v>
      </c>
    </row>
    <row r="281" spans="1:13" x14ac:dyDescent="0.25">
      <c r="A281" s="9">
        <v>276</v>
      </c>
      <c r="B281" s="7">
        <v>123732</v>
      </c>
      <c r="C281" s="7" t="s">
        <v>20</v>
      </c>
      <c r="D281" s="7" t="s">
        <v>19</v>
      </c>
      <c r="E281" s="7">
        <v>1</v>
      </c>
      <c r="F281" s="7">
        <v>314</v>
      </c>
      <c r="G281" s="7" t="s">
        <v>12</v>
      </c>
      <c r="H281" s="10">
        <v>43857</v>
      </c>
      <c r="I281" s="7">
        <f>IFERROR(VLOOKUP('Purchase Transactions'!$B281,'Sales Transactions'!$B$6:$H$315,7,FALSE),"")</f>
        <v>386</v>
      </c>
      <c r="J281" s="7">
        <f>IFERROR(VLOOKUP('Purchase Transactions'!$B281,'Sales Transactions'!$B$6:$H$315,6,0),"")</f>
        <v>1</v>
      </c>
      <c r="K281" s="10">
        <f>IFERROR(INDEX('Sales Transactions'!$F$6:$F$315,MATCH(Table5[[#This Row],[Item Code]],'Sales Transactions'!$B$6:$B$315,0)),"")</f>
        <v>43902</v>
      </c>
      <c r="L281" s="13" t="str">
        <f>IF(Table5[[#This Row],[Sales Quantity]]="",Table5[[#This Row],[Quantity]],"")</f>
        <v/>
      </c>
      <c r="M281" s="13">
        <f>IFERROR(Table5[[#This Row],[Sales Price]]-Table5[[#This Row],[Purchase Price]],"")</f>
        <v>72</v>
      </c>
    </row>
    <row r="282" spans="1:13" x14ac:dyDescent="0.25">
      <c r="A282" s="9">
        <v>277</v>
      </c>
      <c r="B282" s="7">
        <v>123733</v>
      </c>
      <c r="C282" s="7" t="s">
        <v>16</v>
      </c>
      <c r="D282" s="7" t="s">
        <v>19</v>
      </c>
      <c r="E282" s="7">
        <v>1</v>
      </c>
      <c r="F282" s="7">
        <v>338</v>
      </c>
      <c r="G282" s="7" t="s">
        <v>12</v>
      </c>
      <c r="H282" s="10">
        <v>43896</v>
      </c>
      <c r="I282" s="7">
        <f>IFERROR(VLOOKUP('Purchase Transactions'!$B282,'Sales Transactions'!$B$6:$H$315,7,FALSE),"")</f>
        <v>406</v>
      </c>
      <c r="J282" s="7">
        <f>IFERROR(VLOOKUP('Purchase Transactions'!$B282,'Sales Transactions'!$B$6:$H$315,6,0),"")</f>
        <v>1</v>
      </c>
      <c r="K282" s="10">
        <f>IFERROR(INDEX('Sales Transactions'!$F$6:$F$315,MATCH(Table5[[#This Row],[Item Code]],'Sales Transactions'!$B$6:$B$315,0)),"")</f>
        <v>43970</v>
      </c>
      <c r="L282" s="13" t="str">
        <f>IF(Table5[[#This Row],[Sales Quantity]]="",Table5[[#This Row],[Quantity]],"")</f>
        <v/>
      </c>
      <c r="M282" s="13">
        <f>IFERROR(Table5[[#This Row],[Sales Price]]-Table5[[#This Row],[Purchase Price]],"")</f>
        <v>68</v>
      </c>
    </row>
    <row r="283" spans="1:13" x14ac:dyDescent="0.25">
      <c r="A283" s="9">
        <v>278</v>
      </c>
      <c r="B283" s="7">
        <v>123734</v>
      </c>
      <c r="C283" s="7" t="s">
        <v>18</v>
      </c>
      <c r="D283" s="7" t="s">
        <v>19</v>
      </c>
      <c r="E283" s="7">
        <v>1</v>
      </c>
      <c r="F283" s="7">
        <v>278</v>
      </c>
      <c r="G283" s="7" t="s">
        <v>11</v>
      </c>
      <c r="H283" s="10">
        <v>44021</v>
      </c>
      <c r="I283" s="7">
        <f>IFERROR(VLOOKUP('Purchase Transactions'!$B283,'Sales Transactions'!$B$6:$H$315,7,FALSE),"")</f>
        <v>342</v>
      </c>
      <c r="J283" s="7">
        <f>IFERROR(VLOOKUP('Purchase Transactions'!$B283,'Sales Transactions'!$B$6:$H$315,6,0),"")</f>
        <v>1</v>
      </c>
      <c r="K283" s="10">
        <f>IFERROR(INDEX('Sales Transactions'!$F$6:$F$315,MATCH(Table5[[#This Row],[Item Code]],'Sales Transactions'!$B$6:$B$315,0)),"")</f>
        <v>44091</v>
      </c>
      <c r="L283" s="13" t="str">
        <f>IF(Table5[[#This Row],[Sales Quantity]]="",Table5[[#This Row],[Quantity]],"")</f>
        <v/>
      </c>
      <c r="M283" s="13">
        <f>IFERROR(Table5[[#This Row],[Sales Price]]-Table5[[#This Row],[Purchase Price]],"")</f>
        <v>64</v>
      </c>
    </row>
    <row r="284" spans="1:13" x14ac:dyDescent="0.25">
      <c r="A284" s="9">
        <v>279</v>
      </c>
      <c r="B284" s="7">
        <v>123735</v>
      </c>
      <c r="C284" s="7" t="s">
        <v>6</v>
      </c>
      <c r="D284" s="7" t="s">
        <v>19</v>
      </c>
      <c r="E284" s="7">
        <v>1</v>
      </c>
      <c r="F284" s="7">
        <v>140</v>
      </c>
      <c r="G284" s="7" t="s">
        <v>35</v>
      </c>
      <c r="H284" s="10">
        <v>44155</v>
      </c>
      <c r="I284" s="7" t="str">
        <f>IFERROR(VLOOKUP('Purchase Transactions'!$B284,'Sales Transactions'!$B$6:$H$315,7,FALSE),"")</f>
        <v/>
      </c>
      <c r="J284" s="7" t="str">
        <f>IFERROR(VLOOKUP('Purchase Transactions'!$B284,'Sales Transactions'!$B$6:$H$315,6,0),"")</f>
        <v/>
      </c>
      <c r="K284" s="10" t="str">
        <f>IFERROR(INDEX('Sales Transactions'!$F$6:$F$315,MATCH(Table5[[#This Row],[Item Code]],'Sales Transactions'!$B$6:$B$315,0)),"")</f>
        <v/>
      </c>
      <c r="L284" s="13">
        <f>IF(Table5[[#This Row],[Sales Quantity]]="",Table5[[#This Row],[Quantity]],"")</f>
        <v>1</v>
      </c>
      <c r="M284" s="13" t="str">
        <f>IFERROR(Table5[[#This Row],[Sales Price]]-Table5[[#This Row],[Purchase Price]],"")</f>
        <v/>
      </c>
    </row>
    <row r="285" spans="1:13" x14ac:dyDescent="0.25">
      <c r="A285" s="9">
        <v>280</v>
      </c>
      <c r="B285" s="7">
        <v>123736</v>
      </c>
      <c r="C285" s="7" t="s">
        <v>16</v>
      </c>
      <c r="D285" s="7" t="s">
        <v>19</v>
      </c>
      <c r="E285" s="7">
        <v>1</v>
      </c>
      <c r="F285" s="7">
        <v>342</v>
      </c>
      <c r="G285" s="7" t="s">
        <v>35</v>
      </c>
      <c r="H285" s="10">
        <v>44089</v>
      </c>
      <c r="I285" s="7" t="str">
        <f>IFERROR(VLOOKUP('Purchase Transactions'!$B285,'Sales Transactions'!$B$6:$H$315,7,FALSE),"")</f>
        <v/>
      </c>
      <c r="J285" s="7" t="str">
        <f>IFERROR(VLOOKUP('Purchase Transactions'!$B285,'Sales Transactions'!$B$6:$H$315,6,0),"")</f>
        <v/>
      </c>
      <c r="K285" s="10" t="str">
        <f>IFERROR(INDEX('Sales Transactions'!$F$6:$F$315,MATCH(Table5[[#This Row],[Item Code]],'Sales Transactions'!$B$6:$B$315,0)),"")</f>
        <v/>
      </c>
      <c r="L285" s="13">
        <f>IF(Table5[[#This Row],[Sales Quantity]]="",Table5[[#This Row],[Quantity]],"")</f>
        <v>1</v>
      </c>
      <c r="M285" s="13" t="str">
        <f>IFERROR(Table5[[#This Row],[Sales Price]]-Table5[[#This Row],[Purchase Price]],"")</f>
        <v/>
      </c>
    </row>
    <row r="286" spans="1:13" x14ac:dyDescent="0.25">
      <c r="A286" s="9">
        <v>281</v>
      </c>
      <c r="B286" s="7">
        <v>123737</v>
      </c>
      <c r="C286" s="7" t="s">
        <v>20</v>
      </c>
      <c r="D286" s="7" t="s">
        <v>19</v>
      </c>
      <c r="E286" s="7">
        <v>1</v>
      </c>
      <c r="F286" s="7">
        <v>267</v>
      </c>
      <c r="G286" s="7" t="s">
        <v>13</v>
      </c>
      <c r="H286" s="10">
        <v>44031</v>
      </c>
      <c r="I286" s="7">
        <f>IFERROR(VLOOKUP('Purchase Transactions'!$B286,'Sales Transactions'!$B$6:$H$315,7,FALSE),"")</f>
        <v>310</v>
      </c>
      <c r="J286" s="7">
        <f>IFERROR(VLOOKUP('Purchase Transactions'!$B286,'Sales Transactions'!$B$6:$H$315,6,0),"")</f>
        <v>1</v>
      </c>
      <c r="K286" s="10">
        <f>IFERROR(INDEX('Sales Transactions'!$F$6:$F$315,MATCH(Table5[[#This Row],[Item Code]],'Sales Transactions'!$B$6:$B$315,0)),"")</f>
        <v>44066</v>
      </c>
      <c r="L286" s="13" t="str">
        <f>IF(Table5[[#This Row],[Sales Quantity]]="",Table5[[#This Row],[Quantity]],"")</f>
        <v/>
      </c>
      <c r="M286" s="13">
        <f>IFERROR(Table5[[#This Row],[Sales Price]]-Table5[[#This Row],[Purchase Price]],"")</f>
        <v>43</v>
      </c>
    </row>
    <row r="287" spans="1:13" x14ac:dyDescent="0.25">
      <c r="A287" s="9">
        <v>282</v>
      </c>
      <c r="B287" s="7">
        <v>123738</v>
      </c>
      <c r="C287" s="7" t="s">
        <v>16</v>
      </c>
      <c r="D287" s="7" t="s">
        <v>19</v>
      </c>
      <c r="E287" s="7">
        <v>1</v>
      </c>
      <c r="F287" s="7">
        <v>325</v>
      </c>
      <c r="G287" s="7" t="s">
        <v>31</v>
      </c>
      <c r="H287" s="10">
        <v>44035</v>
      </c>
      <c r="I287" s="7" t="str">
        <f>IFERROR(VLOOKUP('Purchase Transactions'!$B287,'Sales Transactions'!$B$6:$H$315,7,FALSE),"")</f>
        <v/>
      </c>
      <c r="J287" s="7" t="str">
        <f>IFERROR(VLOOKUP('Purchase Transactions'!$B287,'Sales Transactions'!$B$6:$H$315,6,0),"")</f>
        <v/>
      </c>
      <c r="K287" s="10" t="str">
        <f>IFERROR(INDEX('Sales Transactions'!$F$6:$F$315,MATCH(Table5[[#This Row],[Item Code]],'Sales Transactions'!$B$6:$B$315,0)),"")</f>
        <v/>
      </c>
      <c r="L287" s="13">
        <f>IF(Table5[[#This Row],[Sales Quantity]]="",Table5[[#This Row],[Quantity]],"")</f>
        <v>1</v>
      </c>
      <c r="M287" s="13" t="str">
        <f>IFERROR(Table5[[#This Row],[Sales Price]]-Table5[[#This Row],[Purchase Price]],"")</f>
        <v/>
      </c>
    </row>
    <row r="288" spans="1:13" x14ac:dyDescent="0.25">
      <c r="A288" s="9">
        <v>283</v>
      </c>
      <c r="B288" s="7">
        <v>123739</v>
      </c>
      <c r="C288" s="7" t="s">
        <v>7</v>
      </c>
      <c r="D288" s="7" t="s">
        <v>19</v>
      </c>
      <c r="E288" s="7">
        <v>1</v>
      </c>
      <c r="F288" s="7">
        <v>190</v>
      </c>
      <c r="G288" s="7" t="s">
        <v>35</v>
      </c>
      <c r="H288" s="10">
        <v>43934</v>
      </c>
      <c r="I288" s="7">
        <f>IFERROR(VLOOKUP('Purchase Transactions'!$B288,'Sales Transactions'!$B$6:$H$315,7,FALSE),"")</f>
        <v>219</v>
      </c>
      <c r="J288" s="7">
        <f>IFERROR(VLOOKUP('Purchase Transactions'!$B288,'Sales Transactions'!$B$6:$H$315,6,0),"")</f>
        <v>1</v>
      </c>
      <c r="K288" s="10">
        <f>IFERROR(INDEX('Sales Transactions'!$F$6:$F$315,MATCH(Table5[[#This Row],[Item Code]],'Sales Transactions'!$B$6:$B$315,0)),"")</f>
        <v>44016</v>
      </c>
      <c r="L288" s="13" t="str">
        <f>IF(Table5[[#This Row],[Sales Quantity]]="",Table5[[#This Row],[Quantity]],"")</f>
        <v/>
      </c>
      <c r="M288" s="13">
        <f>IFERROR(Table5[[#This Row],[Sales Price]]-Table5[[#This Row],[Purchase Price]],"")</f>
        <v>29</v>
      </c>
    </row>
    <row r="289" spans="1:13" x14ac:dyDescent="0.25">
      <c r="A289" s="9">
        <v>284</v>
      </c>
      <c r="B289" s="7">
        <v>123740</v>
      </c>
      <c r="C289" s="7" t="s">
        <v>6</v>
      </c>
      <c r="D289" s="7" t="s">
        <v>19</v>
      </c>
      <c r="E289" s="7">
        <v>1</v>
      </c>
      <c r="F289" s="7">
        <v>337</v>
      </c>
      <c r="G289" s="7" t="s">
        <v>12</v>
      </c>
      <c r="H289" s="10">
        <v>44003</v>
      </c>
      <c r="I289" s="7">
        <f>IFERROR(VLOOKUP('Purchase Transactions'!$B289,'Sales Transactions'!$B$6:$H$315,7,FALSE),"")</f>
        <v>404</v>
      </c>
      <c r="J289" s="7">
        <f>IFERROR(VLOOKUP('Purchase Transactions'!$B289,'Sales Transactions'!$B$6:$H$315,6,0),"")</f>
        <v>1</v>
      </c>
      <c r="K289" s="10">
        <f>IFERROR(INDEX('Sales Transactions'!$F$6:$F$315,MATCH(Table5[[#This Row],[Item Code]],'Sales Transactions'!$B$6:$B$315,0)),"")</f>
        <v>44074</v>
      </c>
      <c r="L289" s="13" t="str">
        <f>IF(Table5[[#This Row],[Sales Quantity]]="",Table5[[#This Row],[Quantity]],"")</f>
        <v/>
      </c>
      <c r="M289" s="13">
        <f>IFERROR(Table5[[#This Row],[Sales Price]]-Table5[[#This Row],[Purchase Price]],"")</f>
        <v>67</v>
      </c>
    </row>
    <row r="290" spans="1:13" x14ac:dyDescent="0.25">
      <c r="A290" s="9">
        <v>285</v>
      </c>
      <c r="B290" s="7">
        <v>123741</v>
      </c>
      <c r="C290" s="7" t="s">
        <v>5</v>
      </c>
      <c r="D290" s="7" t="s">
        <v>19</v>
      </c>
      <c r="E290" s="7">
        <v>1</v>
      </c>
      <c r="F290" s="7">
        <v>146</v>
      </c>
      <c r="G290" s="7" t="s">
        <v>13</v>
      </c>
      <c r="H290" s="10">
        <v>44042</v>
      </c>
      <c r="I290" s="7">
        <f>IFERROR(VLOOKUP('Purchase Transactions'!$B290,'Sales Transactions'!$B$6:$H$315,7,FALSE),"")</f>
        <v>174</v>
      </c>
      <c r="J290" s="7">
        <f>IFERROR(VLOOKUP('Purchase Transactions'!$B290,'Sales Transactions'!$B$6:$H$315,6,0),"")</f>
        <v>1</v>
      </c>
      <c r="K290" s="10">
        <f>IFERROR(INDEX('Sales Transactions'!$F$6:$F$315,MATCH(Table5[[#This Row],[Item Code]],'Sales Transactions'!$B$6:$B$315,0)),"")</f>
        <v>44052</v>
      </c>
      <c r="L290" s="13" t="str">
        <f>IF(Table5[[#This Row],[Sales Quantity]]="",Table5[[#This Row],[Quantity]],"")</f>
        <v/>
      </c>
      <c r="M290" s="13">
        <f>IFERROR(Table5[[#This Row],[Sales Price]]-Table5[[#This Row],[Purchase Price]],"")</f>
        <v>28</v>
      </c>
    </row>
    <row r="291" spans="1:13" x14ac:dyDescent="0.25">
      <c r="A291" s="9">
        <v>286</v>
      </c>
      <c r="B291" s="7">
        <v>123742</v>
      </c>
      <c r="C291" s="7" t="s">
        <v>18</v>
      </c>
      <c r="D291" s="7" t="s">
        <v>19</v>
      </c>
      <c r="E291" s="7">
        <v>1</v>
      </c>
      <c r="F291" s="7">
        <v>164</v>
      </c>
      <c r="G291" s="7" t="s">
        <v>31</v>
      </c>
      <c r="H291" s="10">
        <v>44064</v>
      </c>
      <c r="I291" s="7">
        <f>IFERROR(VLOOKUP('Purchase Transactions'!$B291,'Sales Transactions'!$B$6:$H$315,7,FALSE),"")</f>
        <v>190</v>
      </c>
      <c r="J291" s="7">
        <f>IFERROR(VLOOKUP('Purchase Transactions'!$B291,'Sales Transactions'!$B$6:$H$315,6,0),"")</f>
        <v>1</v>
      </c>
      <c r="K291" s="10">
        <f>IFERROR(INDEX('Sales Transactions'!$F$6:$F$315,MATCH(Table5[[#This Row],[Item Code]],'Sales Transactions'!$B$6:$B$315,0)),"")</f>
        <v>44139</v>
      </c>
      <c r="L291" s="13" t="str">
        <f>IF(Table5[[#This Row],[Sales Quantity]]="",Table5[[#This Row],[Quantity]],"")</f>
        <v/>
      </c>
      <c r="M291" s="13">
        <f>IFERROR(Table5[[#This Row],[Sales Price]]-Table5[[#This Row],[Purchase Price]],"")</f>
        <v>26</v>
      </c>
    </row>
    <row r="292" spans="1:13" x14ac:dyDescent="0.25">
      <c r="A292" s="9">
        <v>287</v>
      </c>
      <c r="B292" s="7">
        <v>123743</v>
      </c>
      <c r="C292" s="7" t="s">
        <v>4</v>
      </c>
      <c r="D292" s="7" t="s">
        <v>19</v>
      </c>
      <c r="E292" s="7">
        <v>1</v>
      </c>
      <c r="F292" s="7">
        <v>134</v>
      </c>
      <c r="G292" s="7" t="s">
        <v>31</v>
      </c>
      <c r="H292" s="10">
        <v>43918</v>
      </c>
      <c r="I292" s="7">
        <f>IFERROR(VLOOKUP('Purchase Transactions'!$B292,'Sales Transactions'!$B$6:$H$315,7,FALSE),"")</f>
        <v>154</v>
      </c>
      <c r="J292" s="7">
        <f>IFERROR(VLOOKUP('Purchase Transactions'!$B292,'Sales Transactions'!$B$6:$H$315,6,0),"")</f>
        <v>1</v>
      </c>
      <c r="K292" s="10">
        <f>IFERROR(INDEX('Sales Transactions'!$F$6:$F$315,MATCH(Table5[[#This Row],[Item Code]],'Sales Transactions'!$B$6:$B$315,0)),"")</f>
        <v>44007</v>
      </c>
      <c r="L292" s="13" t="str">
        <f>IF(Table5[[#This Row],[Sales Quantity]]="",Table5[[#This Row],[Quantity]],"")</f>
        <v/>
      </c>
      <c r="M292" s="13">
        <f>IFERROR(Table5[[#This Row],[Sales Price]]-Table5[[#This Row],[Purchase Price]],"")</f>
        <v>20</v>
      </c>
    </row>
    <row r="293" spans="1:13" x14ac:dyDescent="0.25">
      <c r="A293" s="9">
        <v>288</v>
      </c>
      <c r="B293" s="7">
        <v>123744</v>
      </c>
      <c r="C293" s="7" t="s">
        <v>7</v>
      </c>
      <c r="D293" s="7" t="s">
        <v>19</v>
      </c>
      <c r="E293" s="7">
        <v>1</v>
      </c>
      <c r="F293" s="7">
        <v>111</v>
      </c>
      <c r="G293" s="7" t="s">
        <v>35</v>
      </c>
      <c r="H293" s="10">
        <v>44028</v>
      </c>
      <c r="I293" s="7">
        <f>IFERROR(VLOOKUP('Purchase Transactions'!$B293,'Sales Transactions'!$B$6:$H$315,7,FALSE),"")</f>
        <v>130</v>
      </c>
      <c r="J293" s="7">
        <f>IFERROR(VLOOKUP('Purchase Transactions'!$B293,'Sales Transactions'!$B$6:$H$315,6,0),"")</f>
        <v>1</v>
      </c>
      <c r="K293" s="10">
        <f>IFERROR(INDEX('Sales Transactions'!$F$6:$F$315,MATCH(Table5[[#This Row],[Item Code]],'Sales Transactions'!$B$6:$B$315,0)),"")</f>
        <v>44040</v>
      </c>
      <c r="L293" s="13" t="str">
        <f>IF(Table5[[#This Row],[Sales Quantity]]="",Table5[[#This Row],[Quantity]],"")</f>
        <v/>
      </c>
      <c r="M293" s="13">
        <f>IFERROR(Table5[[#This Row],[Sales Price]]-Table5[[#This Row],[Purchase Price]],"")</f>
        <v>19</v>
      </c>
    </row>
    <row r="294" spans="1:13" x14ac:dyDescent="0.25">
      <c r="A294" s="9">
        <v>289</v>
      </c>
      <c r="B294" s="7">
        <v>123745</v>
      </c>
      <c r="C294" s="7" t="s">
        <v>17</v>
      </c>
      <c r="D294" s="7" t="s">
        <v>19</v>
      </c>
      <c r="E294" s="7">
        <v>1</v>
      </c>
      <c r="F294" s="7">
        <v>298</v>
      </c>
      <c r="G294" s="7" t="s">
        <v>12</v>
      </c>
      <c r="H294" s="10">
        <v>44060</v>
      </c>
      <c r="I294" s="7" t="str">
        <f>IFERROR(VLOOKUP('Purchase Transactions'!$B294,'Sales Transactions'!$B$6:$H$315,7,FALSE),"")</f>
        <v/>
      </c>
      <c r="J294" s="7" t="str">
        <f>IFERROR(VLOOKUP('Purchase Transactions'!$B294,'Sales Transactions'!$B$6:$H$315,6,0),"")</f>
        <v/>
      </c>
      <c r="K294" s="10" t="str">
        <f>IFERROR(INDEX('Sales Transactions'!$F$6:$F$315,MATCH(Table5[[#This Row],[Item Code]],'Sales Transactions'!$B$6:$B$315,0)),"")</f>
        <v/>
      </c>
      <c r="L294" s="13">
        <f>IF(Table5[[#This Row],[Sales Quantity]]="",Table5[[#This Row],[Quantity]],"")</f>
        <v>1</v>
      </c>
      <c r="M294" s="13" t="str">
        <f>IFERROR(Table5[[#This Row],[Sales Price]]-Table5[[#This Row],[Purchase Price]],"")</f>
        <v/>
      </c>
    </row>
    <row r="295" spans="1:13" x14ac:dyDescent="0.25">
      <c r="A295" s="9">
        <v>290</v>
      </c>
      <c r="B295" s="7">
        <v>123746</v>
      </c>
      <c r="C295" s="7" t="s">
        <v>20</v>
      </c>
      <c r="D295" s="7" t="s">
        <v>19</v>
      </c>
      <c r="E295" s="7">
        <v>1</v>
      </c>
      <c r="F295" s="7">
        <v>192</v>
      </c>
      <c r="G295" s="7" t="s">
        <v>12</v>
      </c>
      <c r="H295" s="10">
        <v>44157</v>
      </c>
      <c r="I295" s="7" t="str">
        <f>IFERROR(VLOOKUP('Purchase Transactions'!$B295,'Sales Transactions'!$B$6:$H$315,7,FALSE),"")</f>
        <v/>
      </c>
      <c r="J295" s="7" t="str">
        <f>IFERROR(VLOOKUP('Purchase Transactions'!$B295,'Sales Transactions'!$B$6:$H$315,6,0),"")</f>
        <v/>
      </c>
      <c r="K295" s="10" t="str">
        <f>IFERROR(INDEX('Sales Transactions'!$F$6:$F$315,MATCH(Table5[[#This Row],[Item Code]],'Sales Transactions'!$B$6:$B$315,0)),"")</f>
        <v/>
      </c>
      <c r="L295" s="13">
        <f>IF(Table5[[#This Row],[Sales Quantity]]="",Table5[[#This Row],[Quantity]],"")</f>
        <v>1</v>
      </c>
      <c r="M295" s="13" t="str">
        <f>IFERROR(Table5[[#This Row],[Sales Price]]-Table5[[#This Row],[Purchase Price]],"")</f>
        <v/>
      </c>
    </row>
    <row r="296" spans="1:13" x14ac:dyDescent="0.25">
      <c r="A296" s="9">
        <v>291</v>
      </c>
      <c r="B296" s="7">
        <v>123747</v>
      </c>
      <c r="C296" s="7" t="s">
        <v>5</v>
      </c>
      <c r="D296" s="7" t="s">
        <v>19</v>
      </c>
      <c r="E296" s="7">
        <v>1</v>
      </c>
      <c r="F296" s="7">
        <v>111</v>
      </c>
      <c r="G296" s="7" t="s">
        <v>12</v>
      </c>
      <c r="H296" s="10">
        <v>44118</v>
      </c>
      <c r="I296" s="7">
        <f>IFERROR(VLOOKUP('Purchase Transactions'!$B296,'Sales Transactions'!$B$6:$H$315,7,FALSE),"")</f>
        <v>133</v>
      </c>
      <c r="J296" s="7">
        <f>IFERROR(VLOOKUP('Purchase Transactions'!$B296,'Sales Transactions'!$B$6:$H$315,6,0),"")</f>
        <v>1</v>
      </c>
      <c r="K296" s="10">
        <f>IFERROR(INDEX('Sales Transactions'!$F$6:$F$315,MATCH(Table5[[#This Row],[Item Code]],'Sales Transactions'!$B$6:$B$315,0)),"")</f>
        <v>44167</v>
      </c>
      <c r="L296" s="13" t="str">
        <f>IF(Table5[[#This Row],[Sales Quantity]]="",Table5[[#This Row],[Quantity]],"")</f>
        <v/>
      </c>
      <c r="M296" s="13">
        <f>IFERROR(Table5[[#This Row],[Sales Price]]-Table5[[#This Row],[Purchase Price]],"")</f>
        <v>22</v>
      </c>
    </row>
    <row r="297" spans="1:13" x14ac:dyDescent="0.25">
      <c r="A297" s="9">
        <v>292</v>
      </c>
      <c r="B297" s="7">
        <v>123748</v>
      </c>
      <c r="C297" s="7" t="s">
        <v>4</v>
      </c>
      <c r="D297" s="7" t="s">
        <v>19</v>
      </c>
      <c r="E297" s="7">
        <v>1</v>
      </c>
      <c r="F297" s="7">
        <v>156</v>
      </c>
      <c r="G297" s="7" t="s">
        <v>13</v>
      </c>
      <c r="H297" s="10">
        <v>44150</v>
      </c>
      <c r="I297" s="7" t="str">
        <f>IFERROR(VLOOKUP('Purchase Transactions'!$B297,'Sales Transactions'!$B$6:$H$315,7,FALSE),"")</f>
        <v/>
      </c>
      <c r="J297" s="7" t="str">
        <f>IFERROR(VLOOKUP('Purchase Transactions'!$B297,'Sales Transactions'!$B$6:$H$315,6,0),"")</f>
        <v/>
      </c>
      <c r="K297" s="10" t="str">
        <f>IFERROR(INDEX('Sales Transactions'!$F$6:$F$315,MATCH(Table5[[#This Row],[Item Code]],'Sales Transactions'!$B$6:$B$315,0)),"")</f>
        <v/>
      </c>
      <c r="L297" s="13">
        <f>IF(Table5[[#This Row],[Sales Quantity]]="",Table5[[#This Row],[Quantity]],"")</f>
        <v>1</v>
      </c>
      <c r="M297" s="13" t="str">
        <f>IFERROR(Table5[[#This Row],[Sales Price]]-Table5[[#This Row],[Purchase Price]],"")</f>
        <v/>
      </c>
    </row>
    <row r="298" spans="1:13" x14ac:dyDescent="0.25">
      <c r="A298" s="9">
        <v>293</v>
      </c>
      <c r="B298" s="7">
        <v>123749</v>
      </c>
      <c r="C298" s="7" t="s">
        <v>16</v>
      </c>
      <c r="D298" s="7" t="s">
        <v>19</v>
      </c>
      <c r="E298" s="7">
        <v>1</v>
      </c>
      <c r="F298" s="7">
        <v>265</v>
      </c>
      <c r="G298" s="7" t="s">
        <v>11</v>
      </c>
      <c r="H298" s="10">
        <v>44137</v>
      </c>
      <c r="I298" s="7" t="str">
        <f>IFERROR(VLOOKUP('Purchase Transactions'!$B298,'Sales Transactions'!$B$6:$H$315,7,FALSE),"")</f>
        <v/>
      </c>
      <c r="J298" s="7" t="str">
        <f>IFERROR(VLOOKUP('Purchase Transactions'!$B298,'Sales Transactions'!$B$6:$H$315,6,0),"")</f>
        <v/>
      </c>
      <c r="K298" s="10" t="str">
        <f>IFERROR(INDEX('Sales Transactions'!$F$6:$F$315,MATCH(Table5[[#This Row],[Item Code]],'Sales Transactions'!$B$6:$B$315,0)),"")</f>
        <v/>
      </c>
      <c r="L298" s="13">
        <f>IF(Table5[[#This Row],[Sales Quantity]]="",Table5[[#This Row],[Quantity]],"")</f>
        <v>1</v>
      </c>
      <c r="M298" s="13" t="str">
        <f>IFERROR(Table5[[#This Row],[Sales Price]]-Table5[[#This Row],[Purchase Price]],"")</f>
        <v/>
      </c>
    </row>
    <row r="299" spans="1:13" x14ac:dyDescent="0.25">
      <c r="A299" s="9">
        <v>294</v>
      </c>
      <c r="B299" s="7">
        <v>123750</v>
      </c>
      <c r="C299" s="7" t="s">
        <v>17</v>
      </c>
      <c r="D299" s="7" t="s">
        <v>19</v>
      </c>
      <c r="E299" s="7">
        <v>1</v>
      </c>
      <c r="F299" s="7">
        <v>341</v>
      </c>
      <c r="G299" s="7" t="s">
        <v>11</v>
      </c>
      <c r="H299" s="10">
        <v>44141</v>
      </c>
      <c r="I299" s="7" t="str">
        <f>IFERROR(VLOOKUP('Purchase Transactions'!$B299,'Sales Transactions'!$B$6:$H$315,7,FALSE),"")</f>
        <v/>
      </c>
      <c r="J299" s="7" t="str">
        <f>IFERROR(VLOOKUP('Purchase Transactions'!$B299,'Sales Transactions'!$B$6:$H$315,6,0),"")</f>
        <v/>
      </c>
      <c r="K299" s="10" t="str">
        <f>IFERROR(INDEX('Sales Transactions'!$F$6:$F$315,MATCH(Table5[[#This Row],[Item Code]],'Sales Transactions'!$B$6:$B$315,0)),"")</f>
        <v/>
      </c>
      <c r="L299" s="13">
        <f>IF(Table5[[#This Row],[Sales Quantity]]="",Table5[[#This Row],[Quantity]],"")</f>
        <v>1</v>
      </c>
      <c r="M299" s="13" t="str">
        <f>IFERROR(Table5[[#This Row],[Sales Price]]-Table5[[#This Row],[Purchase Price]],"")</f>
        <v/>
      </c>
    </row>
    <row r="300" spans="1:13" x14ac:dyDescent="0.25">
      <c r="A300" s="9">
        <v>295</v>
      </c>
      <c r="B300" s="7">
        <v>123751</v>
      </c>
      <c r="C300" s="7" t="s">
        <v>5</v>
      </c>
      <c r="D300" s="7" t="s">
        <v>19</v>
      </c>
      <c r="E300" s="7">
        <v>1</v>
      </c>
      <c r="F300" s="7">
        <v>228</v>
      </c>
      <c r="G300" s="7" t="s">
        <v>35</v>
      </c>
      <c r="H300" s="10">
        <v>44036</v>
      </c>
      <c r="I300" s="7">
        <f>IFERROR(VLOOKUP('Purchase Transactions'!$B300,'Sales Transactions'!$B$6:$H$315,7,FALSE),"")</f>
        <v>274</v>
      </c>
      <c r="J300" s="7">
        <f>IFERROR(VLOOKUP('Purchase Transactions'!$B300,'Sales Transactions'!$B$6:$H$315,6,0),"")</f>
        <v>1</v>
      </c>
      <c r="K300" s="10">
        <f>IFERROR(INDEX('Sales Transactions'!$F$6:$F$315,MATCH(Table5[[#This Row],[Item Code]],'Sales Transactions'!$B$6:$B$315,0)),"")</f>
        <v>44103</v>
      </c>
      <c r="L300" s="13" t="str">
        <f>IF(Table5[[#This Row],[Sales Quantity]]="",Table5[[#This Row],[Quantity]],"")</f>
        <v/>
      </c>
      <c r="M300" s="13">
        <f>IFERROR(Table5[[#This Row],[Sales Price]]-Table5[[#This Row],[Purchase Price]],"")</f>
        <v>46</v>
      </c>
    </row>
    <row r="301" spans="1:13" x14ac:dyDescent="0.25">
      <c r="A301" s="9">
        <v>296</v>
      </c>
      <c r="B301" s="7">
        <v>123752</v>
      </c>
      <c r="C301" s="7" t="s">
        <v>18</v>
      </c>
      <c r="D301" s="7" t="s">
        <v>19</v>
      </c>
      <c r="E301" s="7">
        <v>1</v>
      </c>
      <c r="F301" s="7">
        <v>105</v>
      </c>
      <c r="G301" s="7" t="s">
        <v>35</v>
      </c>
      <c r="H301" s="10">
        <v>44154</v>
      </c>
      <c r="I301" s="7" t="str">
        <f>IFERROR(VLOOKUP('Purchase Transactions'!$B301,'Sales Transactions'!$B$6:$H$315,7,FALSE),"")</f>
        <v/>
      </c>
      <c r="J301" s="7" t="str">
        <f>IFERROR(VLOOKUP('Purchase Transactions'!$B301,'Sales Transactions'!$B$6:$H$315,6,0),"")</f>
        <v/>
      </c>
      <c r="K301" s="10" t="str">
        <f>IFERROR(INDEX('Sales Transactions'!$F$6:$F$315,MATCH(Table5[[#This Row],[Item Code]],'Sales Transactions'!$B$6:$B$315,0)),"")</f>
        <v/>
      </c>
      <c r="L301" s="13">
        <f>IF(Table5[[#This Row],[Sales Quantity]]="",Table5[[#This Row],[Quantity]],"")</f>
        <v>1</v>
      </c>
      <c r="M301" s="13" t="str">
        <f>IFERROR(Table5[[#This Row],[Sales Price]]-Table5[[#This Row],[Purchase Price]],"")</f>
        <v/>
      </c>
    </row>
    <row r="302" spans="1:13" x14ac:dyDescent="0.25">
      <c r="A302" s="9">
        <v>297</v>
      </c>
      <c r="B302" s="7">
        <v>123753</v>
      </c>
      <c r="C302" s="7" t="s">
        <v>20</v>
      </c>
      <c r="D302" s="7" t="s">
        <v>19</v>
      </c>
      <c r="E302" s="7">
        <v>1</v>
      </c>
      <c r="F302" s="7">
        <v>137</v>
      </c>
      <c r="G302" s="7" t="s">
        <v>31</v>
      </c>
      <c r="H302" s="10">
        <v>43906</v>
      </c>
      <c r="I302" s="7">
        <f>IFERROR(VLOOKUP('Purchase Transactions'!$B302,'Sales Transactions'!$B$6:$H$315,7,FALSE),"")</f>
        <v>164</v>
      </c>
      <c r="J302" s="7">
        <f>IFERROR(VLOOKUP('Purchase Transactions'!$B302,'Sales Transactions'!$B$6:$H$315,6,0),"")</f>
        <v>1</v>
      </c>
      <c r="K302" s="10">
        <f>IFERROR(INDEX('Sales Transactions'!$F$6:$F$315,MATCH(Table5[[#This Row],[Item Code]],'Sales Transactions'!$B$6:$B$315,0)),"")</f>
        <v>43980</v>
      </c>
      <c r="L302" s="13" t="str">
        <f>IF(Table5[[#This Row],[Sales Quantity]]="",Table5[[#This Row],[Quantity]],"")</f>
        <v/>
      </c>
      <c r="M302" s="13">
        <f>IFERROR(Table5[[#This Row],[Sales Price]]-Table5[[#This Row],[Purchase Price]],"")</f>
        <v>27</v>
      </c>
    </row>
    <row r="303" spans="1:13" x14ac:dyDescent="0.25">
      <c r="A303" s="9">
        <v>298</v>
      </c>
      <c r="B303" s="7">
        <v>123754</v>
      </c>
      <c r="C303" s="7" t="s">
        <v>17</v>
      </c>
      <c r="D303" s="7" t="s">
        <v>19</v>
      </c>
      <c r="E303" s="7">
        <v>1</v>
      </c>
      <c r="F303" s="7">
        <v>206</v>
      </c>
      <c r="G303" s="7" t="s">
        <v>13</v>
      </c>
      <c r="H303" s="10">
        <v>44112</v>
      </c>
      <c r="I303" s="7" t="str">
        <f>IFERROR(VLOOKUP('Purchase Transactions'!$B303,'Sales Transactions'!$B$6:$H$315,7,FALSE),"")</f>
        <v/>
      </c>
      <c r="J303" s="7" t="str">
        <f>IFERROR(VLOOKUP('Purchase Transactions'!$B303,'Sales Transactions'!$B$6:$H$315,6,0),"")</f>
        <v/>
      </c>
      <c r="K303" s="10" t="str">
        <f>IFERROR(INDEX('Sales Transactions'!$F$6:$F$315,MATCH(Table5[[#This Row],[Item Code]],'Sales Transactions'!$B$6:$B$315,0)),"")</f>
        <v/>
      </c>
      <c r="L303" s="13">
        <f>IF(Table5[[#This Row],[Sales Quantity]]="",Table5[[#This Row],[Quantity]],"")</f>
        <v>1</v>
      </c>
      <c r="M303" s="13" t="str">
        <f>IFERROR(Table5[[#This Row],[Sales Price]]-Table5[[#This Row],[Purchase Price]],"")</f>
        <v/>
      </c>
    </row>
    <row r="304" spans="1:13" x14ac:dyDescent="0.25">
      <c r="A304" s="9">
        <v>299</v>
      </c>
      <c r="B304" s="7">
        <v>123755</v>
      </c>
      <c r="C304" s="7" t="s">
        <v>20</v>
      </c>
      <c r="D304" s="7" t="s">
        <v>19</v>
      </c>
      <c r="E304" s="7">
        <v>1</v>
      </c>
      <c r="F304" s="7">
        <v>164</v>
      </c>
      <c r="G304" s="7" t="s">
        <v>31</v>
      </c>
      <c r="H304" s="10">
        <v>44127</v>
      </c>
      <c r="I304" s="7">
        <f>IFERROR(VLOOKUP('Purchase Transactions'!$B304,'Sales Transactions'!$B$6:$H$315,7,FALSE),"")</f>
        <v>197</v>
      </c>
      <c r="J304" s="7">
        <f>IFERROR(VLOOKUP('Purchase Transactions'!$B304,'Sales Transactions'!$B$6:$H$315,6,0),"")</f>
        <v>1</v>
      </c>
      <c r="K304" s="10">
        <f>IFERROR(INDEX('Sales Transactions'!$F$6:$F$315,MATCH(Table5[[#This Row],[Item Code]],'Sales Transactions'!$B$6:$B$315,0)),"")</f>
        <v>44155</v>
      </c>
      <c r="L304" s="13" t="str">
        <f>IF(Table5[[#This Row],[Sales Quantity]]="",Table5[[#This Row],[Quantity]],"")</f>
        <v/>
      </c>
      <c r="M304" s="13">
        <f>IFERROR(Table5[[#This Row],[Sales Price]]-Table5[[#This Row],[Purchase Price]],"")</f>
        <v>33</v>
      </c>
    </row>
    <row r="305" spans="1:13" x14ac:dyDescent="0.25">
      <c r="A305" s="9">
        <v>300</v>
      </c>
      <c r="B305" s="7">
        <v>123756</v>
      </c>
      <c r="C305" s="7" t="s">
        <v>4</v>
      </c>
      <c r="D305" s="7" t="s">
        <v>19</v>
      </c>
      <c r="E305" s="7">
        <v>1</v>
      </c>
      <c r="F305" s="7">
        <v>147</v>
      </c>
      <c r="G305" s="7" t="s">
        <v>12</v>
      </c>
      <c r="H305" s="10">
        <v>43993</v>
      </c>
      <c r="I305" s="7" t="str">
        <f>IFERROR(VLOOKUP('Purchase Transactions'!$B305,'Sales Transactions'!$B$6:$H$315,7,FALSE),"")</f>
        <v/>
      </c>
      <c r="J305" s="7" t="str">
        <f>IFERROR(VLOOKUP('Purchase Transactions'!$B305,'Sales Transactions'!$B$6:$H$315,6,0),"")</f>
        <v/>
      </c>
      <c r="K305" s="10" t="str">
        <f>IFERROR(INDEX('Sales Transactions'!$F$6:$F$315,MATCH(Table5[[#This Row],[Item Code]],'Sales Transactions'!$B$6:$B$315,0)),"")</f>
        <v/>
      </c>
      <c r="L305" s="13">
        <f>IF(Table5[[#This Row],[Sales Quantity]]="",Table5[[#This Row],[Quantity]],"")</f>
        <v>1</v>
      </c>
      <c r="M305" s="13" t="str">
        <f>IFERROR(Table5[[#This Row],[Sales Price]]-Table5[[#This Row],[Purchase Price]],"")</f>
        <v/>
      </c>
    </row>
    <row r="306" spans="1:13" x14ac:dyDescent="0.25">
      <c r="A306" s="9">
        <v>301</v>
      </c>
      <c r="B306" s="7">
        <v>123757</v>
      </c>
      <c r="C306" s="7" t="s">
        <v>4</v>
      </c>
      <c r="D306" s="7" t="s">
        <v>19</v>
      </c>
      <c r="E306" s="7">
        <v>1</v>
      </c>
      <c r="F306" s="7">
        <v>226</v>
      </c>
      <c r="G306" s="7" t="s">
        <v>31</v>
      </c>
      <c r="H306" s="10">
        <v>43998</v>
      </c>
      <c r="I306" s="7" t="str">
        <f>IFERROR(VLOOKUP('Purchase Transactions'!$B306,'Sales Transactions'!$B$6:$H$315,7,FALSE),"")</f>
        <v/>
      </c>
      <c r="J306" s="7" t="str">
        <f>IFERROR(VLOOKUP('Purchase Transactions'!$B306,'Sales Transactions'!$B$6:$H$315,6,0),"")</f>
        <v/>
      </c>
      <c r="K306" s="10" t="str">
        <f>IFERROR(INDEX('Sales Transactions'!$F$6:$F$315,MATCH(Table5[[#This Row],[Item Code]],'Sales Transactions'!$B$6:$B$315,0)),"")</f>
        <v/>
      </c>
      <c r="L306" s="13">
        <f>IF(Table5[[#This Row],[Sales Quantity]]="",Table5[[#This Row],[Quantity]],"")</f>
        <v>1</v>
      </c>
      <c r="M306" s="13" t="str">
        <f>IFERROR(Table5[[#This Row],[Sales Price]]-Table5[[#This Row],[Purchase Price]],"")</f>
        <v/>
      </c>
    </row>
    <row r="307" spans="1:13" x14ac:dyDescent="0.25">
      <c r="A307" s="9">
        <v>302</v>
      </c>
      <c r="B307" s="7">
        <v>123758</v>
      </c>
      <c r="C307" s="7" t="s">
        <v>4</v>
      </c>
      <c r="D307" s="7" t="s">
        <v>19</v>
      </c>
      <c r="E307" s="7">
        <v>1</v>
      </c>
      <c r="F307" s="7">
        <v>241</v>
      </c>
      <c r="G307" s="7" t="s">
        <v>35</v>
      </c>
      <c r="H307" s="10">
        <v>43910</v>
      </c>
      <c r="I307" s="7">
        <f>IFERROR(VLOOKUP('Purchase Transactions'!$B307,'Sales Transactions'!$B$6:$H$315,7,FALSE),"")</f>
        <v>296</v>
      </c>
      <c r="J307" s="7">
        <f>IFERROR(VLOOKUP('Purchase Transactions'!$B307,'Sales Transactions'!$B$6:$H$315,6,0),"")</f>
        <v>1</v>
      </c>
      <c r="K307" s="10">
        <f>IFERROR(INDEX('Sales Transactions'!$F$6:$F$315,MATCH(Table5[[#This Row],[Item Code]],'Sales Transactions'!$B$6:$B$315,0)),"")</f>
        <v>43975</v>
      </c>
      <c r="L307" s="13" t="str">
        <f>IF(Table5[[#This Row],[Sales Quantity]]="",Table5[[#This Row],[Quantity]],"")</f>
        <v/>
      </c>
      <c r="M307" s="13">
        <f>IFERROR(Table5[[#This Row],[Sales Price]]-Table5[[#This Row],[Purchase Price]],"")</f>
        <v>55</v>
      </c>
    </row>
    <row r="308" spans="1:13" x14ac:dyDescent="0.25">
      <c r="A308" s="9">
        <v>303</v>
      </c>
      <c r="B308" s="7">
        <v>123759</v>
      </c>
      <c r="C308" s="7" t="s">
        <v>5</v>
      </c>
      <c r="D308" s="7" t="s">
        <v>19</v>
      </c>
      <c r="E308" s="7">
        <v>1</v>
      </c>
      <c r="F308" s="7">
        <v>293</v>
      </c>
      <c r="G308" s="7" t="s">
        <v>31</v>
      </c>
      <c r="H308" s="10">
        <v>44147</v>
      </c>
      <c r="I308" s="7" t="str">
        <f>IFERROR(VLOOKUP('Purchase Transactions'!$B308,'Sales Transactions'!$B$6:$H$315,7,FALSE),"")</f>
        <v/>
      </c>
      <c r="J308" s="7" t="str">
        <f>IFERROR(VLOOKUP('Purchase Transactions'!$B308,'Sales Transactions'!$B$6:$H$315,6,0),"")</f>
        <v/>
      </c>
      <c r="K308" s="10" t="str">
        <f>IFERROR(INDEX('Sales Transactions'!$F$6:$F$315,MATCH(Table5[[#This Row],[Item Code]],'Sales Transactions'!$B$6:$B$315,0)),"")</f>
        <v/>
      </c>
      <c r="L308" s="13">
        <f>IF(Table5[[#This Row],[Sales Quantity]]="",Table5[[#This Row],[Quantity]],"")</f>
        <v>1</v>
      </c>
      <c r="M308" s="13" t="str">
        <f>IFERROR(Table5[[#This Row],[Sales Price]]-Table5[[#This Row],[Purchase Price]],"")</f>
        <v/>
      </c>
    </row>
    <row r="309" spans="1:13" x14ac:dyDescent="0.25">
      <c r="A309" s="9">
        <v>304</v>
      </c>
      <c r="B309" s="7">
        <v>123760</v>
      </c>
      <c r="C309" s="7" t="s">
        <v>17</v>
      </c>
      <c r="D309" s="7" t="s">
        <v>19</v>
      </c>
      <c r="E309" s="7">
        <v>1</v>
      </c>
      <c r="F309" s="7">
        <v>140</v>
      </c>
      <c r="G309" s="7" t="s">
        <v>35</v>
      </c>
      <c r="H309" s="10">
        <v>43909</v>
      </c>
      <c r="I309" s="7">
        <f>IFERROR(VLOOKUP('Purchase Transactions'!$B309,'Sales Transactions'!$B$6:$H$315,7,FALSE),"")</f>
        <v>165</v>
      </c>
      <c r="J309" s="7">
        <f>IFERROR(VLOOKUP('Purchase Transactions'!$B309,'Sales Transactions'!$B$6:$H$315,6,0),"")</f>
        <v>1</v>
      </c>
      <c r="K309" s="10">
        <f>IFERROR(INDEX('Sales Transactions'!$F$6:$F$315,MATCH(Table5[[#This Row],[Item Code]],'Sales Transactions'!$B$6:$B$315,0)),"")</f>
        <v>43943</v>
      </c>
      <c r="L309" s="13" t="str">
        <f>IF(Table5[[#This Row],[Sales Quantity]]="",Table5[[#This Row],[Quantity]],"")</f>
        <v/>
      </c>
      <c r="M309" s="13">
        <f>IFERROR(Table5[[#This Row],[Sales Price]]-Table5[[#This Row],[Purchase Price]],"")</f>
        <v>25</v>
      </c>
    </row>
    <row r="310" spans="1:13" x14ac:dyDescent="0.25">
      <c r="A310" s="9">
        <v>305</v>
      </c>
      <c r="B310" s="7">
        <v>123761</v>
      </c>
      <c r="C310" s="7" t="s">
        <v>17</v>
      </c>
      <c r="D310" s="7" t="s">
        <v>19</v>
      </c>
      <c r="E310" s="7">
        <v>1</v>
      </c>
      <c r="F310" s="7">
        <v>347</v>
      </c>
      <c r="G310" s="7" t="s">
        <v>35</v>
      </c>
      <c r="H310" s="10">
        <v>44137</v>
      </c>
      <c r="I310" s="7" t="str">
        <f>IFERROR(VLOOKUP('Purchase Transactions'!$B310,'Sales Transactions'!$B$6:$H$315,7,FALSE),"")</f>
        <v/>
      </c>
      <c r="J310" s="7" t="str">
        <f>IFERROR(VLOOKUP('Purchase Transactions'!$B310,'Sales Transactions'!$B$6:$H$315,6,0),"")</f>
        <v/>
      </c>
      <c r="K310" s="10" t="str">
        <f>IFERROR(INDEX('Sales Transactions'!$F$6:$F$315,MATCH(Table5[[#This Row],[Item Code]],'Sales Transactions'!$B$6:$B$315,0)),"")</f>
        <v/>
      </c>
      <c r="L310" s="13">
        <f>IF(Table5[[#This Row],[Sales Quantity]]="",Table5[[#This Row],[Quantity]],"")</f>
        <v>1</v>
      </c>
      <c r="M310" s="13" t="str">
        <f>IFERROR(Table5[[#This Row],[Sales Price]]-Table5[[#This Row],[Purchase Price]],"")</f>
        <v/>
      </c>
    </row>
    <row r="311" spans="1:13" x14ac:dyDescent="0.25">
      <c r="A311" s="9">
        <v>306</v>
      </c>
      <c r="B311" s="7">
        <v>123762</v>
      </c>
      <c r="C311" s="7" t="s">
        <v>5</v>
      </c>
      <c r="D311" s="7" t="s">
        <v>19</v>
      </c>
      <c r="E311" s="7">
        <v>1</v>
      </c>
      <c r="F311" s="7">
        <v>340</v>
      </c>
      <c r="G311" s="7" t="s">
        <v>11</v>
      </c>
      <c r="H311" s="10">
        <v>44106</v>
      </c>
      <c r="I311" s="7">
        <f>IFERROR(VLOOKUP('Purchase Transactions'!$B311,'Sales Transactions'!$B$6:$H$315,7,FALSE),"")</f>
        <v>415</v>
      </c>
      <c r="J311" s="7">
        <f>IFERROR(VLOOKUP('Purchase Transactions'!$B311,'Sales Transactions'!$B$6:$H$315,6,0),"")</f>
        <v>1</v>
      </c>
      <c r="K311" s="10">
        <f>IFERROR(INDEX('Sales Transactions'!$F$6:$F$315,MATCH(Table5[[#This Row],[Item Code]],'Sales Transactions'!$B$6:$B$315,0)),"")</f>
        <v>44185</v>
      </c>
      <c r="L311" s="13" t="str">
        <f>IF(Table5[[#This Row],[Sales Quantity]]="",Table5[[#This Row],[Quantity]],"")</f>
        <v/>
      </c>
      <c r="M311" s="13">
        <f>IFERROR(Table5[[#This Row],[Sales Price]]-Table5[[#This Row],[Purchase Price]],"")</f>
        <v>75</v>
      </c>
    </row>
    <row r="312" spans="1:13" x14ac:dyDescent="0.25">
      <c r="A312" s="9">
        <v>307</v>
      </c>
      <c r="B312" s="7">
        <v>123763</v>
      </c>
      <c r="C312" s="7" t="s">
        <v>17</v>
      </c>
      <c r="D312" s="7" t="s">
        <v>19</v>
      </c>
      <c r="E312" s="7">
        <v>1</v>
      </c>
      <c r="F312" s="7">
        <v>333</v>
      </c>
      <c r="G312" s="7" t="s">
        <v>13</v>
      </c>
      <c r="H312" s="10">
        <v>43909</v>
      </c>
      <c r="I312" s="7">
        <f>IFERROR(VLOOKUP('Purchase Transactions'!$B312,'Sales Transactions'!$B$6:$H$315,7,FALSE),"")</f>
        <v>416</v>
      </c>
      <c r="J312" s="7">
        <f>IFERROR(VLOOKUP('Purchase Transactions'!$B312,'Sales Transactions'!$B$6:$H$315,6,0),"")</f>
        <v>1</v>
      </c>
      <c r="K312" s="10">
        <f>IFERROR(INDEX('Sales Transactions'!$F$6:$F$315,MATCH(Table5[[#This Row],[Item Code]],'Sales Transactions'!$B$6:$B$315,0)),"")</f>
        <v>43931</v>
      </c>
      <c r="L312" s="13" t="str">
        <f>IF(Table5[[#This Row],[Sales Quantity]]="",Table5[[#This Row],[Quantity]],"")</f>
        <v/>
      </c>
      <c r="M312" s="13">
        <f>IFERROR(Table5[[#This Row],[Sales Price]]-Table5[[#This Row],[Purchase Price]],"")</f>
        <v>83</v>
      </c>
    </row>
    <row r="313" spans="1:13" x14ac:dyDescent="0.25">
      <c r="A313" s="9">
        <v>308</v>
      </c>
      <c r="B313" s="7">
        <v>123764</v>
      </c>
      <c r="C313" s="7" t="s">
        <v>20</v>
      </c>
      <c r="D313" s="7" t="s">
        <v>19</v>
      </c>
      <c r="E313" s="7">
        <v>1</v>
      </c>
      <c r="F313" s="7">
        <v>183</v>
      </c>
      <c r="G313" s="7" t="s">
        <v>12</v>
      </c>
      <c r="H313" s="10">
        <v>44137</v>
      </c>
      <c r="I313" s="7">
        <f>IFERROR(VLOOKUP('Purchase Transactions'!$B313,'Sales Transactions'!$B$6:$H$315,7,FALSE),"")</f>
        <v>218</v>
      </c>
      <c r="J313" s="7">
        <f>IFERROR(VLOOKUP('Purchase Transactions'!$B313,'Sales Transactions'!$B$6:$H$315,6,0),"")</f>
        <v>1</v>
      </c>
      <c r="K313" s="10">
        <f>IFERROR(INDEX('Sales Transactions'!$F$6:$F$315,MATCH(Table5[[#This Row],[Item Code]],'Sales Transactions'!$B$6:$B$315,0)),"")</f>
        <v>44158</v>
      </c>
      <c r="L313" s="13" t="str">
        <f>IF(Table5[[#This Row],[Sales Quantity]]="",Table5[[#This Row],[Quantity]],"")</f>
        <v/>
      </c>
      <c r="M313" s="13">
        <f>IFERROR(Table5[[#This Row],[Sales Price]]-Table5[[#This Row],[Purchase Price]],"")</f>
        <v>35</v>
      </c>
    </row>
    <row r="314" spans="1:13" x14ac:dyDescent="0.25">
      <c r="A314" s="9">
        <v>309</v>
      </c>
      <c r="B314" s="7">
        <v>123765</v>
      </c>
      <c r="C314" s="7" t="s">
        <v>20</v>
      </c>
      <c r="D314" s="7" t="s">
        <v>19</v>
      </c>
      <c r="E314" s="7">
        <v>1</v>
      </c>
      <c r="F314" s="7">
        <v>185</v>
      </c>
      <c r="G314" s="7" t="s">
        <v>31</v>
      </c>
      <c r="H314" s="10">
        <v>44025</v>
      </c>
      <c r="I314" s="7">
        <f>IFERROR(VLOOKUP('Purchase Transactions'!$B314,'Sales Transactions'!$B$6:$H$315,7,FALSE),"")</f>
        <v>216</v>
      </c>
      <c r="J314" s="7">
        <f>IFERROR(VLOOKUP('Purchase Transactions'!$B314,'Sales Transactions'!$B$6:$H$315,6,0),"")</f>
        <v>1</v>
      </c>
      <c r="K314" s="10">
        <f>IFERROR(INDEX('Sales Transactions'!$F$6:$F$315,MATCH(Table5[[#This Row],[Item Code]],'Sales Transactions'!$B$6:$B$315,0)),"")</f>
        <v>44055</v>
      </c>
      <c r="L314" s="13" t="str">
        <f>IF(Table5[[#This Row],[Sales Quantity]]="",Table5[[#This Row],[Quantity]],"")</f>
        <v/>
      </c>
      <c r="M314" s="13">
        <f>IFERROR(Table5[[#This Row],[Sales Price]]-Table5[[#This Row],[Purchase Price]],"")</f>
        <v>31</v>
      </c>
    </row>
    <row r="315" spans="1:13" x14ac:dyDescent="0.25">
      <c r="A315" s="9">
        <v>310</v>
      </c>
      <c r="B315" s="7">
        <v>123766</v>
      </c>
      <c r="C315" s="7" t="s">
        <v>5</v>
      </c>
      <c r="D315" s="7" t="s">
        <v>19</v>
      </c>
      <c r="E315" s="7">
        <v>1</v>
      </c>
      <c r="F315" s="7">
        <v>132</v>
      </c>
      <c r="G315" s="7" t="s">
        <v>31</v>
      </c>
      <c r="H315" s="10">
        <v>44112</v>
      </c>
      <c r="I315" s="7">
        <f>IFERROR(VLOOKUP('Purchase Transactions'!$B315,'Sales Transactions'!$B$6:$H$315,7,FALSE),"")</f>
        <v>158</v>
      </c>
      <c r="J315" s="7">
        <f>IFERROR(VLOOKUP('Purchase Transactions'!$B315,'Sales Transactions'!$B$6:$H$315,6,0),"")</f>
        <v>1</v>
      </c>
      <c r="K315" s="10">
        <f>IFERROR(INDEX('Sales Transactions'!$F$6:$F$315,MATCH(Table5[[#This Row],[Item Code]],'Sales Transactions'!$B$6:$B$315,0)),"")</f>
        <v>44142</v>
      </c>
      <c r="L315" s="13" t="str">
        <f>IF(Table5[[#This Row],[Sales Quantity]]="",Table5[[#This Row],[Quantity]],"")</f>
        <v/>
      </c>
      <c r="M315" s="13">
        <f>IFERROR(Table5[[#This Row],[Sales Price]]-Table5[[#This Row],[Purchase Price]],"")</f>
        <v>26</v>
      </c>
    </row>
    <row r="316" spans="1:13" x14ac:dyDescent="0.25">
      <c r="A316" s="9">
        <v>311</v>
      </c>
      <c r="B316" s="7">
        <v>123767</v>
      </c>
      <c r="C316" s="7" t="s">
        <v>6</v>
      </c>
      <c r="D316" s="7" t="s">
        <v>19</v>
      </c>
      <c r="E316" s="7">
        <v>1</v>
      </c>
      <c r="F316" s="7">
        <v>202</v>
      </c>
      <c r="G316" s="7" t="s">
        <v>12</v>
      </c>
      <c r="H316" s="10">
        <v>43847</v>
      </c>
      <c r="I316" s="7">
        <f>IFERROR(VLOOKUP('Purchase Transactions'!$B316,'Sales Transactions'!$B$6:$H$315,7,FALSE),"")</f>
        <v>238</v>
      </c>
      <c r="J316" s="7">
        <f>IFERROR(VLOOKUP('Purchase Transactions'!$B316,'Sales Transactions'!$B$6:$H$315,6,0),"")</f>
        <v>1</v>
      </c>
      <c r="K316" s="10">
        <f>IFERROR(INDEX('Sales Transactions'!$F$6:$F$315,MATCH(Table5[[#This Row],[Item Code]],'Sales Transactions'!$B$6:$B$315,0)),"")</f>
        <v>43884</v>
      </c>
      <c r="L316" s="13" t="str">
        <f>IF(Table5[[#This Row],[Sales Quantity]]="",Table5[[#This Row],[Quantity]],"")</f>
        <v/>
      </c>
      <c r="M316" s="13">
        <f>IFERROR(Table5[[#This Row],[Sales Price]]-Table5[[#This Row],[Purchase Price]],"")</f>
        <v>36</v>
      </c>
    </row>
    <row r="317" spans="1:13" x14ac:dyDescent="0.25">
      <c r="A317" s="9">
        <v>312</v>
      </c>
      <c r="B317" s="7">
        <v>123768</v>
      </c>
      <c r="C317" s="7" t="s">
        <v>16</v>
      </c>
      <c r="D317" s="7" t="s">
        <v>19</v>
      </c>
      <c r="E317" s="7">
        <v>1</v>
      </c>
      <c r="F317" s="7">
        <v>243</v>
      </c>
      <c r="G317" s="7" t="s">
        <v>12</v>
      </c>
      <c r="H317" s="10">
        <v>44013</v>
      </c>
      <c r="I317" s="7" t="str">
        <f>IFERROR(VLOOKUP('Purchase Transactions'!$B317,'Sales Transactions'!$B$6:$H$315,7,FALSE),"")</f>
        <v/>
      </c>
      <c r="J317" s="7" t="str">
        <f>IFERROR(VLOOKUP('Purchase Transactions'!$B317,'Sales Transactions'!$B$6:$H$315,6,0),"")</f>
        <v/>
      </c>
      <c r="K317" s="10" t="str">
        <f>IFERROR(INDEX('Sales Transactions'!$F$6:$F$315,MATCH(Table5[[#This Row],[Item Code]],'Sales Transactions'!$B$6:$B$315,0)),"")</f>
        <v/>
      </c>
      <c r="L317" s="13">
        <f>IF(Table5[[#This Row],[Sales Quantity]]="",Table5[[#This Row],[Quantity]],"")</f>
        <v>1</v>
      </c>
      <c r="M317" s="13" t="str">
        <f>IFERROR(Table5[[#This Row],[Sales Price]]-Table5[[#This Row],[Purchase Price]],"")</f>
        <v/>
      </c>
    </row>
    <row r="318" spans="1:13" x14ac:dyDescent="0.25">
      <c r="A318" s="9">
        <v>313</v>
      </c>
      <c r="B318" s="7">
        <v>123769</v>
      </c>
      <c r="C318" s="7" t="s">
        <v>18</v>
      </c>
      <c r="D318" s="7" t="s">
        <v>19</v>
      </c>
      <c r="E318" s="7">
        <v>1</v>
      </c>
      <c r="F318" s="7">
        <v>289</v>
      </c>
      <c r="G318" s="7" t="s">
        <v>13</v>
      </c>
      <c r="H318" s="10">
        <v>43986</v>
      </c>
      <c r="I318" s="7">
        <f>IFERROR(VLOOKUP('Purchase Transactions'!$B318,'Sales Transactions'!$B$6:$H$315,7,FALSE),"")</f>
        <v>335</v>
      </c>
      <c r="J318" s="7">
        <f>IFERROR(VLOOKUP('Purchase Transactions'!$B318,'Sales Transactions'!$B$6:$H$315,6,0),"")</f>
        <v>1</v>
      </c>
      <c r="K318" s="10">
        <f>IFERROR(INDEX('Sales Transactions'!$F$6:$F$315,MATCH(Table5[[#This Row],[Item Code]],'Sales Transactions'!$B$6:$B$315,0)),"")</f>
        <v>43999</v>
      </c>
      <c r="L318" s="13" t="str">
        <f>IF(Table5[[#This Row],[Sales Quantity]]="",Table5[[#This Row],[Quantity]],"")</f>
        <v/>
      </c>
      <c r="M318" s="13">
        <f>IFERROR(Table5[[#This Row],[Sales Price]]-Table5[[#This Row],[Purchase Price]],"")</f>
        <v>46</v>
      </c>
    </row>
    <row r="319" spans="1:13" x14ac:dyDescent="0.25">
      <c r="A319" s="9">
        <v>314</v>
      </c>
      <c r="B319" s="7">
        <v>123770</v>
      </c>
      <c r="C319" s="7" t="s">
        <v>7</v>
      </c>
      <c r="D319" s="7" t="s">
        <v>19</v>
      </c>
      <c r="E319" s="7">
        <v>1</v>
      </c>
      <c r="F319" s="7">
        <v>202</v>
      </c>
      <c r="G319" s="7" t="s">
        <v>13</v>
      </c>
      <c r="H319" s="10">
        <v>44021</v>
      </c>
      <c r="I319" s="7">
        <f>IFERROR(VLOOKUP('Purchase Transactions'!$B319,'Sales Transactions'!$B$6:$H$315,7,FALSE),"")</f>
        <v>253</v>
      </c>
      <c r="J319" s="7">
        <f>IFERROR(VLOOKUP('Purchase Transactions'!$B319,'Sales Transactions'!$B$6:$H$315,6,0),"")</f>
        <v>1</v>
      </c>
      <c r="K319" s="10">
        <f>IFERROR(INDEX('Sales Transactions'!$F$6:$F$315,MATCH(Table5[[#This Row],[Item Code]],'Sales Transactions'!$B$6:$B$315,0)),"")</f>
        <v>44097</v>
      </c>
      <c r="L319" s="13" t="str">
        <f>IF(Table5[[#This Row],[Sales Quantity]]="",Table5[[#This Row],[Quantity]],"")</f>
        <v/>
      </c>
      <c r="M319" s="13">
        <f>IFERROR(Table5[[#This Row],[Sales Price]]-Table5[[#This Row],[Purchase Price]],"")</f>
        <v>51</v>
      </c>
    </row>
    <row r="320" spans="1:13" x14ac:dyDescent="0.25">
      <c r="A320" s="9">
        <v>315</v>
      </c>
      <c r="B320" s="7">
        <v>123771</v>
      </c>
      <c r="C320" s="7" t="s">
        <v>7</v>
      </c>
      <c r="D320" s="7" t="s">
        <v>19</v>
      </c>
      <c r="E320" s="7">
        <v>1</v>
      </c>
      <c r="F320" s="7">
        <v>287</v>
      </c>
      <c r="G320" s="7" t="s">
        <v>35</v>
      </c>
      <c r="H320" s="10">
        <v>44147</v>
      </c>
      <c r="I320" s="7">
        <f>IFERROR(VLOOKUP('Purchase Transactions'!$B320,'Sales Transactions'!$B$6:$H$315,7,FALSE),"")</f>
        <v>347</v>
      </c>
      <c r="J320" s="7">
        <f>IFERROR(VLOOKUP('Purchase Transactions'!$B320,'Sales Transactions'!$B$6:$H$315,6,0),"")</f>
        <v>1</v>
      </c>
      <c r="K320" s="10">
        <f>IFERROR(INDEX('Sales Transactions'!$F$6:$F$315,MATCH(Table5[[#This Row],[Item Code]],'Sales Transactions'!$B$6:$B$315,0)),"")</f>
        <v>44189</v>
      </c>
      <c r="L320" s="13" t="str">
        <f>IF(Table5[[#This Row],[Sales Quantity]]="",Table5[[#This Row],[Quantity]],"")</f>
        <v/>
      </c>
      <c r="M320" s="13">
        <f>IFERROR(Table5[[#This Row],[Sales Price]]-Table5[[#This Row],[Purchase Price]],"")</f>
        <v>60</v>
      </c>
    </row>
    <row r="321" spans="1:13" x14ac:dyDescent="0.25">
      <c r="A321" s="9">
        <v>316</v>
      </c>
      <c r="B321" s="7">
        <v>123772</v>
      </c>
      <c r="C321" s="7" t="s">
        <v>18</v>
      </c>
      <c r="D321" s="7" t="s">
        <v>19</v>
      </c>
      <c r="E321" s="7">
        <v>1</v>
      </c>
      <c r="F321" s="7">
        <v>189</v>
      </c>
      <c r="G321" s="7" t="s">
        <v>11</v>
      </c>
      <c r="H321" s="10">
        <v>44110</v>
      </c>
      <c r="I321" s="7" t="str">
        <f>IFERROR(VLOOKUP('Purchase Transactions'!$B321,'Sales Transactions'!$B$6:$H$315,7,FALSE),"")</f>
        <v/>
      </c>
      <c r="J321" s="7" t="str">
        <f>IFERROR(VLOOKUP('Purchase Transactions'!$B321,'Sales Transactions'!$B$6:$H$315,6,0),"")</f>
        <v/>
      </c>
      <c r="K321" s="10" t="str">
        <f>IFERROR(INDEX('Sales Transactions'!$F$6:$F$315,MATCH(Table5[[#This Row],[Item Code]],'Sales Transactions'!$B$6:$B$315,0)),"")</f>
        <v/>
      </c>
      <c r="L321" s="13">
        <f>IF(Table5[[#This Row],[Sales Quantity]]="",Table5[[#This Row],[Quantity]],"")</f>
        <v>1</v>
      </c>
      <c r="M321" s="13" t="str">
        <f>IFERROR(Table5[[#This Row],[Sales Price]]-Table5[[#This Row],[Purchase Price]],"")</f>
        <v/>
      </c>
    </row>
    <row r="322" spans="1:13" x14ac:dyDescent="0.25">
      <c r="A322" s="9">
        <v>317</v>
      </c>
      <c r="B322" s="7">
        <v>123773</v>
      </c>
      <c r="C322" s="7" t="s">
        <v>6</v>
      </c>
      <c r="D322" s="7" t="s">
        <v>19</v>
      </c>
      <c r="E322" s="7">
        <v>1</v>
      </c>
      <c r="F322" s="7">
        <v>120</v>
      </c>
      <c r="G322" s="7" t="s">
        <v>13</v>
      </c>
      <c r="H322" s="10">
        <v>43881</v>
      </c>
      <c r="I322" s="7">
        <f>IFERROR(VLOOKUP('Purchase Transactions'!$B322,'Sales Transactions'!$B$6:$H$315,7,FALSE),"")</f>
        <v>144</v>
      </c>
      <c r="J322" s="7">
        <f>IFERROR(VLOOKUP('Purchase Transactions'!$B322,'Sales Transactions'!$B$6:$H$315,6,0),"")</f>
        <v>1</v>
      </c>
      <c r="K322" s="10">
        <f>IFERROR(INDEX('Sales Transactions'!$F$6:$F$315,MATCH(Table5[[#This Row],[Item Code]],'Sales Transactions'!$B$6:$B$315,0)),"")</f>
        <v>43906</v>
      </c>
      <c r="L322" s="13" t="str">
        <f>IF(Table5[[#This Row],[Sales Quantity]]="",Table5[[#This Row],[Quantity]],"")</f>
        <v/>
      </c>
      <c r="M322" s="13">
        <f>IFERROR(Table5[[#This Row],[Sales Price]]-Table5[[#This Row],[Purchase Price]],"")</f>
        <v>24</v>
      </c>
    </row>
    <row r="323" spans="1:13" x14ac:dyDescent="0.25">
      <c r="A323" s="9">
        <v>318</v>
      </c>
      <c r="B323" s="7">
        <v>123774</v>
      </c>
      <c r="C323" s="7" t="s">
        <v>6</v>
      </c>
      <c r="D323" s="7" t="s">
        <v>19</v>
      </c>
      <c r="E323" s="7">
        <v>1</v>
      </c>
      <c r="F323" s="7">
        <v>323</v>
      </c>
      <c r="G323" s="7" t="s">
        <v>12</v>
      </c>
      <c r="H323" s="10">
        <v>43909</v>
      </c>
      <c r="I323" s="7">
        <f>IFERROR(VLOOKUP('Purchase Transactions'!$B323,'Sales Transactions'!$B$6:$H$315,7,FALSE),"")</f>
        <v>388</v>
      </c>
      <c r="J323" s="7">
        <f>IFERROR(VLOOKUP('Purchase Transactions'!$B323,'Sales Transactions'!$B$6:$H$315,6,0),"")</f>
        <v>1</v>
      </c>
      <c r="K323" s="10">
        <f>IFERROR(INDEX('Sales Transactions'!$F$6:$F$315,MATCH(Table5[[#This Row],[Item Code]],'Sales Transactions'!$B$6:$B$315,0)),"")</f>
        <v>43981</v>
      </c>
      <c r="L323" s="13" t="str">
        <f>IF(Table5[[#This Row],[Sales Quantity]]="",Table5[[#This Row],[Quantity]],"")</f>
        <v/>
      </c>
      <c r="M323" s="13">
        <f>IFERROR(Table5[[#This Row],[Sales Price]]-Table5[[#This Row],[Purchase Price]],"")</f>
        <v>65</v>
      </c>
    </row>
    <row r="324" spans="1:13" x14ac:dyDescent="0.25">
      <c r="A324" s="9">
        <v>319</v>
      </c>
      <c r="B324" s="7">
        <v>123775</v>
      </c>
      <c r="C324" s="7" t="s">
        <v>18</v>
      </c>
      <c r="D324" s="7" t="s">
        <v>19</v>
      </c>
      <c r="E324" s="7">
        <v>1</v>
      </c>
      <c r="F324" s="7">
        <v>327</v>
      </c>
      <c r="G324" s="7" t="s">
        <v>31</v>
      </c>
      <c r="H324" s="10">
        <v>44183</v>
      </c>
      <c r="I324" s="7" t="str">
        <f>IFERROR(VLOOKUP('Purchase Transactions'!$B324,'Sales Transactions'!$B$6:$H$315,7,FALSE),"")</f>
        <v/>
      </c>
      <c r="J324" s="7" t="str">
        <f>IFERROR(VLOOKUP('Purchase Transactions'!$B324,'Sales Transactions'!$B$6:$H$315,6,0),"")</f>
        <v/>
      </c>
      <c r="K324" s="10" t="str">
        <f>IFERROR(INDEX('Sales Transactions'!$F$6:$F$315,MATCH(Table5[[#This Row],[Item Code]],'Sales Transactions'!$B$6:$B$315,0)),"")</f>
        <v/>
      </c>
      <c r="L324" s="13">
        <f>IF(Table5[[#This Row],[Sales Quantity]]="",Table5[[#This Row],[Quantity]],"")</f>
        <v>1</v>
      </c>
      <c r="M324" s="13" t="str">
        <f>IFERROR(Table5[[#This Row],[Sales Price]]-Table5[[#This Row],[Purchase Price]],"")</f>
        <v/>
      </c>
    </row>
    <row r="325" spans="1:13" x14ac:dyDescent="0.25">
      <c r="A325" s="9">
        <v>320</v>
      </c>
      <c r="B325" s="7">
        <v>123776</v>
      </c>
      <c r="C325" s="7" t="s">
        <v>5</v>
      </c>
      <c r="D325" s="7" t="s">
        <v>19</v>
      </c>
      <c r="E325" s="7">
        <v>1</v>
      </c>
      <c r="F325" s="7">
        <v>223</v>
      </c>
      <c r="G325" s="7" t="s">
        <v>31</v>
      </c>
      <c r="H325" s="10">
        <v>44161</v>
      </c>
      <c r="I325" s="7" t="str">
        <f>IFERROR(VLOOKUP('Purchase Transactions'!$B325,'Sales Transactions'!$B$6:$H$315,7,FALSE),"")</f>
        <v/>
      </c>
      <c r="J325" s="7" t="str">
        <f>IFERROR(VLOOKUP('Purchase Transactions'!$B325,'Sales Transactions'!$B$6:$H$315,6,0),"")</f>
        <v/>
      </c>
      <c r="K325" s="10" t="str">
        <f>IFERROR(INDEX('Sales Transactions'!$F$6:$F$315,MATCH(Table5[[#This Row],[Item Code]],'Sales Transactions'!$B$6:$B$315,0)),"")</f>
        <v/>
      </c>
      <c r="L325" s="13">
        <f>IF(Table5[[#This Row],[Sales Quantity]]="",Table5[[#This Row],[Quantity]],"")</f>
        <v>1</v>
      </c>
      <c r="M325" s="13" t="str">
        <f>IFERROR(Table5[[#This Row],[Sales Price]]-Table5[[#This Row],[Purchase Price]],"")</f>
        <v/>
      </c>
    </row>
    <row r="326" spans="1:13" x14ac:dyDescent="0.25">
      <c r="A326" s="9">
        <v>321</v>
      </c>
      <c r="B326" s="7">
        <v>123777</v>
      </c>
      <c r="C326" s="7" t="s">
        <v>4</v>
      </c>
      <c r="D326" s="7" t="s">
        <v>19</v>
      </c>
      <c r="E326" s="7">
        <v>1</v>
      </c>
      <c r="F326" s="7">
        <v>245</v>
      </c>
      <c r="G326" s="7" t="s">
        <v>13</v>
      </c>
      <c r="H326" s="10">
        <v>44005</v>
      </c>
      <c r="I326" s="7">
        <f>IFERROR(VLOOKUP('Purchase Transactions'!$B326,'Sales Transactions'!$B$6:$H$315,7,FALSE),"")</f>
        <v>306</v>
      </c>
      <c r="J326" s="7">
        <f>IFERROR(VLOOKUP('Purchase Transactions'!$B326,'Sales Transactions'!$B$6:$H$315,6,0),"")</f>
        <v>1</v>
      </c>
      <c r="K326" s="10">
        <f>IFERROR(INDEX('Sales Transactions'!$F$6:$F$315,MATCH(Table5[[#This Row],[Item Code]],'Sales Transactions'!$B$6:$B$315,0)),"")</f>
        <v>44072</v>
      </c>
      <c r="L326" s="13" t="str">
        <f>IF(Table5[[#This Row],[Sales Quantity]]="",Table5[[#This Row],[Quantity]],"")</f>
        <v/>
      </c>
      <c r="M326" s="13">
        <f>IFERROR(Table5[[#This Row],[Sales Price]]-Table5[[#This Row],[Purchase Price]],"")</f>
        <v>61</v>
      </c>
    </row>
    <row r="327" spans="1:13" x14ac:dyDescent="0.25">
      <c r="A327" s="9">
        <v>322</v>
      </c>
      <c r="B327" s="7">
        <v>123778</v>
      </c>
      <c r="C327" s="7" t="s">
        <v>7</v>
      </c>
      <c r="D327" s="7" t="s">
        <v>19</v>
      </c>
      <c r="E327" s="7">
        <v>1</v>
      </c>
      <c r="F327" s="7">
        <v>205</v>
      </c>
      <c r="G327" s="7" t="s">
        <v>13</v>
      </c>
      <c r="H327" s="10">
        <v>44142</v>
      </c>
      <c r="I327" s="7" t="str">
        <f>IFERROR(VLOOKUP('Purchase Transactions'!$B327,'Sales Transactions'!$B$6:$H$315,7,FALSE),"")</f>
        <v/>
      </c>
      <c r="J327" s="7" t="str">
        <f>IFERROR(VLOOKUP('Purchase Transactions'!$B327,'Sales Transactions'!$B$6:$H$315,6,0),"")</f>
        <v/>
      </c>
      <c r="K327" s="10" t="str">
        <f>IFERROR(INDEX('Sales Transactions'!$F$6:$F$315,MATCH(Table5[[#This Row],[Item Code]],'Sales Transactions'!$B$6:$B$315,0)),"")</f>
        <v/>
      </c>
      <c r="L327" s="13">
        <f>IF(Table5[[#This Row],[Sales Quantity]]="",Table5[[#This Row],[Quantity]],"")</f>
        <v>1</v>
      </c>
      <c r="M327" s="13" t="str">
        <f>IFERROR(Table5[[#This Row],[Sales Price]]-Table5[[#This Row],[Purchase Price]],"")</f>
        <v/>
      </c>
    </row>
    <row r="328" spans="1:13" x14ac:dyDescent="0.25">
      <c r="A328" s="9">
        <v>323</v>
      </c>
      <c r="B328" s="7">
        <v>123779</v>
      </c>
      <c r="C328" s="7" t="s">
        <v>7</v>
      </c>
      <c r="D328" s="7" t="s">
        <v>19</v>
      </c>
      <c r="E328" s="7">
        <v>1</v>
      </c>
      <c r="F328" s="7">
        <v>111</v>
      </c>
      <c r="G328" s="7" t="s">
        <v>31</v>
      </c>
      <c r="H328" s="10">
        <v>44043</v>
      </c>
      <c r="I328" s="7">
        <f>IFERROR(VLOOKUP('Purchase Transactions'!$B328,'Sales Transactions'!$B$6:$H$315,7,FALSE),"")</f>
        <v>138</v>
      </c>
      <c r="J328" s="7">
        <f>IFERROR(VLOOKUP('Purchase Transactions'!$B328,'Sales Transactions'!$B$6:$H$315,6,0),"")</f>
        <v>1</v>
      </c>
      <c r="K328" s="10">
        <f>IFERROR(INDEX('Sales Transactions'!$F$6:$F$315,MATCH(Table5[[#This Row],[Item Code]],'Sales Transactions'!$B$6:$B$315,0)),"")</f>
        <v>44124</v>
      </c>
      <c r="L328" s="13" t="str">
        <f>IF(Table5[[#This Row],[Sales Quantity]]="",Table5[[#This Row],[Quantity]],"")</f>
        <v/>
      </c>
      <c r="M328" s="13">
        <f>IFERROR(Table5[[#This Row],[Sales Price]]-Table5[[#This Row],[Purchase Price]],"")</f>
        <v>27</v>
      </c>
    </row>
    <row r="329" spans="1:13" x14ac:dyDescent="0.25">
      <c r="A329" s="9">
        <v>324</v>
      </c>
      <c r="B329" s="7">
        <v>123780</v>
      </c>
      <c r="C329" s="7" t="s">
        <v>20</v>
      </c>
      <c r="D329" s="7" t="s">
        <v>19</v>
      </c>
      <c r="E329" s="7">
        <v>1</v>
      </c>
      <c r="F329" s="7">
        <v>316</v>
      </c>
      <c r="G329" s="7" t="s">
        <v>31</v>
      </c>
      <c r="H329" s="10">
        <v>44081</v>
      </c>
      <c r="I329" s="7" t="str">
        <f>IFERROR(VLOOKUP('Purchase Transactions'!$B329,'Sales Transactions'!$B$6:$H$315,7,FALSE),"")</f>
        <v/>
      </c>
      <c r="J329" s="7" t="str">
        <f>IFERROR(VLOOKUP('Purchase Transactions'!$B329,'Sales Transactions'!$B$6:$H$315,6,0),"")</f>
        <v/>
      </c>
      <c r="K329" s="10" t="str">
        <f>IFERROR(INDEX('Sales Transactions'!$F$6:$F$315,MATCH(Table5[[#This Row],[Item Code]],'Sales Transactions'!$B$6:$B$315,0)),"")</f>
        <v/>
      </c>
      <c r="L329" s="13">
        <f>IF(Table5[[#This Row],[Sales Quantity]]="",Table5[[#This Row],[Quantity]],"")</f>
        <v>1</v>
      </c>
      <c r="M329" s="13" t="str">
        <f>IFERROR(Table5[[#This Row],[Sales Price]]-Table5[[#This Row],[Purchase Price]],"")</f>
        <v/>
      </c>
    </row>
    <row r="330" spans="1:13" x14ac:dyDescent="0.25">
      <c r="A330" s="9">
        <v>325</v>
      </c>
      <c r="B330" s="7">
        <v>123781</v>
      </c>
      <c r="C330" s="7" t="s">
        <v>17</v>
      </c>
      <c r="D330" s="7" t="s">
        <v>19</v>
      </c>
      <c r="E330" s="7">
        <v>1</v>
      </c>
      <c r="F330" s="7">
        <v>225</v>
      </c>
      <c r="G330" s="7" t="s">
        <v>31</v>
      </c>
      <c r="H330" s="10">
        <v>43875</v>
      </c>
      <c r="I330" s="7">
        <f>IFERROR(VLOOKUP('Purchase Transactions'!$B330,'Sales Transactions'!$B$6:$H$315,7,FALSE),"")</f>
        <v>281</v>
      </c>
      <c r="J330" s="7">
        <f>IFERROR(VLOOKUP('Purchase Transactions'!$B330,'Sales Transactions'!$B$6:$H$315,6,0),"")</f>
        <v>1</v>
      </c>
      <c r="K330" s="10">
        <f>IFERROR(INDEX('Sales Transactions'!$F$6:$F$315,MATCH(Table5[[#This Row],[Item Code]],'Sales Transactions'!$B$6:$B$315,0)),"")</f>
        <v>43926</v>
      </c>
      <c r="L330" s="13" t="str">
        <f>IF(Table5[[#This Row],[Sales Quantity]]="",Table5[[#This Row],[Quantity]],"")</f>
        <v/>
      </c>
      <c r="M330" s="13">
        <f>IFERROR(Table5[[#This Row],[Sales Price]]-Table5[[#This Row],[Purchase Price]],"")</f>
        <v>56</v>
      </c>
    </row>
    <row r="331" spans="1:13" x14ac:dyDescent="0.25">
      <c r="A331" s="9">
        <v>326</v>
      </c>
      <c r="B331" s="7">
        <v>123782</v>
      </c>
      <c r="C331" s="7" t="s">
        <v>7</v>
      </c>
      <c r="D331" s="7" t="s">
        <v>19</v>
      </c>
      <c r="E331" s="7">
        <v>1</v>
      </c>
      <c r="F331" s="7">
        <v>140</v>
      </c>
      <c r="G331" s="7" t="s">
        <v>12</v>
      </c>
      <c r="H331" s="10">
        <v>44045</v>
      </c>
      <c r="I331" s="7">
        <f>IFERROR(VLOOKUP('Purchase Transactions'!$B331,'Sales Transactions'!$B$6:$H$315,7,FALSE),"")</f>
        <v>161</v>
      </c>
      <c r="J331" s="7">
        <f>IFERROR(VLOOKUP('Purchase Transactions'!$B331,'Sales Transactions'!$B$6:$H$315,6,0),"")</f>
        <v>1</v>
      </c>
      <c r="K331" s="10">
        <f>IFERROR(INDEX('Sales Transactions'!$F$6:$F$315,MATCH(Table5[[#This Row],[Item Code]],'Sales Transactions'!$B$6:$B$315,0)),"")</f>
        <v>44096</v>
      </c>
      <c r="L331" s="13" t="str">
        <f>IF(Table5[[#This Row],[Sales Quantity]]="",Table5[[#This Row],[Quantity]],"")</f>
        <v/>
      </c>
      <c r="M331" s="13">
        <f>IFERROR(Table5[[#This Row],[Sales Price]]-Table5[[#This Row],[Purchase Price]],"")</f>
        <v>21</v>
      </c>
    </row>
    <row r="332" spans="1:13" x14ac:dyDescent="0.25">
      <c r="A332" s="9">
        <v>327</v>
      </c>
      <c r="B332" s="7">
        <v>123783</v>
      </c>
      <c r="C332" s="7" t="s">
        <v>16</v>
      </c>
      <c r="D332" s="7" t="s">
        <v>19</v>
      </c>
      <c r="E332" s="7">
        <v>1</v>
      </c>
      <c r="F332" s="7">
        <v>194</v>
      </c>
      <c r="G332" s="7" t="s">
        <v>35</v>
      </c>
      <c r="H332" s="10">
        <v>43878</v>
      </c>
      <c r="I332" s="7">
        <f>IFERROR(VLOOKUP('Purchase Transactions'!$B332,'Sales Transactions'!$B$6:$H$315,7,FALSE),"")</f>
        <v>229</v>
      </c>
      <c r="J332" s="7">
        <f>IFERROR(VLOOKUP('Purchase Transactions'!$B332,'Sales Transactions'!$B$6:$H$315,6,0),"")</f>
        <v>1</v>
      </c>
      <c r="K332" s="10">
        <f>IFERROR(INDEX('Sales Transactions'!$F$6:$F$315,MATCH(Table5[[#This Row],[Item Code]],'Sales Transactions'!$B$6:$B$315,0)),"")</f>
        <v>43904</v>
      </c>
      <c r="L332" s="13" t="str">
        <f>IF(Table5[[#This Row],[Sales Quantity]]="",Table5[[#This Row],[Quantity]],"")</f>
        <v/>
      </c>
      <c r="M332" s="13">
        <f>IFERROR(Table5[[#This Row],[Sales Price]]-Table5[[#This Row],[Purchase Price]],"")</f>
        <v>35</v>
      </c>
    </row>
    <row r="333" spans="1:13" x14ac:dyDescent="0.25">
      <c r="A333" s="9">
        <v>328</v>
      </c>
      <c r="B333" s="7">
        <v>123784</v>
      </c>
      <c r="C333" s="7" t="s">
        <v>18</v>
      </c>
      <c r="D333" s="7" t="s">
        <v>19</v>
      </c>
      <c r="E333" s="7">
        <v>1</v>
      </c>
      <c r="F333" s="7">
        <v>185</v>
      </c>
      <c r="G333" s="7" t="s">
        <v>13</v>
      </c>
      <c r="H333" s="10">
        <v>43950</v>
      </c>
      <c r="I333" s="7">
        <f>IFERROR(VLOOKUP('Purchase Transactions'!$B333,'Sales Transactions'!$B$6:$H$315,7,FALSE),"")</f>
        <v>231</v>
      </c>
      <c r="J333" s="7">
        <f>IFERROR(VLOOKUP('Purchase Transactions'!$B333,'Sales Transactions'!$B$6:$H$315,6,0),"")</f>
        <v>1</v>
      </c>
      <c r="K333" s="10">
        <f>IFERROR(INDEX('Sales Transactions'!$F$6:$F$315,MATCH(Table5[[#This Row],[Item Code]],'Sales Transactions'!$B$6:$B$315,0)),"")</f>
        <v>43982</v>
      </c>
      <c r="L333" s="13" t="str">
        <f>IF(Table5[[#This Row],[Sales Quantity]]="",Table5[[#This Row],[Quantity]],"")</f>
        <v/>
      </c>
      <c r="M333" s="13">
        <f>IFERROR(Table5[[#This Row],[Sales Price]]-Table5[[#This Row],[Purchase Price]],"")</f>
        <v>46</v>
      </c>
    </row>
    <row r="334" spans="1:13" x14ac:dyDescent="0.25">
      <c r="A334" s="9">
        <v>329</v>
      </c>
      <c r="B334" s="7">
        <v>123785</v>
      </c>
      <c r="C334" s="7" t="s">
        <v>7</v>
      </c>
      <c r="D334" s="7" t="s">
        <v>19</v>
      </c>
      <c r="E334" s="7">
        <v>1</v>
      </c>
      <c r="F334" s="7">
        <v>255</v>
      </c>
      <c r="G334" s="7" t="s">
        <v>12</v>
      </c>
      <c r="H334" s="10">
        <v>43997</v>
      </c>
      <c r="I334" s="7">
        <f>IFERROR(VLOOKUP('Purchase Transactions'!$B334,'Sales Transactions'!$B$6:$H$315,7,FALSE),"")</f>
        <v>319</v>
      </c>
      <c r="J334" s="7">
        <f>IFERROR(VLOOKUP('Purchase Transactions'!$B334,'Sales Transactions'!$B$6:$H$315,6,0),"")</f>
        <v>1</v>
      </c>
      <c r="K334" s="10">
        <f>IFERROR(INDEX('Sales Transactions'!$F$6:$F$315,MATCH(Table5[[#This Row],[Item Code]],'Sales Transactions'!$B$6:$B$315,0)),"")</f>
        <v>44053</v>
      </c>
      <c r="L334" s="13" t="str">
        <f>IF(Table5[[#This Row],[Sales Quantity]]="",Table5[[#This Row],[Quantity]],"")</f>
        <v/>
      </c>
      <c r="M334" s="13">
        <f>IFERROR(Table5[[#This Row],[Sales Price]]-Table5[[#This Row],[Purchase Price]],"")</f>
        <v>64</v>
      </c>
    </row>
    <row r="335" spans="1:13" x14ac:dyDescent="0.25">
      <c r="A335" s="9">
        <v>330</v>
      </c>
      <c r="B335" s="7">
        <v>123786</v>
      </c>
      <c r="C335" s="7" t="s">
        <v>16</v>
      </c>
      <c r="D335" s="7" t="s">
        <v>19</v>
      </c>
      <c r="E335" s="7">
        <v>1</v>
      </c>
      <c r="F335" s="7">
        <v>195</v>
      </c>
      <c r="G335" s="7" t="s">
        <v>31</v>
      </c>
      <c r="H335" s="10">
        <v>44016</v>
      </c>
      <c r="I335" s="7" t="str">
        <f>IFERROR(VLOOKUP('Purchase Transactions'!$B335,'Sales Transactions'!$B$6:$H$315,7,FALSE),"")</f>
        <v/>
      </c>
      <c r="J335" s="7" t="str">
        <f>IFERROR(VLOOKUP('Purchase Transactions'!$B335,'Sales Transactions'!$B$6:$H$315,6,0),"")</f>
        <v/>
      </c>
      <c r="K335" s="10" t="str">
        <f>IFERROR(INDEX('Sales Transactions'!$F$6:$F$315,MATCH(Table5[[#This Row],[Item Code]],'Sales Transactions'!$B$6:$B$315,0)),"")</f>
        <v/>
      </c>
      <c r="L335" s="13">
        <f>IF(Table5[[#This Row],[Sales Quantity]]="",Table5[[#This Row],[Quantity]],"")</f>
        <v>1</v>
      </c>
      <c r="M335" s="13" t="str">
        <f>IFERROR(Table5[[#This Row],[Sales Price]]-Table5[[#This Row],[Purchase Price]],"")</f>
        <v/>
      </c>
    </row>
    <row r="336" spans="1:13" x14ac:dyDescent="0.25">
      <c r="A336" s="9">
        <v>331</v>
      </c>
      <c r="B336" s="7">
        <v>123787</v>
      </c>
      <c r="C336" s="7" t="s">
        <v>6</v>
      </c>
      <c r="D336" s="7" t="s">
        <v>19</v>
      </c>
      <c r="E336" s="7">
        <v>1</v>
      </c>
      <c r="F336" s="7">
        <v>114</v>
      </c>
      <c r="G336" s="7" t="s">
        <v>11</v>
      </c>
      <c r="H336" s="10">
        <v>44047</v>
      </c>
      <c r="I336" s="7" t="str">
        <f>IFERROR(VLOOKUP('Purchase Transactions'!$B336,'Sales Transactions'!$B$6:$H$315,7,FALSE),"")</f>
        <v/>
      </c>
      <c r="J336" s="7" t="str">
        <f>IFERROR(VLOOKUP('Purchase Transactions'!$B336,'Sales Transactions'!$B$6:$H$315,6,0),"")</f>
        <v/>
      </c>
      <c r="K336" s="10" t="str">
        <f>IFERROR(INDEX('Sales Transactions'!$F$6:$F$315,MATCH(Table5[[#This Row],[Item Code]],'Sales Transactions'!$B$6:$B$315,0)),"")</f>
        <v/>
      </c>
      <c r="L336" s="13">
        <f>IF(Table5[[#This Row],[Sales Quantity]]="",Table5[[#This Row],[Quantity]],"")</f>
        <v>1</v>
      </c>
      <c r="M336" s="13" t="str">
        <f>IFERROR(Table5[[#This Row],[Sales Price]]-Table5[[#This Row],[Purchase Price]],"")</f>
        <v/>
      </c>
    </row>
    <row r="337" spans="1:13" x14ac:dyDescent="0.25">
      <c r="A337" s="9">
        <v>332</v>
      </c>
      <c r="B337" s="7">
        <v>123788</v>
      </c>
      <c r="C337" s="7" t="s">
        <v>17</v>
      </c>
      <c r="D337" s="7" t="s">
        <v>19</v>
      </c>
      <c r="E337" s="7">
        <v>1</v>
      </c>
      <c r="F337" s="7">
        <v>161</v>
      </c>
      <c r="G337" s="7" t="s">
        <v>35</v>
      </c>
      <c r="H337" s="10">
        <v>44072</v>
      </c>
      <c r="I337" s="7">
        <f>IFERROR(VLOOKUP('Purchase Transactions'!$B337,'Sales Transactions'!$B$6:$H$315,7,FALSE),"")</f>
        <v>201</v>
      </c>
      <c r="J337" s="7">
        <f>IFERROR(VLOOKUP('Purchase Transactions'!$B337,'Sales Transactions'!$B$6:$H$315,6,0),"")</f>
        <v>1</v>
      </c>
      <c r="K337" s="10">
        <f>IFERROR(INDEX('Sales Transactions'!$F$6:$F$315,MATCH(Table5[[#This Row],[Item Code]],'Sales Transactions'!$B$6:$B$315,0)),"")</f>
        <v>44146</v>
      </c>
      <c r="L337" s="13" t="str">
        <f>IF(Table5[[#This Row],[Sales Quantity]]="",Table5[[#This Row],[Quantity]],"")</f>
        <v/>
      </c>
      <c r="M337" s="13">
        <f>IFERROR(Table5[[#This Row],[Sales Price]]-Table5[[#This Row],[Purchase Price]],"")</f>
        <v>40</v>
      </c>
    </row>
    <row r="338" spans="1:13" x14ac:dyDescent="0.25">
      <c r="A338" s="9">
        <v>333</v>
      </c>
      <c r="B338" s="7">
        <v>123789</v>
      </c>
      <c r="C338" s="7" t="s">
        <v>5</v>
      </c>
      <c r="D338" s="7" t="s">
        <v>19</v>
      </c>
      <c r="E338" s="7">
        <v>1</v>
      </c>
      <c r="F338" s="7">
        <v>156</v>
      </c>
      <c r="G338" s="7" t="s">
        <v>35</v>
      </c>
      <c r="H338" s="10">
        <v>43990</v>
      </c>
      <c r="I338" s="7">
        <f>IFERROR(VLOOKUP('Purchase Transactions'!$B338,'Sales Transactions'!$B$6:$H$315,7,FALSE),"")</f>
        <v>181</v>
      </c>
      <c r="J338" s="7">
        <f>IFERROR(VLOOKUP('Purchase Transactions'!$B338,'Sales Transactions'!$B$6:$H$315,6,0),"")</f>
        <v>1</v>
      </c>
      <c r="K338" s="10">
        <f>IFERROR(INDEX('Sales Transactions'!$F$6:$F$315,MATCH(Table5[[#This Row],[Item Code]],'Sales Transactions'!$B$6:$B$315,0)),"")</f>
        <v>44070</v>
      </c>
      <c r="L338" s="13" t="str">
        <f>IF(Table5[[#This Row],[Sales Quantity]]="",Table5[[#This Row],[Quantity]],"")</f>
        <v/>
      </c>
      <c r="M338" s="13">
        <f>IFERROR(Table5[[#This Row],[Sales Price]]-Table5[[#This Row],[Purchase Price]],"")</f>
        <v>25</v>
      </c>
    </row>
    <row r="339" spans="1:13" x14ac:dyDescent="0.25">
      <c r="A339" s="9">
        <v>334</v>
      </c>
      <c r="B339" s="7">
        <v>123790</v>
      </c>
      <c r="C339" s="7" t="s">
        <v>7</v>
      </c>
      <c r="D339" s="7" t="s">
        <v>19</v>
      </c>
      <c r="E339" s="7">
        <v>1</v>
      </c>
      <c r="F339" s="7">
        <v>250</v>
      </c>
      <c r="G339" s="7" t="s">
        <v>35</v>
      </c>
      <c r="H339" s="10">
        <v>44005</v>
      </c>
      <c r="I339" s="7" t="str">
        <f>IFERROR(VLOOKUP('Purchase Transactions'!$B339,'Sales Transactions'!$B$6:$H$315,7,FALSE),"")</f>
        <v/>
      </c>
      <c r="J339" s="7" t="str">
        <f>IFERROR(VLOOKUP('Purchase Transactions'!$B339,'Sales Transactions'!$B$6:$H$315,6,0),"")</f>
        <v/>
      </c>
      <c r="K339" s="10" t="str">
        <f>IFERROR(INDEX('Sales Transactions'!$F$6:$F$315,MATCH(Table5[[#This Row],[Item Code]],'Sales Transactions'!$B$6:$B$315,0)),"")</f>
        <v/>
      </c>
      <c r="L339" s="13">
        <f>IF(Table5[[#This Row],[Sales Quantity]]="",Table5[[#This Row],[Quantity]],"")</f>
        <v>1</v>
      </c>
      <c r="M339" s="13" t="str">
        <f>IFERROR(Table5[[#This Row],[Sales Price]]-Table5[[#This Row],[Purchase Price]],"")</f>
        <v/>
      </c>
    </row>
    <row r="340" spans="1:13" x14ac:dyDescent="0.25">
      <c r="A340" s="9">
        <v>335</v>
      </c>
      <c r="B340" s="7">
        <v>123791</v>
      </c>
      <c r="C340" s="7" t="s">
        <v>6</v>
      </c>
      <c r="D340" s="7" t="s">
        <v>19</v>
      </c>
      <c r="E340" s="7">
        <v>1</v>
      </c>
      <c r="F340" s="7">
        <v>137</v>
      </c>
      <c r="G340" s="7" t="s">
        <v>13</v>
      </c>
      <c r="H340" s="10">
        <v>44083</v>
      </c>
      <c r="I340" s="7">
        <f>IFERROR(VLOOKUP('Purchase Transactions'!$B340,'Sales Transactions'!$B$6:$H$315,7,FALSE),"")</f>
        <v>164</v>
      </c>
      <c r="J340" s="7">
        <f>IFERROR(VLOOKUP('Purchase Transactions'!$B340,'Sales Transactions'!$B$6:$H$315,6,0),"")</f>
        <v>1</v>
      </c>
      <c r="K340" s="10">
        <f>IFERROR(INDEX('Sales Transactions'!$F$6:$F$315,MATCH(Table5[[#This Row],[Item Code]],'Sales Transactions'!$B$6:$B$315,0)),"")</f>
        <v>44127</v>
      </c>
      <c r="L340" s="13" t="str">
        <f>IF(Table5[[#This Row],[Sales Quantity]]="",Table5[[#This Row],[Quantity]],"")</f>
        <v/>
      </c>
      <c r="M340" s="13">
        <f>IFERROR(Table5[[#This Row],[Sales Price]]-Table5[[#This Row],[Purchase Price]],"")</f>
        <v>27</v>
      </c>
    </row>
    <row r="341" spans="1:13" x14ac:dyDescent="0.25">
      <c r="A341" s="9">
        <v>336</v>
      </c>
      <c r="B341" s="7">
        <v>123792</v>
      </c>
      <c r="C341" s="7" t="s">
        <v>4</v>
      </c>
      <c r="D341" s="7" t="s">
        <v>19</v>
      </c>
      <c r="E341" s="7">
        <v>1</v>
      </c>
      <c r="F341" s="7">
        <v>315</v>
      </c>
      <c r="G341" s="7" t="s">
        <v>12</v>
      </c>
      <c r="H341" s="10">
        <v>44163</v>
      </c>
      <c r="I341" s="7">
        <f>IFERROR(VLOOKUP('Purchase Transactions'!$B341,'Sales Transactions'!$B$6:$H$315,7,FALSE),"")</f>
        <v>384</v>
      </c>
      <c r="J341" s="7">
        <f>IFERROR(VLOOKUP('Purchase Transactions'!$B341,'Sales Transactions'!$B$6:$H$315,6,0),"")</f>
        <v>1</v>
      </c>
      <c r="K341" s="10">
        <f>IFERROR(INDEX('Sales Transactions'!$F$6:$F$315,MATCH(Table5[[#This Row],[Item Code]],'Sales Transactions'!$B$6:$B$315,0)),"")</f>
        <v>44173</v>
      </c>
      <c r="L341" s="13" t="str">
        <f>IF(Table5[[#This Row],[Sales Quantity]]="",Table5[[#This Row],[Quantity]],"")</f>
        <v/>
      </c>
      <c r="M341" s="13">
        <f>IFERROR(Table5[[#This Row],[Sales Price]]-Table5[[#This Row],[Purchase Price]],"")</f>
        <v>69</v>
      </c>
    </row>
    <row r="342" spans="1:13" x14ac:dyDescent="0.25">
      <c r="A342" s="9">
        <v>337</v>
      </c>
      <c r="B342" s="7">
        <v>123793</v>
      </c>
      <c r="C342" s="7" t="s">
        <v>20</v>
      </c>
      <c r="D342" s="7" t="s">
        <v>19</v>
      </c>
      <c r="E342" s="7">
        <v>1</v>
      </c>
      <c r="F342" s="7">
        <v>298</v>
      </c>
      <c r="G342" s="7" t="s">
        <v>31</v>
      </c>
      <c r="H342" s="10">
        <v>43918</v>
      </c>
      <c r="I342" s="7">
        <f>IFERROR(VLOOKUP('Purchase Transactions'!$B342,'Sales Transactions'!$B$6:$H$315,7,FALSE),"")</f>
        <v>343</v>
      </c>
      <c r="J342" s="7">
        <f>IFERROR(VLOOKUP('Purchase Transactions'!$B342,'Sales Transactions'!$B$6:$H$315,6,0),"")</f>
        <v>1</v>
      </c>
      <c r="K342" s="10">
        <f>IFERROR(INDEX('Sales Transactions'!$F$6:$F$315,MATCH(Table5[[#This Row],[Item Code]],'Sales Transactions'!$B$6:$B$315,0)),"")</f>
        <v>43952</v>
      </c>
      <c r="L342" s="13" t="str">
        <f>IF(Table5[[#This Row],[Sales Quantity]]="",Table5[[#This Row],[Quantity]],"")</f>
        <v/>
      </c>
      <c r="M342" s="13">
        <f>IFERROR(Table5[[#This Row],[Sales Price]]-Table5[[#This Row],[Purchase Price]],"")</f>
        <v>45</v>
      </c>
    </row>
    <row r="343" spans="1:13" x14ac:dyDescent="0.25">
      <c r="A343" s="9">
        <v>338</v>
      </c>
      <c r="B343" s="7">
        <v>123794</v>
      </c>
      <c r="C343" s="7" t="s">
        <v>17</v>
      </c>
      <c r="D343" s="7" t="s">
        <v>19</v>
      </c>
      <c r="E343" s="7">
        <v>1</v>
      </c>
      <c r="F343" s="7">
        <v>219</v>
      </c>
      <c r="G343" s="7" t="s">
        <v>12</v>
      </c>
      <c r="H343" s="10">
        <v>44047</v>
      </c>
      <c r="I343" s="7">
        <f>IFERROR(VLOOKUP('Purchase Transactions'!$B343,'Sales Transactions'!$B$6:$H$315,7,FALSE),"")</f>
        <v>261</v>
      </c>
      <c r="J343" s="7">
        <f>IFERROR(VLOOKUP('Purchase Transactions'!$B343,'Sales Transactions'!$B$6:$H$315,6,0),"")</f>
        <v>1</v>
      </c>
      <c r="K343" s="10">
        <f>IFERROR(INDEX('Sales Transactions'!$F$6:$F$315,MATCH(Table5[[#This Row],[Item Code]],'Sales Transactions'!$B$6:$B$315,0)),"")</f>
        <v>44123</v>
      </c>
      <c r="L343" s="13" t="str">
        <f>IF(Table5[[#This Row],[Sales Quantity]]="",Table5[[#This Row],[Quantity]],"")</f>
        <v/>
      </c>
      <c r="M343" s="13">
        <f>IFERROR(Table5[[#This Row],[Sales Price]]-Table5[[#This Row],[Purchase Price]],"")</f>
        <v>42</v>
      </c>
    </row>
    <row r="344" spans="1:13" x14ac:dyDescent="0.25">
      <c r="A344" s="9">
        <v>339</v>
      </c>
      <c r="B344" s="7">
        <v>123795</v>
      </c>
      <c r="C344" s="7" t="s">
        <v>6</v>
      </c>
      <c r="D344" s="7" t="s">
        <v>19</v>
      </c>
      <c r="E344" s="7">
        <v>1</v>
      </c>
      <c r="F344" s="7">
        <v>253</v>
      </c>
      <c r="G344" s="7" t="s">
        <v>12</v>
      </c>
      <c r="H344" s="10">
        <v>44062</v>
      </c>
      <c r="I344" s="7" t="str">
        <f>IFERROR(VLOOKUP('Purchase Transactions'!$B344,'Sales Transactions'!$B$6:$H$315,7,FALSE),"")</f>
        <v/>
      </c>
      <c r="J344" s="7" t="str">
        <f>IFERROR(VLOOKUP('Purchase Transactions'!$B344,'Sales Transactions'!$B$6:$H$315,6,0),"")</f>
        <v/>
      </c>
      <c r="K344" s="10" t="str">
        <f>IFERROR(INDEX('Sales Transactions'!$F$6:$F$315,MATCH(Table5[[#This Row],[Item Code]],'Sales Transactions'!$B$6:$B$315,0)),"")</f>
        <v/>
      </c>
      <c r="L344" s="13">
        <f>IF(Table5[[#This Row],[Sales Quantity]]="",Table5[[#This Row],[Quantity]],"")</f>
        <v>1</v>
      </c>
      <c r="M344" s="13" t="str">
        <f>IFERROR(Table5[[#This Row],[Sales Price]]-Table5[[#This Row],[Purchase Price]],"")</f>
        <v/>
      </c>
    </row>
    <row r="345" spans="1:13" x14ac:dyDescent="0.25">
      <c r="A345" s="9">
        <v>340</v>
      </c>
      <c r="B345" s="7">
        <v>123796</v>
      </c>
      <c r="C345" s="7" t="s">
        <v>16</v>
      </c>
      <c r="D345" s="7" t="s">
        <v>19</v>
      </c>
      <c r="E345" s="7">
        <v>1</v>
      </c>
      <c r="F345" s="7">
        <v>144</v>
      </c>
      <c r="G345" s="7" t="s">
        <v>13</v>
      </c>
      <c r="H345" s="10">
        <v>43863</v>
      </c>
      <c r="I345" s="7">
        <f>IFERROR(VLOOKUP('Purchase Transactions'!$B345,'Sales Transactions'!$B$6:$H$315,7,FALSE),"")</f>
        <v>174</v>
      </c>
      <c r="J345" s="7">
        <f>IFERROR(VLOOKUP('Purchase Transactions'!$B345,'Sales Transactions'!$B$6:$H$315,6,0),"")</f>
        <v>1</v>
      </c>
      <c r="K345" s="10">
        <f>IFERROR(INDEX('Sales Transactions'!$F$6:$F$315,MATCH(Table5[[#This Row],[Item Code]],'Sales Transactions'!$B$6:$B$315,0)),"")</f>
        <v>43944</v>
      </c>
      <c r="L345" s="13" t="str">
        <f>IF(Table5[[#This Row],[Sales Quantity]]="",Table5[[#This Row],[Quantity]],"")</f>
        <v/>
      </c>
      <c r="M345" s="13">
        <f>IFERROR(Table5[[#This Row],[Sales Price]]-Table5[[#This Row],[Purchase Price]],"")</f>
        <v>30</v>
      </c>
    </row>
    <row r="346" spans="1:13" x14ac:dyDescent="0.25">
      <c r="A346" s="9">
        <v>341</v>
      </c>
      <c r="B346" s="7">
        <v>123797</v>
      </c>
      <c r="C346" s="7" t="s">
        <v>4</v>
      </c>
      <c r="D346" s="7" t="s">
        <v>19</v>
      </c>
      <c r="E346" s="7">
        <v>1</v>
      </c>
      <c r="F346" s="7">
        <v>234</v>
      </c>
      <c r="G346" s="7" t="s">
        <v>11</v>
      </c>
      <c r="H346" s="10">
        <v>44131</v>
      </c>
      <c r="I346" s="7" t="str">
        <f>IFERROR(VLOOKUP('Purchase Transactions'!$B346,'Sales Transactions'!$B$6:$H$315,7,FALSE),"")</f>
        <v/>
      </c>
      <c r="J346" s="7" t="str">
        <f>IFERROR(VLOOKUP('Purchase Transactions'!$B346,'Sales Transactions'!$B$6:$H$315,6,0),"")</f>
        <v/>
      </c>
      <c r="K346" s="10" t="str">
        <f>IFERROR(INDEX('Sales Transactions'!$F$6:$F$315,MATCH(Table5[[#This Row],[Item Code]],'Sales Transactions'!$B$6:$B$315,0)),"")</f>
        <v/>
      </c>
      <c r="L346" s="13">
        <f>IF(Table5[[#This Row],[Sales Quantity]]="",Table5[[#This Row],[Quantity]],"")</f>
        <v>1</v>
      </c>
      <c r="M346" s="13" t="str">
        <f>IFERROR(Table5[[#This Row],[Sales Price]]-Table5[[#This Row],[Purchase Price]],"")</f>
        <v/>
      </c>
    </row>
    <row r="347" spans="1:13" x14ac:dyDescent="0.25">
      <c r="A347" s="9">
        <v>342</v>
      </c>
      <c r="B347" s="7">
        <v>123798</v>
      </c>
      <c r="C347" s="7" t="s">
        <v>4</v>
      </c>
      <c r="D347" s="7" t="s">
        <v>19</v>
      </c>
      <c r="E347" s="7">
        <v>1</v>
      </c>
      <c r="F347" s="7">
        <v>203</v>
      </c>
      <c r="G347" s="7" t="s">
        <v>31</v>
      </c>
      <c r="H347" s="10">
        <v>44067</v>
      </c>
      <c r="I347" s="7" t="str">
        <f>IFERROR(VLOOKUP('Purchase Transactions'!$B347,'Sales Transactions'!$B$6:$H$315,7,FALSE),"")</f>
        <v/>
      </c>
      <c r="J347" s="7" t="str">
        <f>IFERROR(VLOOKUP('Purchase Transactions'!$B347,'Sales Transactions'!$B$6:$H$315,6,0),"")</f>
        <v/>
      </c>
      <c r="K347" s="10" t="str">
        <f>IFERROR(INDEX('Sales Transactions'!$F$6:$F$315,MATCH(Table5[[#This Row],[Item Code]],'Sales Transactions'!$B$6:$B$315,0)),"")</f>
        <v/>
      </c>
      <c r="L347" s="13">
        <f>IF(Table5[[#This Row],[Sales Quantity]]="",Table5[[#This Row],[Quantity]],"")</f>
        <v>1</v>
      </c>
      <c r="M347" s="13" t="str">
        <f>IFERROR(Table5[[#This Row],[Sales Price]]-Table5[[#This Row],[Purchase Price]],"")</f>
        <v/>
      </c>
    </row>
    <row r="348" spans="1:13" x14ac:dyDescent="0.25">
      <c r="A348" s="9">
        <v>343</v>
      </c>
      <c r="B348" s="7">
        <v>123799</v>
      </c>
      <c r="C348" s="7" t="s">
        <v>6</v>
      </c>
      <c r="D348" s="7" t="s">
        <v>19</v>
      </c>
      <c r="E348" s="7">
        <v>1</v>
      </c>
      <c r="F348" s="7">
        <v>160</v>
      </c>
      <c r="G348" s="7" t="s">
        <v>35</v>
      </c>
      <c r="H348" s="10">
        <v>44020</v>
      </c>
      <c r="I348" s="7">
        <f>IFERROR(VLOOKUP('Purchase Transactions'!$B348,'Sales Transactions'!$B$6:$H$315,7,FALSE),"")</f>
        <v>184</v>
      </c>
      <c r="J348" s="7">
        <f>IFERROR(VLOOKUP('Purchase Transactions'!$B348,'Sales Transactions'!$B$6:$H$315,6,0),"")</f>
        <v>1</v>
      </c>
      <c r="K348" s="10">
        <f>IFERROR(INDEX('Sales Transactions'!$F$6:$F$315,MATCH(Table5[[#This Row],[Item Code]],'Sales Transactions'!$B$6:$B$315,0)),"")</f>
        <v>44083</v>
      </c>
      <c r="L348" s="13" t="str">
        <f>IF(Table5[[#This Row],[Sales Quantity]]="",Table5[[#This Row],[Quantity]],"")</f>
        <v/>
      </c>
      <c r="M348" s="13">
        <f>IFERROR(Table5[[#This Row],[Sales Price]]-Table5[[#This Row],[Purchase Price]],"")</f>
        <v>24</v>
      </c>
    </row>
    <row r="349" spans="1:13" x14ac:dyDescent="0.25">
      <c r="A349" s="9">
        <v>344</v>
      </c>
      <c r="B349" s="7">
        <v>123800</v>
      </c>
      <c r="C349" s="7" t="s">
        <v>20</v>
      </c>
      <c r="D349" s="7" t="s">
        <v>19</v>
      </c>
      <c r="E349" s="7">
        <v>1</v>
      </c>
      <c r="F349" s="7">
        <v>162</v>
      </c>
      <c r="G349" s="7" t="s">
        <v>12</v>
      </c>
      <c r="H349" s="10">
        <v>43963</v>
      </c>
      <c r="I349" s="7">
        <f>IFERROR(VLOOKUP('Purchase Transactions'!$B349,'Sales Transactions'!$B$6:$H$315,7,FALSE),"")</f>
        <v>203</v>
      </c>
      <c r="J349" s="7">
        <f>IFERROR(VLOOKUP('Purchase Transactions'!$B349,'Sales Transactions'!$B$6:$H$315,6,0),"")</f>
        <v>1</v>
      </c>
      <c r="K349" s="10">
        <f>IFERROR(INDEX('Sales Transactions'!$F$6:$F$315,MATCH(Table5[[#This Row],[Item Code]],'Sales Transactions'!$B$6:$B$315,0)),"")</f>
        <v>44034</v>
      </c>
      <c r="L349" s="13" t="str">
        <f>IF(Table5[[#This Row],[Sales Quantity]]="",Table5[[#This Row],[Quantity]],"")</f>
        <v/>
      </c>
      <c r="M349" s="13">
        <f>IFERROR(Table5[[#This Row],[Sales Price]]-Table5[[#This Row],[Purchase Price]],"")</f>
        <v>41</v>
      </c>
    </row>
    <row r="350" spans="1:13" x14ac:dyDescent="0.25">
      <c r="A350" s="9">
        <v>345</v>
      </c>
      <c r="B350" s="7">
        <v>123801</v>
      </c>
      <c r="C350" s="7" t="s">
        <v>4</v>
      </c>
      <c r="D350" s="7" t="s">
        <v>19</v>
      </c>
      <c r="E350" s="7">
        <v>1</v>
      </c>
      <c r="F350" s="7">
        <v>137</v>
      </c>
      <c r="G350" s="7" t="s">
        <v>12</v>
      </c>
      <c r="H350" s="10">
        <v>43943</v>
      </c>
      <c r="I350" s="7">
        <f>IFERROR(VLOOKUP('Purchase Transactions'!$B350,'Sales Transactions'!$B$6:$H$315,7,FALSE),"")</f>
        <v>164</v>
      </c>
      <c r="J350" s="7">
        <f>IFERROR(VLOOKUP('Purchase Transactions'!$B350,'Sales Transactions'!$B$6:$H$315,6,0),"")</f>
        <v>1</v>
      </c>
      <c r="K350" s="10">
        <f>IFERROR(INDEX('Sales Transactions'!$F$6:$F$315,MATCH(Table5[[#This Row],[Item Code]],'Sales Transactions'!$B$6:$B$315,0)),"")</f>
        <v>43974</v>
      </c>
      <c r="L350" s="13" t="str">
        <f>IF(Table5[[#This Row],[Sales Quantity]]="",Table5[[#This Row],[Quantity]],"")</f>
        <v/>
      </c>
      <c r="M350" s="13">
        <f>IFERROR(Table5[[#This Row],[Sales Price]]-Table5[[#This Row],[Purchase Price]],"")</f>
        <v>27</v>
      </c>
    </row>
    <row r="351" spans="1:13" x14ac:dyDescent="0.25">
      <c r="A351" s="9">
        <v>346</v>
      </c>
      <c r="B351" s="7">
        <v>123802</v>
      </c>
      <c r="C351" s="7" t="s">
        <v>6</v>
      </c>
      <c r="D351" s="7" t="s">
        <v>19</v>
      </c>
      <c r="E351" s="7">
        <v>1</v>
      </c>
      <c r="F351" s="7">
        <v>103</v>
      </c>
      <c r="G351" s="7" t="s">
        <v>13</v>
      </c>
      <c r="H351" s="10">
        <v>44018</v>
      </c>
      <c r="I351" s="7">
        <f>IFERROR(VLOOKUP('Purchase Transactions'!$B351,'Sales Transactions'!$B$6:$H$315,7,FALSE),"")</f>
        <v>125</v>
      </c>
      <c r="J351" s="7">
        <f>IFERROR(VLOOKUP('Purchase Transactions'!$B351,'Sales Transactions'!$B$6:$H$315,6,0),"")</f>
        <v>1</v>
      </c>
      <c r="K351" s="10">
        <f>IFERROR(INDEX('Sales Transactions'!$F$6:$F$315,MATCH(Table5[[#This Row],[Item Code]],'Sales Transactions'!$B$6:$B$315,0)),"")</f>
        <v>44107</v>
      </c>
      <c r="L351" s="13" t="str">
        <f>IF(Table5[[#This Row],[Sales Quantity]]="",Table5[[#This Row],[Quantity]],"")</f>
        <v/>
      </c>
      <c r="M351" s="13">
        <f>IFERROR(Table5[[#This Row],[Sales Price]]-Table5[[#This Row],[Purchase Price]],"")</f>
        <v>22</v>
      </c>
    </row>
    <row r="352" spans="1:13" x14ac:dyDescent="0.25">
      <c r="A352" s="9">
        <v>347</v>
      </c>
      <c r="B352" s="7">
        <v>123803</v>
      </c>
      <c r="C352" s="7" t="s">
        <v>4</v>
      </c>
      <c r="D352" s="7" t="s">
        <v>19</v>
      </c>
      <c r="E352" s="7">
        <v>1</v>
      </c>
      <c r="F352" s="7">
        <v>205</v>
      </c>
      <c r="G352" s="7" t="s">
        <v>11</v>
      </c>
      <c r="H352" s="10">
        <v>43851</v>
      </c>
      <c r="I352" s="7">
        <f>IFERROR(VLOOKUP('Purchase Transactions'!$B352,'Sales Transactions'!$B$6:$H$315,7,FALSE),"")</f>
        <v>254</v>
      </c>
      <c r="J352" s="7">
        <f>IFERROR(VLOOKUP('Purchase Transactions'!$B352,'Sales Transactions'!$B$6:$H$315,6,0),"")</f>
        <v>1</v>
      </c>
      <c r="K352" s="10">
        <f>IFERROR(INDEX('Sales Transactions'!$F$6:$F$315,MATCH(Table5[[#This Row],[Item Code]],'Sales Transactions'!$B$6:$B$315,0)),"")</f>
        <v>43924</v>
      </c>
      <c r="L352" s="13" t="str">
        <f>IF(Table5[[#This Row],[Sales Quantity]]="",Table5[[#This Row],[Quantity]],"")</f>
        <v/>
      </c>
      <c r="M352" s="13">
        <f>IFERROR(Table5[[#This Row],[Sales Price]]-Table5[[#This Row],[Purchase Price]],"")</f>
        <v>49</v>
      </c>
    </row>
    <row r="353" spans="1:13" x14ac:dyDescent="0.25">
      <c r="A353" s="9">
        <v>348</v>
      </c>
      <c r="B353" s="7">
        <v>123804</v>
      </c>
      <c r="C353" s="7" t="s">
        <v>4</v>
      </c>
      <c r="D353" s="7" t="s">
        <v>19</v>
      </c>
      <c r="E353" s="7">
        <v>1</v>
      </c>
      <c r="F353" s="7">
        <v>319</v>
      </c>
      <c r="G353" s="7" t="s">
        <v>35</v>
      </c>
      <c r="H353" s="10">
        <v>44093</v>
      </c>
      <c r="I353" s="7">
        <f>IFERROR(VLOOKUP('Purchase Transactions'!$B353,'Sales Transactions'!$B$6:$H$315,7,FALSE),"")</f>
        <v>386</v>
      </c>
      <c r="J353" s="7">
        <f>IFERROR(VLOOKUP('Purchase Transactions'!$B353,'Sales Transactions'!$B$6:$H$315,6,0),"")</f>
        <v>1</v>
      </c>
      <c r="K353" s="10">
        <f>IFERROR(INDEX('Sales Transactions'!$F$6:$F$315,MATCH(Table5[[#This Row],[Item Code]],'Sales Transactions'!$B$6:$B$315,0)),"")</f>
        <v>44153</v>
      </c>
      <c r="L353" s="13" t="str">
        <f>IF(Table5[[#This Row],[Sales Quantity]]="",Table5[[#This Row],[Quantity]],"")</f>
        <v/>
      </c>
      <c r="M353" s="13">
        <f>IFERROR(Table5[[#This Row],[Sales Price]]-Table5[[#This Row],[Purchase Price]],"")</f>
        <v>67</v>
      </c>
    </row>
    <row r="354" spans="1:13" x14ac:dyDescent="0.25">
      <c r="A354" s="9">
        <v>349</v>
      </c>
      <c r="B354" s="7">
        <v>123805</v>
      </c>
      <c r="C354" s="7" t="s">
        <v>7</v>
      </c>
      <c r="D354" s="7" t="s">
        <v>19</v>
      </c>
      <c r="E354" s="7">
        <v>1</v>
      </c>
      <c r="F354" s="7">
        <v>264</v>
      </c>
      <c r="G354" s="7" t="s">
        <v>13</v>
      </c>
      <c r="H354" s="10">
        <v>43935</v>
      </c>
      <c r="I354" s="7">
        <f>IFERROR(VLOOKUP('Purchase Transactions'!$B354,'Sales Transactions'!$B$6:$H$315,7,FALSE),"")</f>
        <v>317</v>
      </c>
      <c r="J354" s="7">
        <f>IFERROR(VLOOKUP('Purchase Transactions'!$B354,'Sales Transactions'!$B$6:$H$315,6,0),"")</f>
        <v>1</v>
      </c>
      <c r="K354" s="10">
        <f>IFERROR(INDEX('Sales Transactions'!$F$6:$F$315,MATCH(Table5[[#This Row],[Item Code]],'Sales Transactions'!$B$6:$B$315,0)),"")</f>
        <v>44021</v>
      </c>
      <c r="L354" s="13" t="str">
        <f>IF(Table5[[#This Row],[Sales Quantity]]="",Table5[[#This Row],[Quantity]],"")</f>
        <v/>
      </c>
      <c r="M354" s="13">
        <f>IFERROR(Table5[[#This Row],[Sales Price]]-Table5[[#This Row],[Purchase Price]],"")</f>
        <v>53</v>
      </c>
    </row>
    <row r="355" spans="1:13" x14ac:dyDescent="0.25">
      <c r="A355" s="9">
        <v>350</v>
      </c>
      <c r="B355" s="7">
        <v>123806</v>
      </c>
      <c r="C355" s="7" t="s">
        <v>6</v>
      </c>
      <c r="D355" s="7" t="s">
        <v>19</v>
      </c>
      <c r="E355" s="7">
        <v>1</v>
      </c>
      <c r="F355" s="7">
        <v>270</v>
      </c>
      <c r="G355" s="7" t="s">
        <v>31</v>
      </c>
      <c r="H355" s="10">
        <v>44046</v>
      </c>
      <c r="I355" s="7">
        <f>IFERROR(VLOOKUP('Purchase Transactions'!$B355,'Sales Transactions'!$B$6:$H$315,7,FALSE),"")</f>
        <v>316</v>
      </c>
      <c r="J355" s="7">
        <f>IFERROR(VLOOKUP('Purchase Transactions'!$B355,'Sales Transactions'!$B$6:$H$315,6,0),"")</f>
        <v>1</v>
      </c>
      <c r="K355" s="10">
        <f>IFERROR(INDEX('Sales Transactions'!$F$6:$F$315,MATCH(Table5[[#This Row],[Item Code]],'Sales Transactions'!$B$6:$B$315,0)),"")</f>
        <v>44131</v>
      </c>
      <c r="L355" s="13" t="str">
        <f>IF(Table5[[#This Row],[Sales Quantity]]="",Table5[[#This Row],[Quantity]],"")</f>
        <v/>
      </c>
      <c r="M355" s="13">
        <f>IFERROR(Table5[[#This Row],[Sales Price]]-Table5[[#This Row],[Purchase Price]],"")</f>
        <v>46</v>
      </c>
    </row>
    <row r="356" spans="1:13" x14ac:dyDescent="0.25">
      <c r="A356" s="9">
        <v>351</v>
      </c>
      <c r="B356" s="7">
        <v>123807</v>
      </c>
      <c r="C356" s="7" t="s">
        <v>7</v>
      </c>
      <c r="D356" s="7" t="s">
        <v>19</v>
      </c>
      <c r="E356" s="7">
        <v>1</v>
      </c>
      <c r="F356" s="7">
        <v>293</v>
      </c>
      <c r="G356" s="7" t="s">
        <v>12</v>
      </c>
      <c r="H356" s="10">
        <v>43974</v>
      </c>
      <c r="I356" s="7">
        <f>IFERROR(VLOOKUP('Purchase Transactions'!$B356,'Sales Transactions'!$B$6:$H$315,7,FALSE),"")</f>
        <v>363</v>
      </c>
      <c r="J356" s="7">
        <f>IFERROR(VLOOKUP('Purchase Transactions'!$B356,'Sales Transactions'!$B$6:$H$315,6,0),"")</f>
        <v>1</v>
      </c>
      <c r="K356" s="10">
        <f>IFERROR(INDEX('Sales Transactions'!$F$6:$F$315,MATCH(Table5[[#This Row],[Item Code]],'Sales Transactions'!$B$6:$B$315,0)),"")</f>
        <v>43993</v>
      </c>
      <c r="L356" s="13" t="str">
        <f>IF(Table5[[#This Row],[Sales Quantity]]="",Table5[[#This Row],[Quantity]],"")</f>
        <v/>
      </c>
      <c r="M356" s="13">
        <f>IFERROR(Table5[[#This Row],[Sales Price]]-Table5[[#This Row],[Purchase Price]],"")</f>
        <v>70</v>
      </c>
    </row>
    <row r="357" spans="1:13" x14ac:dyDescent="0.25">
      <c r="A357" s="9">
        <v>352</v>
      </c>
      <c r="B357" s="7">
        <v>123808</v>
      </c>
      <c r="C357" s="7" t="s">
        <v>18</v>
      </c>
      <c r="D357" s="7" t="s">
        <v>19</v>
      </c>
      <c r="E357" s="7">
        <v>1</v>
      </c>
      <c r="F357" s="7">
        <v>310</v>
      </c>
      <c r="G357" s="7" t="s">
        <v>12</v>
      </c>
      <c r="H357" s="10">
        <v>43834</v>
      </c>
      <c r="I357" s="7">
        <f>IFERROR(VLOOKUP('Purchase Transactions'!$B357,'Sales Transactions'!$B$6:$H$315,7,FALSE),"")</f>
        <v>381</v>
      </c>
      <c r="J357" s="7">
        <f>IFERROR(VLOOKUP('Purchase Transactions'!$B357,'Sales Transactions'!$B$6:$H$315,6,0),"")</f>
        <v>1</v>
      </c>
      <c r="K357" s="10">
        <f>IFERROR(INDEX('Sales Transactions'!$F$6:$F$315,MATCH(Table5[[#This Row],[Item Code]],'Sales Transactions'!$B$6:$B$315,0)),"")</f>
        <v>43868</v>
      </c>
      <c r="L357" s="13" t="str">
        <f>IF(Table5[[#This Row],[Sales Quantity]]="",Table5[[#This Row],[Quantity]],"")</f>
        <v/>
      </c>
      <c r="M357" s="13">
        <f>IFERROR(Table5[[#This Row],[Sales Price]]-Table5[[#This Row],[Purchase Price]],"")</f>
        <v>71</v>
      </c>
    </row>
    <row r="358" spans="1:13" x14ac:dyDescent="0.25">
      <c r="A358" s="9">
        <v>353</v>
      </c>
      <c r="B358" s="7">
        <v>123809</v>
      </c>
      <c r="C358" s="7" t="s">
        <v>6</v>
      </c>
      <c r="D358" s="7" t="s">
        <v>19</v>
      </c>
      <c r="E358" s="7">
        <v>1</v>
      </c>
      <c r="F358" s="7">
        <v>334</v>
      </c>
      <c r="G358" s="7" t="s">
        <v>12</v>
      </c>
      <c r="H358" s="10">
        <v>43973</v>
      </c>
      <c r="I358" s="7">
        <f>IFERROR(VLOOKUP('Purchase Transactions'!$B358,'Sales Transactions'!$B$6:$H$315,7,FALSE),"")</f>
        <v>397</v>
      </c>
      <c r="J358" s="7">
        <f>IFERROR(VLOOKUP('Purchase Transactions'!$B358,'Sales Transactions'!$B$6:$H$315,6,0),"")</f>
        <v>1</v>
      </c>
      <c r="K358" s="10">
        <f>IFERROR(INDEX('Sales Transactions'!$F$6:$F$315,MATCH(Table5[[#This Row],[Item Code]],'Sales Transactions'!$B$6:$B$315,0)),"")</f>
        <v>44022</v>
      </c>
      <c r="L358" s="13" t="str">
        <f>IF(Table5[[#This Row],[Sales Quantity]]="",Table5[[#This Row],[Quantity]],"")</f>
        <v/>
      </c>
      <c r="M358" s="13">
        <f>IFERROR(Table5[[#This Row],[Sales Price]]-Table5[[#This Row],[Purchase Price]],"")</f>
        <v>63</v>
      </c>
    </row>
    <row r="359" spans="1:13" x14ac:dyDescent="0.25">
      <c r="A359" s="9">
        <v>354</v>
      </c>
      <c r="B359" s="7">
        <v>123810</v>
      </c>
      <c r="C359" s="7" t="s">
        <v>6</v>
      </c>
      <c r="D359" s="7" t="s">
        <v>19</v>
      </c>
      <c r="E359" s="7">
        <v>1</v>
      </c>
      <c r="F359" s="7">
        <v>225</v>
      </c>
      <c r="G359" s="7" t="s">
        <v>11</v>
      </c>
      <c r="H359" s="10">
        <v>44020</v>
      </c>
      <c r="I359" s="7">
        <f>IFERROR(VLOOKUP('Purchase Transactions'!$B359,'Sales Transactions'!$B$6:$H$315,7,FALSE),"")</f>
        <v>268</v>
      </c>
      <c r="J359" s="7">
        <f>IFERROR(VLOOKUP('Purchase Transactions'!$B359,'Sales Transactions'!$B$6:$H$315,6,0),"")</f>
        <v>1</v>
      </c>
      <c r="K359" s="10">
        <f>IFERROR(INDEX('Sales Transactions'!$F$6:$F$315,MATCH(Table5[[#This Row],[Item Code]],'Sales Transactions'!$B$6:$B$315,0)),"")</f>
        <v>44066</v>
      </c>
      <c r="L359" s="13" t="str">
        <f>IF(Table5[[#This Row],[Sales Quantity]]="",Table5[[#This Row],[Quantity]],"")</f>
        <v/>
      </c>
      <c r="M359" s="13">
        <f>IFERROR(Table5[[#This Row],[Sales Price]]-Table5[[#This Row],[Purchase Price]],"")</f>
        <v>43</v>
      </c>
    </row>
    <row r="360" spans="1:13" x14ac:dyDescent="0.25">
      <c r="A360" s="9">
        <v>355</v>
      </c>
      <c r="B360" s="7">
        <v>123811</v>
      </c>
      <c r="C360" s="7" t="s">
        <v>17</v>
      </c>
      <c r="D360" s="7" t="s">
        <v>19</v>
      </c>
      <c r="E360" s="7">
        <v>1</v>
      </c>
      <c r="F360" s="7">
        <v>211</v>
      </c>
      <c r="G360" s="7" t="s">
        <v>31</v>
      </c>
      <c r="H360" s="10">
        <v>44091</v>
      </c>
      <c r="I360" s="7" t="str">
        <f>IFERROR(VLOOKUP('Purchase Transactions'!$B360,'Sales Transactions'!$B$6:$H$315,7,FALSE),"")</f>
        <v/>
      </c>
      <c r="J360" s="7" t="str">
        <f>IFERROR(VLOOKUP('Purchase Transactions'!$B360,'Sales Transactions'!$B$6:$H$315,6,0),"")</f>
        <v/>
      </c>
      <c r="K360" s="10" t="str">
        <f>IFERROR(INDEX('Sales Transactions'!$F$6:$F$315,MATCH(Table5[[#This Row],[Item Code]],'Sales Transactions'!$B$6:$B$315,0)),"")</f>
        <v/>
      </c>
      <c r="L360" s="13">
        <f>IF(Table5[[#This Row],[Sales Quantity]]="",Table5[[#This Row],[Quantity]],"")</f>
        <v>1</v>
      </c>
      <c r="M360" s="13" t="str">
        <f>IFERROR(Table5[[#This Row],[Sales Price]]-Table5[[#This Row],[Purchase Price]],"")</f>
        <v/>
      </c>
    </row>
    <row r="361" spans="1:13" x14ac:dyDescent="0.25">
      <c r="A361" s="9">
        <v>356</v>
      </c>
      <c r="B361" s="7">
        <v>123812</v>
      </c>
      <c r="C361" s="7" t="s">
        <v>7</v>
      </c>
      <c r="D361" s="7" t="s">
        <v>19</v>
      </c>
      <c r="E361" s="7">
        <v>1</v>
      </c>
      <c r="F361" s="7">
        <v>107</v>
      </c>
      <c r="G361" s="7" t="s">
        <v>35</v>
      </c>
      <c r="H361" s="10">
        <v>43883</v>
      </c>
      <c r="I361" s="7">
        <f>IFERROR(VLOOKUP('Purchase Transactions'!$B361,'Sales Transactions'!$B$6:$H$315,7,FALSE),"")</f>
        <v>124</v>
      </c>
      <c r="J361" s="7">
        <f>IFERROR(VLOOKUP('Purchase Transactions'!$B361,'Sales Transactions'!$B$6:$H$315,6,0),"")</f>
        <v>1</v>
      </c>
      <c r="K361" s="10">
        <f>IFERROR(INDEX('Sales Transactions'!$F$6:$F$315,MATCH(Table5[[#This Row],[Item Code]],'Sales Transactions'!$B$6:$B$315,0)),"")</f>
        <v>43950</v>
      </c>
      <c r="L361" s="13" t="str">
        <f>IF(Table5[[#This Row],[Sales Quantity]]="",Table5[[#This Row],[Quantity]],"")</f>
        <v/>
      </c>
      <c r="M361" s="13">
        <f>IFERROR(Table5[[#This Row],[Sales Price]]-Table5[[#This Row],[Purchase Price]],"")</f>
        <v>17</v>
      </c>
    </row>
    <row r="362" spans="1:13" x14ac:dyDescent="0.25">
      <c r="A362" s="9">
        <v>357</v>
      </c>
      <c r="B362" s="7">
        <v>123813</v>
      </c>
      <c r="C362" s="7" t="s">
        <v>5</v>
      </c>
      <c r="D362" s="7" t="s">
        <v>19</v>
      </c>
      <c r="E362" s="7">
        <v>1</v>
      </c>
      <c r="F362" s="7">
        <v>132</v>
      </c>
      <c r="G362" s="7" t="s">
        <v>35</v>
      </c>
      <c r="H362" s="10">
        <v>44097</v>
      </c>
      <c r="I362" s="7">
        <f>IFERROR(VLOOKUP('Purchase Transactions'!$B362,'Sales Transactions'!$B$6:$H$315,7,FALSE),"")</f>
        <v>152</v>
      </c>
      <c r="J362" s="7">
        <f>IFERROR(VLOOKUP('Purchase Transactions'!$B362,'Sales Transactions'!$B$6:$H$315,6,0),"")</f>
        <v>1</v>
      </c>
      <c r="K362" s="10">
        <f>IFERROR(INDEX('Sales Transactions'!$F$6:$F$315,MATCH(Table5[[#This Row],[Item Code]],'Sales Transactions'!$B$6:$B$315,0)),"")</f>
        <v>44163</v>
      </c>
      <c r="L362" s="13" t="str">
        <f>IF(Table5[[#This Row],[Sales Quantity]]="",Table5[[#This Row],[Quantity]],"")</f>
        <v/>
      </c>
      <c r="M362" s="13">
        <f>IFERROR(Table5[[#This Row],[Sales Price]]-Table5[[#This Row],[Purchase Price]],"")</f>
        <v>20</v>
      </c>
    </row>
    <row r="363" spans="1:13" x14ac:dyDescent="0.25">
      <c r="A363" s="9">
        <v>358</v>
      </c>
      <c r="B363" s="7">
        <v>123814</v>
      </c>
      <c r="C363" s="7" t="s">
        <v>7</v>
      </c>
      <c r="D363" s="7" t="s">
        <v>19</v>
      </c>
      <c r="E363" s="7">
        <v>1</v>
      </c>
      <c r="F363" s="7">
        <v>179</v>
      </c>
      <c r="G363" s="7" t="s">
        <v>35</v>
      </c>
      <c r="H363" s="10">
        <v>44030</v>
      </c>
      <c r="I363" s="7">
        <f>IFERROR(VLOOKUP('Purchase Transactions'!$B363,'Sales Transactions'!$B$6:$H$315,7,FALSE),"")</f>
        <v>211</v>
      </c>
      <c r="J363" s="7">
        <f>IFERROR(VLOOKUP('Purchase Transactions'!$B363,'Sales Transactions'!$B$6:$H$315,6,0),"")</f>
        <v>1</v>
      </c>
      <c r="K363" s="10">
        <f>IFERROR(INDEX('Sales Transactions'!$F$6:$F$315,MATCH(Table5[[#This Row],[Item Code]],'Sales Transactions'!$B$6:$B$315,0)),"")</f>
        <v>44115</v>
      </c>
      <c r="L363" s="13" t="str">
        <f>IF(Table5[[#This Row],[Sales Quantity]]="",Table5[[#This Row],[Quantity]],"")</f>
        <v/>
      </c>
      <c r="M363" s="13">
        <f>IFERROR(Table5[[#This Row],[Sales Price]]-Table5[[#This Row],[Purchase Price]],"")</f>
        <v>32</v>
      </c>
    </row>
    <row r="364" spans="1:13" x14ac:dyDescent="0.25">
      <c r="A364" s="9">
        <v>359</v>
      </c>
      <c r="B364" s="7">
        <v>123815</v>
      </c>
      <c r="C364" s="7" t="s">
        <v>17</v>
      </c>
      <c r="D364" s="7" t="s">
        <v>19</v>
      </c>
      <c r="E364" s="7">
        <v>1</v>
      </c>
      <c r="F364" s="7">
        <v>303</v>
      </c>
      <c r="G364" s="7" t="s">
        <v>13</v>
      </c>
      <c r="H364" s="10">
        <v>43994</v>
      </c>
      <c r="I364" s="7">
        <f>IFERROR(VLOOKUP('Purchase Transactions'!$B364,'Sales Transactions'!$B$6:$H$315,7,FALSE),"")</f>
        <v>358</v>
      </c>
      <c r="J364" s="7">
        <f>IFERROR(VLOOKUP('Purchase Transactions'!$B364,'Sales Transactions'!$B$6:$H$315,6,0),"")</f>
        <v>1</v>
      </c>
      <c r="K364" s="10">
        <f>IFERROR(INDEX('Sales Transactions'!$F$6:$F$315,MATCH(Table5[[#This Row],[Item Code]],'Sales Transactions'!$B$6:$B$315,0)),"")</f>
        <v>44022</v>
      </c>
      <c r="L364" s="13" t="str">
        <f>IF(Table5[[#This Row],[Sales Quantity]]="",Table5[[#This Row],[Quantity]],"")</f>
        <v/>
      </c>
      <c r="M364" s="13">
        <f>IFERROR(Table5[[#This Row],[Sales Price]]-Table5[[#This Row],[Purchase Price]],"")</f>
        <v>55</v>
      </c>
    </row>
    <row r="365" spans="1:13" x14ac:dyDescent="0.25">
      <c r="A365" s="9">
        <v>360</v>
      </c>
      <c r="B365" s="7">
        <v>123816</v>
      </c>
      <c r="C365" s="7" t="s">
        <v>7</v>
      </c>
      <c r="D365" s="7" t="s">
        <v>19</v>
      </c>
      <c r="E365" s="7">
        <v>1</v>
      </c>
      <c r="F365" s="7">
        <v>119</v>
      </c>
      <c r="G365" s="7" t="s">
        <v>31</v>
      </c>
      <c r="H365" s="10">
        <v>44151</v>
      </c>
      <c r="I365" s="7" t="str">
        <f>IFERROR(VLOOKUP('Purchase Transactions'!$B365,'Sales Transactions'!$B$6:$H$315,7,FALSE),"")</f>
        <v/>
      </c>
      <c r="J365" s="7" t="str">
        <f>IFERROR(VLOOKUP('Purchase Transactions'!$B365,'Sales Transactions'!$B$6:$H$315,6,0),"")</f>
        <v/>
      </c>
      <c r="K365" s="10" t="str">
        <f>IFERROR(INDEX('Sales Transactions'!$F$6:$F$315,MATCH(Table5[[#This Row],[Item Code]],'Sales Transactions'!$B$6:$B$315,0)),"")</f>
        <v/>
      </c>
      <c r="L365" s="13">
        <f>IF(Table5[[#This Row],[Sales Quantity]]="",Table5[[#This Row],[Quantity]],"")</f>
        <v>1</v>
      </c>
      <c r="M365" s="13" t="str">
        <f>IFERROR(Table5[[#This Row],[Sales Price]]-Table5[[#This Row],[Purchase Price]],"")</f>
        <v/>
      </c>
    </row>
    <row r="366" spans="1:13" x14ac:dyDescent="0.25">
      <c r="A366" s="9">
        <v>361</v>
      </c>
      <c r="B366" s="7">
        <v>123817</v>
      </c>
      <c r="C366" s="7" t="s">
        <v>20</v>
      </c>
      <c r="D366" s="7" t="s">
        <v>19</v>
      </c>
      <c r="E366" s="7">
        <v>1</v>
      </c>
      <c r="F366" s="7">
        <v>183</v>
      </c>
      <c r="G366" s="7" t="s">
        <v>11</v>
      </c>
      <c r="H366" s="10">
        <v>44069</v>
      </c>
      <c r="I366" s="7" t="str">
        <f>IFERROR(VLOOKUP('Purchase Transactions'!$B366,'Sales Transactions'!$B$6:$H$315,7,FALSE),"")</f>
        <v/>
      </c>
      <c r="J366" s="7" t="str">
        <f>IFERROR(VLOOKUP('Purchase Transactions'!$B366,'Sales Transactions'!$B$6:$H$315,6,0),"")</f>
        <v/>
      </c>
      <c r="K366" s="10" t="str">
        <f>IFERROR(INDEX('Sales Transactions'!$F$6:$F$315,MATCH(Table5[[#This Row],[Item Code]],'Sales Transactions'!$B$6:$B$315,0)),"")</f>
        <v/>
      </c>
      <c r="L366" s="13">
        <f>IF(Table5[[#This Row],[Sales Quantity]]="",Table5[[#This Row],[Quantity]],"")</f>
        <v>1</v>
      </c>
      <c r="M366" s="13" t="str">
        <f>IFERROR(Table5[[#This Row],[Sales Price]]-Table5[[#This Row],[Purchase Price]],"")</f>
        <v/>
      </c>
    </row>
    <row r="367" spans="1:13" x14ac:dyDescent="0.25">
      <c r="A367" s="9">
        <v>362</v>
      </c>
      <c r="B367" s="7">
        <v>123818</v>
      </c>
      <c r="C367" s="7" t="s">
        <v>5</v>
      </c>
      <c r="D367" s="7" t="s">
        <v>19</v>
      </c>
      <c r="E367" s="7">
        <v>1</v>
      </c>
      <c r="F367" s="7">
        <v>305</v>
      </c>
      <c r="G367" s="7" t="s">
        <v>13</v>
      </c>
      <c r="H367" s="10">
        <v>44090</v>
      </c>
      <c r="I367" s="7">
        <f>IFERROR(VLOOKUP('Purchase Transactions'!$B367,'Sales Transactions'!$B$6:$H$315,7,FALSE),"")</f>
        <v>360</v>
      </c>
      <c r="J367" s="7">
        <f>IFERROR(VLOOKUP('Purchase Transactions'!$B367,'Sales Transactions'!$B$6:$H$315,6,0),"")</f>
        <v>1</v>
      </c>
      <c r="K367" s="10">
        <f>IFERROR(INDEX('Sales Transactions'!$F$6:$F$315,MATCH(Table5[[#This Row],[Item Code]],'Sales Transactions'!$B$6:$B$315,0)),"")</f>
        <v>44125</v>
      </c>
      <c r="L367" s="13" t="str">
        <f>IF(Table5[[#This Row],[Sales Quantity]]="",Table5[[#This Row],[Quantity]],"")</f>
        <v/>
      </c>
      <c r="M367" s="13">
        <f>IFERROR(Table5[[#This Row],[Sales Price]]-Table5[[#This Row],[Purchase Price]],"")</f>
        <v>55</v>
      </c>
    </row>
    <row r="368" spans="1:13" x14ac:dyDescent="0.25">
      <c r="A368" s="9">
        <v>363</v>
      </c>
      <c r="B368" s="7">
        <v>123819</v>
      </c>
      <c r="C368" s="7" t="s">
        <v>5</v>
      </c>
      <c r="D368" s="7" t="s">
        <v>19</v>
      </c>
      <c r="E368" s="7">
        <v>1</v>
      </c>
      <c r="F368" s="7">
        <v>272</v>
      </c>
      <c r="G368" s="7" t="s">
        <v>35</v>
      </c>
      <c r="H368" s="10">
        <v>43905</v>
      </c>
      <c r="I368" s="7">
        <f>IFERROR(VLOOKUP('Purchase Transactions'!$B368,'Sales Transactions'!$B$6:$H$315,7,FALSE),"")</f>
        <v>326</v>
      </c>
      <c r="J368" s="7">
        <f>IFERROR(VLOOKUP('Purchase Transactions'!$B368,'Sales Transactions'!$B$6:$H$315,6,0),"")</f>
        <v>1</v>
      </c>
      <c r="K368" s="10">
        <f>IFERROR(INDEX('Sales Transactions'!$F$6:$F$315,MATCH(Table5[[#This Row],[Item Code]],'Sales Transactions'!$B$6:$B$315,0)),"")</f>
        <v>43991</v>
      </c>
      <c r="L368" s="13" t="str">
        <f>IF(Table5[[#This Row],[Sales Quantity]]="",Table5[[#This Row],[Quantity]],"")</f>
        <v/>
      </c>
      <c r="M368" s="13">
        <f>IFERROR(Table5[[#This Row],[Sales Price]]-Table5[[#This Row],[Purchase Price]],"")</f>
        <v>54</v>
      </c>
    </row>
    <row r="369" spans="1:13" x14ac:dyDescent="0.25">
      <c r="A369" s="9">
        <v>364</v>
      </c>
      <c r="B369" s="7">
        <v>123820</v>
      </c>
      <c r="C369" s="7" t="s">
        <v>6</v>
      </c>
      <c r="D369" s="7" t="s">
        <v>19</v>
      </c>
      <c r="E369" s="7">
        <v>1</v>
      </c>
      <c r="F369" s="7">
        <v>159</v>
      </c>
      <c r="G369" s="7" t="s">
        <v>31</v>
      </c>
      <c r="H369" s="10">
        <v>43906</v>
      </c>
      <c r="I369" s="7">
        <f>IFERROR(VLOOKUP('Purchase Transactions'!$B369,'Sales Transactions'!$B$6:$H$315,7,FALSE),"")</f>
        <v>183</v>
      </c>
      <c r="J369" s="7">
        <f>IFERROR(VLOOKUP('Purchase Transactions'!$B369,'Sales Transactions'!$B$6:$H$315,6,0),"")</f>
        <v>1</v>
      </c>
      <c r="K369" s="10">
        <f>IFERROR(INDEX('Sales Transactions'!$F$6:$F$315,MATCH(Table5[[#This Row],[Item Code]],'Sales Transactions'!$B$6:$B$315,0)),"")</f>
        <v>43996</v>
      </c>
      <c r="L369" s="13" t="str">
        <f>IF(Table5[[#This Row],[Sales Quantity]]="",Table5[[#This Row],[Quantity]],"")</f>
        <v/>
      </c>
      <c r="M369" s="13">
        <f>IFERROR(Table5[[#This Row],[Sales Price]]-Table5[[#This Row],[Purchase Price]],"")</f>
        <v>24</v>
      </c>
    </row>
    <row r="370" spans="1:13" x14ac:dyDescent="0.25">
      <c r="A370" s="9">
        <v>365</v>
      </c>
      <c r="B370" s="7">
        <v>123821</v>
      </c>
      <c r="C370" s="7" t="s">
        <v>20</v>
      </c>
      <c r="D370" s="7" t="s">
        <v>19</v>
      </c>
      <c r="E370" s="7">
        <v>1</v>
      </c>
      <c r="F370" s="7">
        <v>116</v>
      </c>
      <c r="G370" s="7" t="s">
        <v>13</v>
      </c>
      <c r="H370" s="10">
        <v>43929</v>
      </c>
      <c r="I370" s="7">
        <f>IFERROR(VLOOKUP('Purchase Transactions'!$B370,'Sales Transactions'!$B$6:$H$315,7,FALSE),"")</f>
        <v>144</v>
      </c>
      <c r="J370" s="7">
        <f>IFERROR(VLOOKUP('Purchase Transactions'!$B370,'Sales Transactions'!$B$6:$H$315,6,0),"")</f>
        <v>1</v>
      </c>
      <c r="K370" s="10">
        <f>IFERROR(INDEX('Sales Transactions'!$F$6:$F$315,MATCH(Table5[[#This Row],[Item Code]],'Sales Transactions'!$B$6:$B$315,0)),"")</f>
        <v>44017</v>
      </c>
      <c r="L370" s="13" t="str">
        <f>IF(Table5[[#This Row],[Sales Quantity]]="",Table5[[#This Row],[Quantity]],"")</f>
        <v/>
      </c>
      <c r="M370" s="13">
        <f>IFERROR(Table5[[#This Row],[Sales Price]]-Table5[[#This Row],[Purchase Price]],"")</f>
        <v>28</v>
      </c>
    </row>
    <row r="371" spans="1:13" x14ac:dyDescent="0.25">
      <c r="A371" s="9">
        <v>366</v>
      </c>
      <c r="B371" s="7">
        <v>123822</v>
      </c>
      <c r="C371" s="7" t="s">
        <v>6</v>
      </c>
      <c r="D371" s="7" t="s">
        <v>19</v>
      </c>
      <c r="E371" s="7">
        <v>1</v>
      </c>
      <c r="F371" s="7">
        <v>174</v>
      </c>
      <c r="G371" s="7" t="s">
        <v>31</v>
      </c>
      <c r="H371" s="10">
        <v>44166</v>
      </c>
      <c r="I371" s="7" t="str">
        <f>IFERROR(VLOOKUP('Purchase Transactions'!$B371,'Sales Transactions'!$B$6:$H$315,7,FALSE),"")</f>
        <v/>
      </c>
      <c r="J371" s="7" t="str">
        <f>IFERROR(VLOOKUP('Purchase Transactions'!$B371,'Sales Transactions'!$B$6:$H$315,6,0),"")</f>
        <v/>
      </c>
      <c r="K371" s="10" t="str">
        <f>IFERROR(INDEX('Sales Transactions'!$F$6:$F$315,MATCH(Table5[[#This Row],[Item Code]],'Sales Transactions'!$B$6:$B$315,0)),"")</f>
        <v/>
      </c>
      <c r="L371" s="13">
        <f>IF(Table5[[#This Row],[Sales Quantity]]="",Table5[[#This Row],[Quantity]],"")</f>
        <v>1</v>
      </c>
      <c r="M371" s="13" t="str">
        <f>IFERROR(Table5[[#This Row],[Sales Price]]-Table5[[#This Row],[Purchase Price]],"")</f>
        <v/>
      </c>
    </row>
    <row r="372" spans="1:13" x14ac:dyDescent="0.25">
      <c r="A372" s="9">
        <v>367</v>
      </c>
      <c r="B372" s="7">
        <v>123823</v>
      </c>
      <c r="C372" s="7" t="s">
        <v>17</v>
      </c>
      <c r="D372" s="7" t="s">
        <v>19</v>
      </c>
      <c r="E372" s="7">
        <v>1</v>
      </c>
      <c r="F372" s="7">
        <v>224</v>
      </c>
      <c r="G372" s="7" t="s">
        <v>12</v>
      </c>
      <c r="H372" s="10">
        <v>43870</v>
      </c>
      <c r="I372" s="7">
        <f>IFERROR(VLOOKUP('Purchase Transactions'!$B372,'Sales Transactions'!$B$6:$H$315,7,FALSE),"")</f>
        <v>269</v>
      </c>
      <c r="J372" s="7">
        <f>IFERROR(VLOOKUP('Purchase Transactions'!$B372,'Sales Transactions'!$B$6:$H$315,6,0),"")</f>
        <v>1</v>
      </c>
      <c r="K372" s="10">
        <f>IFERROR(INDEX('Sales Transactions'!$F$6:$F$315,MATCH(Table5[[#This Row],[Item Code]],'Sales Transactions'!$B$6:$B$315,0)),"")</f>
        <v>43917</v>
      </c>
      <c r="L372" s="13" t="str">
        <f>IF(Table5[[#This Row],[Sales Quantity]]="",Table5[[#This Row],[Quantity]],"")</f>
        <v/>
      </c>
      <c r="M372" s="13">
        <f>IFERROR(Table5[[#This Row],[Sales Price]]-Table5[[#This Row],[Purchase Price]],"")</f>
        <v>45</v>
      </c>
    </row>
    <row r="373" spans="1:13" x14ac:dyDescent="0.25">
      <c r="A373" s="9">
        <v>368</v>
      </c>
      <c r="B373" s="7">
        <v>123824</v>
      </c>
      <c r="C373" s="7" t="s">
        <v>5</v>
      </c>
      <c r="D373" s="7" t="s">
        <v>19</v>
      </c>
      <c r="E373" s="7">
        <v>1</v>
      </c>
      <c r="F373" s="7">
        <v>166</v>
      </c>
      <c r="G373" s="7" t="s">
        <v>13</v>
      </c>
      <c r="H373" s="10">
        <v>44083</v>
      </c>
      <c r="I373" s="7" t="str">
        <f>IFERROR(VLOOKUP('Purchase Transactions'!$B373,'Sales Transactions'!$B$6:$H$315,7,FALSE),"")</f>
        <v/>
      </c>
      <c r="J373" s="7" t="str">
        <f>IFERROR(VLOOKUP('Purchase Transactions'!$B373,'Sales Transactions'!$B$6:$H$315,6,0),"")</f>
        <v/>
      </c>
      <c r="K373" s="10" t="str">
        <f>IFERROR(INDEX('Sales Transactions'!$F$6:$F$315,MATCH(Table5[[#This Row],[Item Code]],'Sales Transactions'!$B$6:$B$315,0)),"")</f>
        <v/>
      </c>
      <c r="L373" s="13">
        <f>IF(Table5[[#This Row],[Sales Quantity]]="",Table5[[#This Row],[Quantity]],"")</f>
        <v>1</v>
      </c>
      <c r="M373" s="13" t="str">
        <f>IFERROR(Table5[[#This Row],[Sales Price]]-Table5[[#This Row],[Purchase Price]],"")</f>
        <v/>
      </c>
    </row>
    <row r="374" spans="1:13" x14ac:dyDescent="0.25">
      <c r="A374" s="9">
        <v>369</v>
      </c>
      <c r="B374" s="7">
        <v>123825</v>
      </c>
      <c r="C374" s="7" t="s">
        <v>5</v>
      </c>
      <c r="D374" s="7" t="s">
        <v>19</v>
      </c>
      <c r="E374" s="7">
        <v>1</v>
      </c>
      <c r="F374" s="7">
        <v>336</v>
      </c>
      <c r="G374" s="7" t="s">
        <v>31</v>
      </c>
      <c r="H374" s="10">
        <v>43997</v>
      </c>
      <c r="I374" s="7">
        <f>IFERROR(VLOOKUP('Purchase Transactions'!$B374,'Sales Transactions'!$B$6:$H$315,7,FALSE),"")</f>
        <v>410</v>
      </c>
      <c r="J374" s="7">
        <f>IFERROR(VLOOKUP('Purchase Transactions'!$B374,'Sales Transactions'!$B$6:$H$315,6,0),"")</f>
        <v>1</v>
      </c>
      <c r="K374" s="10">
        <f>IFERROR(INDEX('Sales Transactions'!$F$6:$F$315,MATCH(Table5[[#This Row],[Item Code]],'Sales Transactions'!$B$6:$B$315,0)),"")</f>
        <v>44030</v>
      </c>
      <c r="L374" s="13" t="str">
        <f>IF(Table5[[#This Row],[Sales Quantity]]="",Table5[[#This Row],[Quantity]],"")</f>
        <v/>
      </c>
      <c r="M374" s="13">
        <f>IFERROR(Table5[[#This Row],[Sales Price]]-Table5[[#This Row],[Purchase Price]],"")</f>
        <v>74</v>
      </c>
    </row>
    <row r="375" spans="1:13" x14ac:dyDescent="0.25">
      <c r="A375" s="9">
        <v>370</v>
      </c>
      <c r="B375" s="7">
        <v>123826</v>
      </c>
      <c r="C375" s="7" t="s">
        <v>5</v>
      </c>
      <c r="D375" s="7" t="s">
        <v>19</v>
      </c>
      <c r="E375" s="7">
        <v>1</v>
      </c>
      <c r="F375" s="7">
        <v>315</v>
      </c>
      <c r="G375" s="7" t="s">
        <v>12</v>
      </c>
      <c r="H375" s="10">
        <v>44153</v>
      </c>
      <c r="I375" s="7" t="str">
        <f>IFERROR(VLOOKUP('Purchase Transactions'!$B375,'Sales Transactions'!$B$6:$H$315,7,FALSE),"")</f>
        <v/>
      </c>
      <c r="J375" s="7" t="str">
        <f>IFERROR(VLOOKUP('Purchase Transactions'!$B375,'Sales Transactions'!$B$6:$H$315,6,0),"")</f>
        <v/>
      </c>
      <c r="K375" s="10" t="str">
        <f>IFERROR(INDEX('Sales Transactions'!$F$6:$F$315,MATCH(Table5[[#This Row],[Item Code]],'Sales Transactions'!$B$6:$B$315,0)),"")</f>
        <v/>
      </c>
      <c r="L375" s="13">
        <f>IF(Table5[[#This Row],[Sales Quantity]]="",Table5[[#This Row],[Quantity]],"")</f>
        <v>1</v>
      </c>
      <c r="M375" s="13" t="str">
        <f>IFERROR(Table5[[#This Row],[Sales Price]]-Table5[[#This Row],[Purchase Price]],"")</f>
        <v/>
      </c>
    </row>
    <row r="376" spans="1:13" x14ac:dyDescent="0.25">
      <c r="A376" s="9">
        <v>371</v>
      </c>
      <c r="B376" s="7">
        <v>123827</v>
      </c>
      <c r="C376" s="7" t="s">
        <v>16</v>
      </c>
      <c r="D376" s="7" t="s">
        <v>19</v>
      </c>
      <c r="E376" s="7">
        <v>1</v>
      </c>
      <c r="F376" s="7">
        <v>109</v>
      </c>
      <c r="G376" s="7" t="s">
        <v>11</v>
      </c>
      <c r="H376" s="10">
        <v>44029</v>
      </c>
      <c r="I376" s="7">
        <f>IFERROR(VLOOKUP('Purchase Transactions'!$B376,'Sales Transactions'!$B$6:$H$315,7,FALSE),"")</f>
        <v>136</v>
      </c>
      <c r="J376" s="7">
        <f>IFERROR(VLOOKUP('Purchase Transactions'!$B376,'Sales Transactions'!$B$6:$H$315,6,0),"")</f>
        <v>1</v>
      </c>
      <c r="K376" s="10">
        <f>IFERROR(INDEX('Sales Transactions'!$F$6:$F$315,MATCH(Table5[[#This Row],[Item Code]],'Sales Transactions'!$B$6:$B$315,0)),"")</f>
        <v>44066</v>
      </c>
      <c r="L376" s="13" t="str">
        <f>IF(Table5[[#This Row],[Sales Quantity]]="",Table5[[#This Row],[Quantity]],"")</f>
        <v/>
      </c>
      <c r="M376" s="13">
        <f>IFERROR(Table5[[#This Row],[Sales Price]]-Table5[[#This Row],[Purchase Price]],"")</f>
        <v>27</v>
      </c>
    </row>
    <row r="377" spans="1:13" x14ac:dyDescent="0.25">
      <c r="A377" s="9">
        <v>372</v>
      </c>
      <c r="B377" s="7">
        <v>123828</v>
      </c>
      <c r="C377" s="7" t="s">
        <v>17</v>
      </c>
      <c r="D377" s="7" t="s">
        <v>19</v>
      </c>
      <c r="E377" s="7">
        <v>1</v>
      </c>
      <c r="F377" s="7">
        <v>327</v>
      </c>
      <c r="G377" s="7" t="s">
        <v>13</v>
      </c>
      <c r="H377" s="10">
        <v>44148</v>
      </c>
      <c r="I377" s="7" t="str">
        <f>IFERROR(VLOOKUP('Purchase Transactions'!$B377,'Sales Transactions'!$B$6:$H$315,7,FALSE),"")</f>
        <v/>
      </c>
      <c r="J377" s="7" t="str">
        <f>IFERROR(VLOOKUP('Purchase Transactions'!$B377,'Sales Transactions'!$B$6:$H$315,6,0),"")</f>
        <v/>
      </c>
      <c r="K377" s="10" t="str">
        <f>IFERROR(INDEX('Sales Transactions'!$F$6:$F$315,MATCH(Table5[[#This Row],[Item Code]],'Sales Transactions'!$B$6:$B$315,0)),"")</f>
        <v/>
      </c>
      <c r="L377" s="13">
        <f>IF(Table5[[#This Row],[Sales Quantity]]="",Table5[[#This Row],[Quantity]],"")</f>
        <v>1</v>
      </c>
      <c r="M377" s="13" t="str">
        <f>IFERROR(Table5[[#This Row],[Sales Price]]-Table5[[#This Row],[Purchase Price]],"")</f>
        <v/>
      </c>
    </row>
    <row r="378" spans="1:13" x14ac:dyDescent="0.25">
      <c r="A378" s="9">
        <v>373</v>
      </c>
      <c r="B378" s="7">
        <v>123829</v>
      </c>
      <c r="C378" s="7" t="s">
        <v>17</v>
      </c>
      <c r="D378" s="7" t="s">
        <v>19</v>
      </c>
      <c r="E378" s="7">
        <v>1</v>
      </c>
      <c r="F378" s="7">
        <v>308</v>
      </c>
      <c r="G378" s="7" t="s">
        <v>11</v>
      </c>
      <c r="H378" s="10">
        <v>43856</v>
      </c>
      <c r="I378" s="7">
        <f>IFERROR(VLOOKUP('Purchase Transactions'!$B378,'Sales Transactions'!$B$6:$H$315,7,FALSE),"")</f>
        <v>385</v>
      </c>
      <c r="J378" s="7">
        <f>IFERROR(VLOOKUP('Purchase Transactions'!$B378,'Sales Transactions'!$B$6:$H$315,6,0),"")</f>
        <v>1</v>
      </c>
      <c r="K378" s="10">
        <f>IFERROR(INDEX('Sales Transactions'!$F$6:$F$315,MATCH(Table5[[#This Row],[Item Code]],'Sales Transactions'!$B$6:$B$315,0)),"")</f>
        <v>43929</v>
      </c>
      <c r="L378" s="13" t="str">
        <f>IF(Table5[[#This Row],[Sales Quantity]]="",Table5[[#This Row],[Quantity]],"")</f>
        <v/>
      </c>
      <c r="M378" s="13">
        <f>IFERROR(Table5[[#This Row],[Sales Price]]-Table5[[#This Row],[Purchase Price]],"")</f>
        <v>77</v>
      </c>
    </row>
    <row r="379" spans="1:13" x14ac:dyDescent="0.25">
      <c r="A379" s="9">
        <v>374</v>
      </c>
      <c r="B379" s="7">
        <v>123830</v>
      </c>
      <c r="C379" s="7" t="s">
        <v>5</v>
      </c>
      <c r="D379" s="7" t="s">
        <v>19</v>
      </c>
      <c r="E379" s="7">
        <v>1</v>
      </c>
      <c r="F379" s="7">
        <v>309</v>
      </c>
      <c r="G379" s="7" t="s">
        <v>12</v>
      </c>
      <c r="H379" s="10">
        <v>44142</v>
      </c>
      <c r="I379" s="7">
        <f>IFERROR(VLOOKUP('Purchase Transactions'!$B379,'Sales Transactions'!$B$6:$H$315,7,FALSE),"")</f>
        <v>374</v>
      </c>
      <c r="J379" s="7">
        <f>IFERROR(VLOOKUP('Purchase Transactions'!$B379,'Sales Transactions'!$B$6:$H$315,6,0),"")</f>
        <v>1</v>
      </c>
      <c r="K379" s="10">
        <f>IFERROR(INDEX('Sales Transactions'!$F$6:$F$315,MATCH(Table5[[#This Row],[Item Code]],'Sales Transactions'!$B$6:$B$315,0)),"")</f>
        <v>44168</v>
      </c>
      <c r="L379" s="13" t="str">
        <f>IF(Table5[[#This Row],[Sales Quantity]]="",Table5[[#This Row],[Quantity]],"")</f>
        <v/>
      </c>
      <c r="M379" s="13">
        <f>IFERROR(Table5[[#This Row],[Sales Price]]-Table5[[#This Row],[Purchase Price]],"")</f>
        <v>65</v>
      </c>
    </row>
    <row r="380" spans="1:13" x14ac:dyDescent="0.25">
      <c r="A380" s="9">
        <v>375</v>
      </c>
      <c r="B380" s="7">
        <v>123831</v>
      </c>
      <c r="C380" s="7" t="s">
        <v>17</v>
      </c>
      <c r="D380" s="7" t="s">
        <v>19</v>
      </c>
      <c r="E380" s="7">
        <v>1</v>
      </c>
      <c r="F380" s="7">
        <v>114</v>
      </c>
      <c r="G380" s="7" t="s">
        <v>35</v>
      </c>
      <c r="H380" s="10">
        <v>44099</v>
      </c>
      <c r="I380" s="7">
        <f>IFERROR(VLOOKUP('Purchase Transactions'!$B380,'Sales Transactions'!$B$6:$H$315,7,FALSE),"")</f>
        <v>141</v>
      </c>
      <c r="J380" s="7">
        <f>IFERROR(VLOOKUP('Purchase Transactions'!$B380,'Sales Transactions'!$B$6:$H$315,6,0),"")</f>
        <v>1</v>
      </c>
      <c r="K380" s="10">
        <f>IFERROR(INDEX('Sales Transactions'!$F$6:$F$315,MATCH(Table5[[#This Row],[Item Code]],'Sales Transactions'!$B$6:$B$315,0)),"")</f>
        <v>44136</v>
      </c>
      <c r="L380" s="13" t="str">
        <f>IF(Table5[[#This Row],[Sales Quantity]]="",Table5[[#This Row],[Quantity]],"")</f>
        <v/>
      </c>
      <c r="M380" s="13">
        <f>IFERROR(Table5[[#This Row],[Sales Price]]-Table5[[#This Row],[Purchase Price]],"")</f>
        <v>27</v>
      </c>
    </row>
    <row r="381" spans="1:13" x14ac:dyDescent="0.25">
      <c r="A381" s="9">
        <v>376</v>
      </c>
      <c r="B381" s="7">
        <v>123832</v>
      </c>
      <c r="C381" s="7" t="s">
        <v>16</v>
      </c>
      <c r="D381" s="7" t="s">
        <v>19</v>
      </c>
      <c r="E381" s="7">
        <v>1</v>
      </c>
      <c r="F381" s="7">
        <v>210</v>
      </c>
      <c r="G381" s="7" t="s">
        <v>13</v>
      </c>
      <c r="H381" s="10">
        <v>44037</v>
      </c>
      <c r="I381" s="7" t="str">
        <f>IFERROR(VLOOKUP('Purchase Transactions'!$B381,'Sales Transactions'!$B$6:$H$315,7,FALSE),"")</f>
        <v/>
      </c>
      <c r="J381" s="7" t="str">
        <f>IFERROR(VLOOKUP('Purchase Transactions'!$B381,'Sales Transactions'!$B$6:$H$315,6,0),"")</f>
        <v/>
      </c>
      <c r="K381" s="10" t="str">
        <f>IFERROR(INDEX('Sales Transactions'!$F$6:$F$315,MATCH(Table5[[#This Row],[Item Code]],'Sales Transactions'!$B$6:$B$315,0)),"")</f>
        <v/>
      </c>
      <c r="L381" s="13">
        <f>IF(Table5[[#This Row],[Sales Quantity]]="",Table5[[#This Row],[Quantity]],"")</f>
        <v>1</v>
      </c>
      <c r="M381" s="13" t="str">
        <f>IFERROR(Table5[[#This Row],[Sales Price]]-Table5[[#This Row],[Purchase Price]],"")</f>
        <v/>
      </c>
    </row>
    <row r="382" spans="1:13" x14ac:dyDescent="0.25">
      <c r="A382" s="9">
        <v>377</v>
      </c>
      <c r="B382" s="7">
        <v>123833</v>
      </c>
      <c r="C382" s="7" t="s">
        <v>17</v>
      </c>
      <c r="D382" s="7" t="s">
        <v>19</v>
      </c>
      <c r="E382" s="7">
        <v>1</v>
      </c>
      <c r="F382" s="7">
        <v>204</v>
      </c>
      <c r="G382" s="7" t="s">
        <v>31</v>
      </c>
      <c r="H382" s="10">
        <v>44027</v>
      </c>
      <c r="I382" s="7" t="str">
        <f>IFERROR(VLOOKUP('Purchase Transactions'!$B382,'Sales Transactions'!$B$6:$H$315,7,FALSE),"")</f>
        <v/>
      </c>
      <c r="J382" s="7" t="str">
        <f>IFERROR(VLOOKUP('Purchase Transactions'!$B382,'Sales Transactions'!$B$6:$H$315,6,0),"")</f>
        <v/>
      </c>
      <c r="K382" s="10" t="str">
        <f>IFERROR(INDEX('Sales Transactions'!$F$6:$F$315,MATCH(Table5[[#This Row],[Item Code]],'Sales Transactions'!$B$6:$B$315,0)),"")</f>
        <v/>
      </c>
      <c r="L382" s="13">
        <f>IF(Table5[[#This Row],[Sales Quantity]]="",Table5[[#This Row],[Quantity]],"")</f>
        <v>1</v>
      </c>
      <c r="M382" s="13" t="str">
        <f>IFERROR(Table5[[#This Row],[Sales Price]]-Table5[[#This Row],[Purchase Price]],"")</f>
        <v/>
      </c>
    </row>
    <row r="383" spans="1:13" x14ac:dyDescent="0.25">
      <c r="A383" s="9">
        <v>378</v>
      </c>
      <c r="B383" s="7">
        <v>123834</v>
      </c>
      <c r="C383" s="7" t="s">
        <v>7</v>
      </c>
      <c r="D383" s="7" t="s">
        <v>19</v>
      </c>
      <c r="E383" s="7">
        <v>1</v>
      </c>
      <c r="F383" s="7">
        <v>307</v>
      </c>
      <c r="G383" s="7" t="s">
        <v>12</v>
      </c>
      <c r="H383" s="10">
        <v>43918</v>
      </c>
      <c r="I383" s="7">
        <f>IFERROR(VLOOKUP('Purchase Transactions'!$B383,'Sales Transactions'!$B$6:$H$315,7,FALSE),"")</f>
        <v>378</v>
      </c>
      <c r="J383" s="7">
        <f>IFERROR(VLOOKUP('Purchase Transactions'!$B383,'Sales Transactions'!$B$6:$H$315,6,0),"")</f>
        <v>1</v>
      </c>
      <c r="K383" s="10">
        <f>IFERROR(INDEX('Sales Transactions'!$F$6:$F$315,MATCH(Table5[[#This Row],[Item Code]],'Sales Transactions'!$B$6:$B$315,0)),"")</f>
        <v>43988</v>
      </c>
      <c r="L383" s="13" t="str">
        <f>IF(Table5[[#This Row],[Sales Quantity]]="",Table5[[#This Row],[Quantity]],"")</f>
        <v/>
      </c>
      <c r="M383" s="13">
        <f>IFERROR(Table5[[#This Row],[Sales Price]]-Table5[[#This Row],[Purchase Price]],"")</f>
        <v>71</v>
      </c>
    </row>
    <row r="384" spans="1:13" x14ac:dyDescent="0.25">
      <c r="A384" s="9">
        <v>379</v>
      </c>
      <c r="B384" s="7">
        <v>123835</v>
      </c>
      <c r="C384" s="7" t="s">
        <v>7</v>
      </c>
      <c r="D384" s="7" t="s">
        <v>19</v>
      </c>
      <c r="E384" s="7">
        <v>1</v>
      </c>
      <c r="F384" s="7">
        <v>270</v>
      </c>
      <c r="G384" s="7" t="s">
        <v>12</v>
      </c>
      <c r="H384" s="10">
        <v>44176</v>
      </c>
      <c r="I384" s="7" t="str">
        <f>IFERROR(VLOOKUP('Purchase Transactions'!$B384,'Sales Transactions'!$B$6:$H$315,7,FALSE),"")</f>
        <v/>
      </c>
      <c r="J384" s="7" t="str">
        <f>IFERROR(VLOOKUP('Purchase Transactions'!$B384,'Sales Transactions'!$B$6:$H$315,6,0),"")</f>
        <v/>
      </c>
      <c r="K384" s="10" t="str">
        <f>IFERROR(INDEX('Sales Transactions'!$F$6:$F$315,MATCH(Table5[[#This Row],[Item Code]],'Sales Transactions'!$B$6:$B$315,0)),"")</f>
        <v/>
      </c>
      <c r="L384" s="13">
        <f>IF(Table5[[#This Row],[Sales Quantity]]="",Table5[[#This Row],[Quantity]],"")</f>
        <v>1</v>
      </c>
      <c r="M384" s="13" t="str">
        <f>IFERROR(Table5[[#This Row],[Sales Price]]-Table5[[#This Row],[Purchase Price]],"")</f>
        <v/>
      </c>
    </row>
    <row r="385" spans="1:13" x14ac:dyDescent="0.25">
      <c r="A385" s="9">
        <v>380</v>
      </c>
      <c r="B385" s="7">
        <v>123836</v>
      </c>
      <c r="C385" s="7" t="s">
        <v>18</v>
      </c>
      <c r="D385" s="7" t="s">
        <v>19</v>
      </c>
      <c r="E385" s="7">
        <v>1</v>
      </c>
      <c r="F385" s="7">
        <v>160</v>
      </c>
      <c r="G385" s="7" t="s">
        <v>13</v>
      </c>
      <c r="H385" s="10">
        <v>44164</v>
      </c>
      <c r="I385" s="7" t="str">
        <f>IFERROR(VLOOKUP('Purchase Transactions'!$B385,'Sales Transactions'!$B$6:$H$315,7,FALSE),"")</f>
        <v/>
      </c>
      <c r="J385" s="7" t="str">
        <f>IFERROR(VLOOKUP('Purchase Transactions'!$B385,'Sales Transactions'!$B$6:$H$315,6,0),"")</f>
        <v/>
      </c>
      <c r="K385" s="10" t="str">
        <f>IFERROR(INDEX('Sales Transactions'!$F$6:$F$315,MATCH(Table5[[#This Row],[Item Code]],'Sales Transactions'!$B$6:$B$315,0)),"")</f>
        <v/>
      </c>
      <c r="L385" s="13">
        <f>IF(Table5[[#This Row],[Sales Quantity]]="",Table5[[#This Row],[Quantity]],"")</f>
        <v>1</v>
      </c>
      <c r="M385" s="13" t="str">
        <f>IFERROR(Table5[[#This Row],[Sales Price]]-Table5[[#This Row],[Purchase Price]],"")</f>
        <v/>
      </c>
    </row>
    <row r="386" spans="1:13" x14ac:dyDescent="0.25">
      <c r="A386" s="9">
        <v>381</v>
      </c>
      <c r="B386" s="7">
        <v>123837</v>
      </c>
      <c r="C386" s="7" t="s">
        <v>20</v>
      </c>
      <c r="D386" s="7" t="s">
        <v>19</v>
      </c>
      <c r="E386" s="7">
        <v>1</v>
      </c>
      <c r="F386" s="7">
        <v>126</v>
      </c>
      <c r="G386" s="7" t="s">
        <v>31</v>
      </c>
      <c r="H386" s="10">
        <v>44038</v>
      </c>
      <c r="I386" s="7" t="str">
        <f>IFERROR(VLOOKUP('Purchase Transactions'!$B386,'Sales Transactions'!$B$6:$H$315,7,FALSE),"")</f>
        <v/>
      </c>
      <c r="J386" s="7" t="str">
        <f>IFERROR(VLOOKUP('Purchase Transactions'!$B386,'Sales Transactions'!$B$6:$H$315,6,0),"")</f>
        <v/>
      </c>
      <c r="K386" s="10" t="str">
        <f>IFERROR(INDEX('Sales Transactions'!$F$6:$F$315,MATCH(Table5[[#This Row],[Item Code]],'Sales Transactions'!$B$6:$B$315,0)),"")</f>
        <v/>
      </c>
      <c r="L386" s="13">
        <f>IF(Table5[[#This Row],[Sales Quantity]]="",Table5[[#This Row],[Quantity]],"")</f>
        <v>1</v>
      </c>
      <c r="M386" s="13" t="str">
        <f>IFERROR(Table5[[#This Row],[Sales Price]]-Table5[[#This Row],[Purchase Price]],"")</f>
        <v/>
      </c>
    </row>
    <row r="387" spans="1:13" x14ac:dyDescent="0.25">
      <c r="A387" s="9">
        <v>382</v>
      </c>
      <c r="B387" s="7">
        <v>123838</v>
      </c>
      <c r="C387" s="7" t="s">
        <v>20</v>
      </c>
      <c r="D387" s="7" t="s">
        <v>19</v>
      </c>
      <c r="E387" s="7">
        <v>1</v>
      </c>
      <c r="F387" s="7">
        <v>238</v>
      </c>
      <c r="G387" s="7" t="s">
        <v>12</v>
      </c>
      <c r="H387" s="10">
        <v>43961</v>
      </c>
      <c r="I387" s="7">
        <f>IFERROR(VLOOKUP('Purchase Transactions'!$B387,'Sales Transactions'!$B$6:$H$315,7,FALSE),"")</f>
        <v>283</v>
      </c>
      <c r="J387" s="7">
        <f>IFERROR(VLOOKUP('Purchase Transactions'!$B387,'Sales Transactions'!$B$6:$H$315,6,0),"")</f>
        <v>1</v>
      </c>
      <c r="K387" s="10">
        <f>IFERROR(INDEX('Sales Transactions'!$F$6:$F$315,MATCH(Table5[[#This Row],[Item Code]],'Sales Transactions'!$B$6:$B$315,0)),"")</f>
        <v>43976</v>
      </c>
      <c r="L387" s="13" t="str">
        <f>IF(Table5[[#This Row],[Sales Quantity]]="",Table5[[#This Row],[Quantity]],"")</f>
        <v/>
      </c>
      <c r="M387" s="13">
        <f>IFERROR(Table5[[#This Row],[Sales Price]]-Table5[[#This Row],[Purchase Price]],"")</f>
        <v>45</v>
      </c>
    </row>
    <row r="388" spans="1:13" x14ac:dyDescent="0.25">
      <c r="A388" s="9">
        <v>383</v>
      </c>
      <c r="B388" s="7">
        <v>123839</v>
      </c>
      <c r="C388" s="7" t="s">
        <v>16</v>
      </c>
      <c r="D388" s="7" t="s">
        <v>19</v>
      </c>
      <c r="E388" s="7">
        <v>1</v>
      </c>
      <c r="F388" s="7">
        <v>140</v>
      </c>
      <c r="G388" s="7" t="s">
        <v>12</v>
      </c>
      <c r="H388" s="10">
        <v>44102</v>
      </c>
      <c r="I388" s="7">
        <f>IFERROR(VLOOKUP('Purchase Transactions'!$B388,'Sales Transactions'!$B$6:$H$315,7,FALSE),"")</f>
        <v>171</v>
      </c>
      <c r="J388" s="7">
        <f>IFERROR(VLOOKUP('Purchase Transactions'!$B388,'Sales Transactions'!$B$6:$H$315,6,0),"")</f>
        <v>1</v>
      </c>
      <c r="K388" s="10">
        <f>IFERROR(INDEX('Sales Transactions'!$F$6:$F$315,MATCH(Table5[[#This Row],[Item Code]],'Sales Transactions'!$B$6:$B$315,0)),"")</f>
        <v>44153</v>
      </c>
      <c r="L388" s="13" t="str">
        <f>IF(Table5[[#This Row],[Sales Quantity]]="",Table5[[#This Row],[Quantity]],"")</f>
        <v/>
      </c>
      <c r="M388" s="13">
        <f>IFERROR(Table5[[#This Row],[Sales Price]]-Table5[[#This Row],[Purchase Price]],"")</f>
        <v>31</v>
      </c>
    </row>
    <row r="389" spans="1:13" x14ac:dyDescent="0.25">
      <c r="A389" s="9">
        <v>384</v>
      </c>
      <c r="B389" s="7">
        <v>123840</v>
      </c>
      <c r="C389" s="7" t="s">
        <v>4</v>
      </c>
      <c r="D389" s="7" t="s">
        <v>19</v>
      </c>
      <c r="E389" s="7">
        <v>1</v>
      </c>
      <c r="F389" s="7">
        <v>235</v>
      </c>
      <c r="G389" s="7" t="s">
        <v>35</v>
      </c>
      <c r="H389" s="10">
        <v>44033</v>
      </c>
      <c r="I389" s="7">
        <f>IFERROR(VLOOKUP('Purchase Transactions'!$B389,'Sales Transactions'!$B$6:$H$315,7,FALSE),"")</f>
        <v>287</v>
      </c>
      <c r="J389" s="7">
        <f>IFERROR(VLOOKUP('Purchase Transactions'!$B389,'Sales Transactions'!$B$6:$H$315,6,0),"")</f>
        <v>1</v>
      </c>
      <c r="K389" s="10">
        <f>IFERROR(INDEX('Sales Transactions'!$F$6:$F$315,MATCH(Table5[[#This Row],[Item Code]],'Sales Transactions'!$B$6:$B$315,0)),"")</f>
        <v>44115</v>
      </c>
      <c r="L389" s="13" t="str">
        <f>IF(Table5[[#This Row],[Sales Quantity]]="",Table5[[#This Row],[Quantity]],"")</f>
        <v/>
      </c>
      <c r="M389" s="13">
        <f>IFERROR(Table5[[#This Row],[Sales Price]]-Table5[[#This Row],[Purchase Price]],"")</f>
        <v>52</v>
      </c>
    </row>
    <row r="390" spans="1:13" x14ac:dyDescent="0.25">
      <c r="A390" s="9">
        <v>385</v>
      </c>
      <c r="B390" s="7">
        <v>123841</v>
      </c>
      <c r="C390" s="7" t="s">
        <v>7</v>
      </c>
      <c r="D390" s="7" t="s">
        <v>19</v>
      </c>
      <c r="E390" s="7">
        <v>1</v>
      </c>
      <c r="F390" s="7">
        <v>304</v>
      </c>
      <c r="G390" s="7" t="s">
        <v>11</v>
      </c>
      <c r="H390" s="10">
        <v>43902</v>
      </c>
      <c r="I390" s="7">
        <f>IFERROR(VLOOKUP('Purchase Transactions'!$B390,'Sales Transactions'!$B$6:$H$315,7,FALSE),"")</f>
        <v>359</v>
      </c>
      <c r="J390" s="7">
        <f>IFERROR(VLOOKUP('Purchase Transactions'!$B390,'Sales Transactions'!$B$6:$H$315,6,0),"")</f>
        <v>1</v>
      </c>
      <c r="K390" s="10">
        <f>IFERROR(INDEX('Sales Transactions'!$F$6:$F$315,MATCH(Table5[[#This Row],[Item Code]],'Sales Transactions'!$B$6:$B$315,0)),"")</f>
        <v>43967</v>
      </c>
      <c r="L390" s="13" t="str">
        <f>IF(Table5[[#This Row],[Sales Quantity]]="",Table5[[#This Row],[Quantity]],"")</f>
        <v/>
      </c>
      <c r="M390" s="13">
        <f>IFERROR(Table5[[#This Row],[Sales Price]]-Table5[[#This Row],[Purchase Price]],"")</f>
        <v>55</v>
      </c>
    </row>
    <row r="391" spans="1:13" x14ac:dyDescent="0.25">
      <c r="A391" s="9">
        <v>386</v>
      </c>
      <c r="B391" s="7">
        <v>123842</v>
      </c>
      <c r="C391" s="7" t="s">
        <v>4</v>
      </c>
      <c r="D391" s="7" t="s">
        <v>19</v>
      </c>
      <c r="E391" s="7">
        <v>1</v>
      </c>
      <c r="F391" s="7">
        <v>327</v>
      </c>
      <c r="G391" s="7" t="s">
        <v>11</v>
      </c>
      <c r="H391" s="10">
        <v>43987</v>
      </c>
      <c r="I391" s="7">
        <f>IFERROR(VLOOKUP('Purchase Transactions'!$B391,'Sales Transactions'!$B$6:$H$315,7,FALSE),"")</f>
        <v>402</v>
      </c>
      <c r="J391" s="7">
        <f>IFERROR(VLOOKUP('Purchase Transactions'!$B391,'Sales Transactions'!$B$6:$H$315,6,0),"")</f>
        <v>1</v>
      </c>
      <c r="K391" s="10">
        <f>IFERROR(INDEX('Sales Transactions'!$F$6:$F$315,MATCH(Table5[[#This Row],[Item Code]],'Sales Transactions'!$B$6:$B$315,0)),"")</f>
        <v>44060</v>
      </c>
      <c r="L391" s="13" t="str">
        <f>IF(Table5[[#This Row],[Sales Quantity]]="",Table5[[#This Row],[Quantity]],"")</f>
        <v/>
      </c>
      <c r="M391" s="13">
        <f>IFERROR(Table5[[#This Row],[Sales Price]]-Table5[[#This Row],[Purchase Price]],"")</f>
        <v>75</v>
      </c>
    </row>
    <row r="392" spans="1:13" x14ac:dyDescent="0.25">
      <c r="A392" s="9">
        <v>387</v>
      </c>
      <c r="B392" s="7">
        <v>123843</v>
      </c>
      <c r="C392" s="7" t="s">
        <v>5</v>
      </c>
      <c r="D392" s="7" t="s">
        <v>19</v>
      </c>
      <c r="E392" s="7">
        <v>1</v>
      </c>
      <c r="F392" s="7">
        <v>236</v>
      </c>
      <c r="G392" s="7" t="s">
        <v>35</v>
      </c>
      <c r="H392" s="10">
        <v>44074</v>
      </c>
      <c r="I392" s="7" t="str">
        <f>IFERROR(VLOOKUP('Purchase Transactions'!$B392,'Sales Transactions'!$B$6:$H$315,7,FALSE),"")</f>
        <v/>
      </c>
      <c r="J392" s="7" t="str">
        <f>IFERROR(VLOOKUP('Purchase Transactions'!$B392,'Sales Transactions'!$B$6:$H$315,6,0),"")</f>
        <v/>
      </c>
      <c r="K392" s="10" t="str">
        <f>IFERROR(INDEX('Sales Transactions'!$F$6:$F$315,MATCH(Table5[[#This Row],[Item Code]],'Sales Transactions'!$B$6:$B$315,0)),"")</f>
        <v/>
      </c>
      <c r="L392" s="13">
        <f>IF(Table5[[#This Row],[Sales Quantity]]="",Table5[[#This Row],[Quantity]],"")</f>
        <v>1</v>
      </c>
      <c r="M392" s="13" t="str">
        <f>IFERROR(Table5[[#This Row],[Sales Price]]-Table5[[#This Row],[Purchase Price]],"")</f>
        <v/>
      </c>
    </row>
    <row r="393" spans="1:13" x14ac:dyDescent="0.25">
      <c r="A393" s="9">
        <v>388</v>
      </c>
      <c r="B393" s="7">
        <v>123844</v>
      </c>
      <c r="C393" s="7" t="s">
        <v>5</v>
      </c>
      <c r="D393" s="7" t="s">
        <v>19</v>
      </c>
      <c r="E393" s="7">
        <v>1</v>
      </c>
      <c r="F393" s="7">
        <v>194</v>
      </c>
      <c r="G393" s="7" t="s">
        <v>31</v>
      </c>
      <c r="H393" s="10">
        <v>43860</v>
      </c>
      <c r="I393" s="7">
        <f>IFERROR(VLOOKUP('Purchase Transactions'!$B393,'Sales Transactions'!$B$6:$H$315,7,FALSE),"")</f>
        <v>239</v>
      </c>
      <c r="J393" s="7">
        <f>IFERROR(VLOOKUP('Purchase Transactions'!$B393,'Sales Transactions'!$B$6:$H$315,6,0),"")</f>
        <v>1</v>
      </c>
      <c r="K393" s="10">
        <f>IFERROR(INDEX('Sales Transactions'!$F$6:$F$315,MATCH(Table5[[#This Row],[Item Code]],'Sales Transactions'!$B$6:$B$315,0)),"")</f>
        <v>43875</v>
      </c>
      <c r="L393" s="13" t="str">
        <f>IF(Table5[[#This Row],[Sales Quantity]]="",Table5[[#This Row],[Quantity]],"")</f>
        <v/>
      </c>
      <c r="M393" s="13">
        <f>IFERROR(Table5[[#This Row],[Sales Price]]-Table5[[#This Row],[Purchase Price]],"")</f>
        <v>45</v>
      </c>
    </row>
    <row r="394" spans="1:13" x14ac:dyDescent="0.25">
      <c r="A394" s="9">
        <v>389</v>
      </c>
      <c r="B394" s="7">
        <v>123845</v>
      </c>
      <c r="C394" s="7" t="s">
        <v>18</v>
      </c>
      <c r="D394" s="7" t="s">
        <v>19</v>
      </c>
      <c r="E394" s="7">
        <v>1</v>
      </c>
      <c r="F394" s="7">
        <v>336</v>
      </c>
      <c r="G394" s="7" t="s">
        <v>31</v>
      </c>
      <c r="H394" s="10">
        <v>44073</v>
      </c>
      <c r="I394" s="7">
        <f>IFERROR(VLOOKUP('Purchase Transactions'!$B394,'Sales Transactions'!$B$6:$H$315,7,FALSE),"")</f>
        <v>407</v>
      </c>
      <c r="J394" s="7">
        <f>IFERROR(VLOOKUP('Purchase Transactions'!$B394,'Sales Transactions'!$B$6:$H$315,6,0),"")</f>
        <v>1</v>
      </c>
      <c r="K394" s="10">
        <f>IFERROR(INDEX('Sales Transactions'!$F$6:$F$315,MATCH(Table5[[#This Row],[Item Code]],'Sales Transactions'!$B$6:$B$315,0)),"")</f>
        <v>44123</v>
      </c>
      <c r="L394" s="13" t="str">
        <f>IF(Table5[[#This Row],[Sales Quantity]]="",Table5[[#This Row],[Quantity]],"")</f>
        <v/>
      </c>
      <c r="M394" s="13">
        <f>IFERROR(Table5[[#This Row],[Sales Price]]-Table5[[#This Row],[Purchase Price]],"")</f>
        <v>71</v>
      </c>
    </row>
    <row r="395" spans="1:13" x14ac:dyDescent="0.25">
      <c r="A395" s="9">
        <v>390</v>
      </c>
      <c r="B395" s="7">
        <v>123846</v>
      </c>
      <c r="C395" s="7" t="s">
        <v>5</v>
      </c>
      <c r="D395" s="7" t="s">
        <v>19</v>
      </c>
      <c r="E395" s="7">
        <v>1</v>
      </c>
      <c r="F395" s="7">
        <v>108</v>
      </c>
      <c r="G395" s="7" t="s">
        <v>13</v>
      </c>
      <c r="H395" s="10">
        <v>44151</v>
      </c>
      <c r="I395" s="7" t="str">
        <f>IFERROR(VLOOKUP('Purchase Transactions'!$B395,'Sales Transactions'!$B$6:$H$315,7,FALSE),"")</f>
        <v/>
      </c>
      <c r="J395" s="7" t="str">
        <f>IFERROR(VLOOKUP('Purchase Transactions'!$B395,'Sales Transactions'!$B$6:$H$315,6,0),"")</f>
        <v/>
      </c>
      <c r="K395" s="10" t="str">
        <f>IFERROR(INDEX('Sales Transactions'!$F$6:$F$315,MATCH(Table5[[#This Row],[Item Code]],'Sales Transactions'!$B$6:$B$315,0)),"")</f>
        <v/>
      </c>
      <c r="L395" s="13">
        <f>IF(Table5[[#This Row],[Sales Quantity]]="",Table5[[#This Row],[Quantity]],"")</f>
        <v>1</v>
      </c>
      <c r="M395" s="13" t="str">
        <f>IFERROR(Table5[[#This Row],[Sales Price]]-Table5[[#This Row],[Purchase Price]],"")</f>
        <v/>
      </c>
    </row>
    <row r="396" spans="1:13" x14ac:dyDescent="0.25">
      <c r="A396" s="9">
        <v>391</v>
      </c>
      <c r="B396" s="7">
        <v>123847</v>
      </c>
      <c r="C396" s="7" t="s">
        <v>4</v>
      </c>
      <c r="D396" s="7" t="s">
        <v>19</v>
      </c>
      <c r="E396" s="7">
        <v>1</v>
      </c>
      <c r="F396" s="7">
        <v>251</v>
      </c>
      <c r="G396" s="7" t="s">
        <v>11</v>
      </c>
      <c r="H396" s="10">
        <v>44136</v>
      </c>
      <c r="I396" s="7">
        <f>IFERROR(VLOOKUP('Purchase Transactions'!$B396,'Sales Transactions'!$B$6:$H$315,7,FALSE),"")</f>
        <v>291</v>
      </c>
      <c r="J396" s="7">
        <f>IFERROR(VLOOKUP('Purchase Transactions'!$B396,'Sales Transactions'!$B$6:$H$315,6,0),"")</f>
        <v>1</v>
      </c>
      <c r="K396" s="10">
        <f>IFERROR(INDEX('Sales Transactions'!$F$6:$F$315,MATCH(Table5[[#This Row],[Item Code]],'Sales Transactions'!$B$6:$B$315,0)),"")</f>
        <v>44153</v>
      </c>
      <c r="L396" s="13" t="str">
        <f>IF(Table5[[#This Row],[Sales Quantity]]="",Table5[[#This Row],[Quantity]],"")</f>
        <v/>
      </c>
      <c r="M396" s="13">
        <f>IFERROR(Table5[[#This Row],[Sales Price]]-Table5[[#This Row],[Purchase Price]],"")</f>
        <v>40</v>
      </c>
    </row>
    <row r="397" spans="1:13" x14ac:dyDescent="0.25">
      <c r="A397" s="9">
        <v>392</v>
      </c>
      <c r="B397" s="7">
        <v>123848</v>
      </c>
      <c r="C397" s="7" t="s">
        <v>18</v>
      </c>
      <c r="D397" s="7" t="s">
        <v>19</v>
      </c>
      <c r="E397" s="7">
        <v>1</v>
      </c>
      <c r="F397" s="7">
        <v>226</v>
      </c>
      <c r="G397" s="7" t="s">
        <v>13</v>
      </c>
      <c r="H397" s="10">
        <v>43931</v>
      </c>
      <c r="I397" s="7">
        <f>IFERROR(VLOOKUP('Purchase Transactions'!$B397,'Sales Transactions'!$B$6:$H$315,7,FALSE),"")</f>
        <v>283</v>
      </c>
      <c r="J397" s="7">
        <f>IFERROR(VLOOKUP('Purchase Transactions'!$B397,'Sales Transactions'!$B$6:$H$315,6,0),"")</f>
        <v>1</v>
      </c>
      <c r="K397" s="10">
        <f>IFERROR(INDEX('Sales Transactions'!$F$6:$F$315,MATCH(Table5[[#This Row],[Item Code]],'Sales Transactions'!$B$6:$B$315,0)),"")</f>
        <v>43975</v>
      </c>
      <c r="L397" s="13" t="str">
        <f>IF(Table5[[#This Row],[Sales Quantity]]="",Table5[[#This Row],[Quantity]],"")</f>
        <v/>
      </c>
      <c r="M397" s="13">
        <f>IFERROR(Table5[[#This Row],[Sales Price]]-Table5[[#This Row],[Purchase Price]],"")</f>
        <v>57</v>
      </c>
    </row>
    <row r="398" spans="1:13" x14ac:dyDescent="0.25">
      <c r="A398" s="9">
        <v>393</v>
      </c>
      <c r="B398" s="7">
        <v>123849</v>
      </c>
      <c r="C398" s="7" t="s">
        <v>16</v>
      </c>
      <c r="D398" s="7" t="s">
        <v>19</v>
      </c>
      <c r="E398" s="7">
        <v>1</v>
      </c>
      <c r="F398" s="7">
        <v>317</v>
      </c>
      <c r="G398" s="7" t="s">
        <v>11</v>
      </c>
      <c r="H398" s="10">
        <v>44171</v>
      </c>
      <c r="I398" s="7" t="str">
        <f>IFERROR(VLOOKUP('Purchase Transactions'!$B398,'Sales Transactions'!$B$6:$H$315,7,FALSE),"")</f>
        <v/>
      </c>
      <c r="J398" s="7" t="str">
        <f>IFERROR(VLOOKUP('Purchase Transactions'!$B398,'Sales Transactions'!$B$6:$H$315,6,0),"")</f>
        <v/>
      </c>
      <c r="K398" s="10" t="str">
        <f>IFERROR(INDEX('Sales Transactions'!$F$6:$F$315,MATCH(Table5[[#This Row],[Item Code]],'Sales Transactions'!$B$6:$B$315,0)),"")</f>
        <v/>
      </c>
      <c r="L398" s="13">
        <f>IF(Table5[[#This Row],[Sales Quantity]]="",Table5[[#This Row],[Quantity]],"")</f>
        <v>1</v>
      </c>
      <c r="M398" s="13" t="str">
        <f>IFERROR(Table5[[#This Row],[Sales Price]]-Table5[[#This Row],[Purchase Price]],"")</f>
        <v/>
      </c>
    </row>
    <row r="399" spans="1:13" x14ac:dyDescent="0.25">
      <c r="A399" s="9">
        <v>394</v>
      </c>
      <c r="B399" s="7">
        <v>123850</v>
      </c>
      <c r="C399" s="7" t="s">
        <v>17</v>
      </c>
      <c r="D399" s="7" t="s">
        <v>19</v>
      </c>
      <c r="E399" s="7">
        <v>1</v>
      </c>
      <c r="F399" s="7">
        <v>313</v>
      </c>
      <c r="G399" s="7" t="s">
        <v>13</v>
      </c>
      <c r="H399" s="10">
        <v>44183</v>
      </c>
      <c r="I399" s="7" t="str">
        <f>IFERROR(VLOOKUP('Purchase Transactions'!$B399,'Sales Transactions'!$B$6:$H$315,7,FALSE),"")</f>
        <v/>
      </c>
      <c r="J399" s="7" t="str">
        <f>IFERROR(VLOOKUP('Purchase Transactions'!$B399,'Sales Transactions'!$B$6:$H$315,6,0),"")</f>
        <v/>
      </c>
      <c r="K399" s="10" t="str">
        <f>IFERROR(INDEX('Sales Transactions'!$F$6:$F$315,MATCH(Table5[[#This Row],[Item Code]],'Sales Transactions'!$B$6:$B$315,0)),"")</f>
        <v/>
      </c>
      <c r="L399" s="13">
        <f>IF(Table5[[#This Row],[Sales Quantity]]="",Table5[[#This Row],[Quantity]],"")</f>
        <v>1</v>
      </c>
      <c r="M399" s="13" t="str">
        <f>IFERROR(Table5[[#This Row],[Sales Price]]-Table5[[#This Row],[Purchase Price]],"")</f>
        <v/>
      </c>
    </row>
    <row r="400" spans="1:13" x14ac:dyDescent="0.25">
      <c r="A400" s="9">
        <v>395</v>
      </c>
      <c r="B400" s="7">
        <v>123851</v>
      </c>
      <c r="C400" s="7" t="s">
        <v>18</v>
      </c>
      <c r="D400" s="7" t="s">
        <v>19</v>
      </c>
      <c r="E400" s="7">
        <v>1</v>
      </c>
      <c r="F400" s="7">
        <v>279</v>
      </c>
      <c r="G400" s="7" t="s">
        <v>11</v>
      </c>
      <c r="H400" s="10">
        <v>43860</v>
      </c>
      <c r="I400" s="7">
        <f>IFERROR(VLOOKUP('Purchase Transactions'!$B400,'Sales Transactions'!$B$6:$H$315,7,FALSE),"")</f>
        <v>332</v>
      </c>
      <c r="J400" s="7">
        <f>IFERROR(VLOOKUP('Purchase Transactions'!$B400,'Sales Transactions'!$B$6:$H$315,6,0),"")</f>
        <v>1</v>
      </c>
      <c r="K400" s="10">
        <f>IFERROR(INDEX('Sales Transactions'!$F$6:$F$315,MATCH(Table5[[#This Row],[Item Code]],'Sales Transactions'!$B$6:$B$315,0)),"")</f>
        <v>43880</v>
      </c>
      <c r="L400" s="13" t="str">
        <f>IF(Table5[[#This Row],[Sales Quantity]]="",Table5[[#This Row],[Quantity]],"")</f>
        <v/>
      </c>
      <c r="M400" s="13">
        <f>IFERROR(Table5[[#This Row],[Sales Price]]-Table5[[#This Row],[Purchase Price]],"")</f>
        <v>53</v>
      </c>
    </row>
    <row r="401" spans="1:13" x14ac:dyDescent="0.25">
      <c r="A401" s="9">
        <v>396</v>
      </c>
      <c r="B401" s="7">
        <v>123852</v>
      </c>
      <c r="C401" s="7" t="s">
        <v>18</v>
      </c>
      <c r="D401" s="7" t="s">
        <v>19</v>
      </c>
      <c r="E401" s="7">
        <v>1</v>
      </c>
      <c r="F401" s="7">
        <v>121</v>
      </c>
      <c r="G401" s="7" t="s">
        <v>11</v>
      </c>
      <c r="H401" s="10">
        <v>43993</v>
      </c>
      <c r="I401" s="7">
        <f>IFERROR(VLOOKUP('Purchase Transactions'!$B401,'Sales Transactions'!$B$6:$H$315,7,FALSE),"")</f>
        <v>149</v>
      </c>
      <c r="J401" s="7">
        <f>IFERROR(VLOOKUP('Purchase Transactions'!$B401,'Sales Transactions'!$B$6:$H$315,6,0),"")</f>
        <v>1</v>
      </c>
      <c r="K401" s="10">
        <f>IFERROR(INDEX('Sales Transactions'!$F$6:$F$315,MATCH(Table5[[#This Row],[Item Code]],'Sales Transactions'!$B$6:$B$315,0)),"")</f>
        <v>44062</v>
      </c>
      <c r="L401" s="13" t="str">
        <f>IF(Table5[[#This Row],[Sales Quantity]]="",Table5[[#This Row],[Quantity]],"")</f>
        <v/>
      </c>
      <c r="M401" s="13">
        <f>IFERROR(Table5[[#This Row],[Sales Price]]-Table5[[#This Row],[Purchase Price]],"")</f>
        <v>28</v>
      </c>
    </row>
    <row r="402" spans="1:13" x14ac:dyDescent="0.25">
      <c r="A402" s="9">
        <v>397</v>
      </c>
      <c r="B402" s="7">
        <v>123853</v>
      </c>
      <c r="C402" s="7" t="s">
        <v>5</v>
      </c>
      <c r="D402" s="7" t="s">
        <v>19</v>
      </c>
      <c r="E402" s="7">
        <v>1</v>
      </c>
      <c r="F402" s="7">
        <v>233</v>
      </c>
      <c r="G402" s="7" t="s">
        <v>12</v>
      </c>
      <c r="H402" s="10">
        <v>44066</v>
      </c>
      <c r="I402" s="7">
        <f>IFERROR(VLOOKUP('Purchase Transactions'!$B402,'Sales Transactions'!$B$6:$H$315,7,FALSE),"")</f>
        <v>291</v>
      </c>
      <c r="J402" s="7">
        <f>IFERROR(VLOOKUP('Purchase Transactions'!$B402,'Sales Transactions'!$B$6:$H$315,6,0),"")</f>
        <v>1</v>
      </c>
      <c r="K402" s="10">
        <f>IFERROR(INDEX('Sales Transactions'!$F$6:$F$315,MATCH(Table5[[#This Row],[Item Code]],'Sales Transactions'!$B$6:$B$315,0)),"")</f>
        <v>44083</v>
      </c>
      <c r="L402" s="13" t="str">
        <f>IF(Table5[[#This Row],[Sales Quantity]]="",Table5[[#This Row],[Quantity]],"")</f>
        <v/>
      </c>
      <c r="M402" s="13">
        <f>IFERROR(Table5[[#This Row],[Sales Price]]-Table5[[#This Row],[Purchase Price]],"")</f>
        <v>58</v>
      </c>
    </row>
    <row r="403" spans="1:13" x14ac:dyDescent="0.25">
      <c r="A403" s="9">
        <v>398</v>
      </c>
      <c r="B403" s="7">
        <v>123854</v>
      </c>
      <c r="C403" s="7" t="s">
        <v>16</v>
      </c>
      <c r="D403" s="7" t="s">
        <v>19</v>
      </c>
      <c r="E403" s="7">
        <v>1</v>
      </c>
      <c r="F403" s="7">
        <v>126</v>
      </c>
      <c r="G403" s="7" t="s">
        <v>35</v>
      </c>
      <c r="H403" s="10">
        <v>43950</v>
      </c>
      <c r="I403" s="7">
        <f>IFERROR(VLOOKUP('Purchase Transactions'!$B403,'Sales Transactions'!$B$6:$H$315,7,FALSE),"")</f>
        <v>152</v>
      </c>
      <c r="J403" s="7">
        <f>IFERROR(VLOOKUP('Purchase Transactions'!$B403,'Sales Transactions'!$B$6:$H$315,6,0),"")</f>
        <v>1</v>
      </c>
      <c r="K403" s="10">
        <f>IFERROR(INDEX('Sales Transactions'!$F$6:$F$315,MATCH(Table5[[#This Row],[Item Code]],'Sales Transactions'!$B$6:$B$315,0)),"")</f>
        <v>44006</v>
      </c>
      <c r="L403" s="13" t="str">
        <f>IF(Table5[[#This Row],[Sales Quantity]]="",Table5[[#This Row],[Quantity]],"")</f>
        <v/>
      </c>
      <c r="M403" s="13">
        <f>IFERROR(Table5[[#This Row],[Sales Price]]-Table5[[#This Row],[Purchase Price]],"")</f>
        <v>26</v>
      </c>
    </row>
    <row r="404" spans="1:13" x14ac:dyDescent="0.25">
      <c r="A404" s="9">
        <v>399</v>
      </c>
      <c r="B404" s="7">
        <v>123855</v>
      </c>
      <c r="C404" s="7" t="s">
        <v>16</v>
      </c>
      <c r="D404" s="7" t="s">
        <v>19</v>
      </c>
      <c r="E404" s="7">
        <v>1</v>
      </c>
      <c r="F404" s="7">
        <v>309</v>
      </c>
      <c r="G404" s="7" t="s">
        <v>13</v>
      </c>
      <c r="H404" s="10">
        <v>44097</v>
      </c>
      <c r="I404" s="7">
        <f>IFERROR(VLOOKUP('Purchase Transactions'!$B404,'Sales Transactions'!$B$6:$H$315,7,FALSE),"")</f>
        <v>358</v>
      </c>
      <c r="J404" s="7">
        <f>IFERROR(VLOOKUP('Purchase Transactions'!$B404,'Sales Transactions'!$B$6:$H$315,6,0),"")</f>
        <v>1</v>
      </c>
      <c r="K404" s="10">
        <f>IFERROR(INDEX('Sales Transactions'!$F$6:$F$315,MATCH(Table5[[#This Row],[Item Code]],'Sales Transactions'!$B$6:$B$315,0)),"")</f>
        <v>44122</v>
      </c>
      <c r="L404" s="13" t="str">
        <f>IF(Table5[[#This Row],[Sales Quantity]]="",Table5[[#This Row],[Quantity]],"")</f>
        <v/>
      </c>
      <c r="M404" s="13">
        <f>IFERROR(Table5[[#This Row],[Sales Price]]-Table5[[#This Row],[Purchase Price]],"")</f>
        <v>49</v>
      </c>
    </row>
    <row r="405" spans="1:13" x14ac:dyDescent="0.25">
      <c r="A405" s="9">
        <v>400</v>
      </c>
      <c r="B405" s="7">
        <v>123856</v>
      </c>
      <c r="C405" s="7" t="s">
        <v>20</v>
      </c>
      <c r="D405" s="7" t="s">
        <v>19</v>
      </c>
      <c r="E405" s="7">
        <v>1</v>
      </c>
      <c r="F405" s="7">
        <v>264</v>
      </c>
      <c r="G405" s="7" t="s">
        <v>31</v>
      </c>
      <c r="H405" s="10">
        <v>44045</v>
      </c>
      <c r="I405" s="7" t="str">
        <f>IFERROR(VLOOKUP('Purchase Transactions'!$B405,'Sales Transactions'!$B$6:$H$315,7,FALSE),"")</f>
        <v/>
      </c>
      <c r="J405" s="7" t="str">
        <f>IFERROR(VLOOKUP('Purchase Transactions'!$B405,'Sales Transactions'!$B$6:$H$315,6,0),"")</f>
        <v/>
      </c>
      <c r="K405" s="10" t="str">
        <f>IFERROR(INDEX('Sales Transactions'!$F$6:$F$315,MATCH(Table5[[#This Row],[Item Code]],'Sales Transactions'!$B$6:$B$315,0)),"")</f>
        <v/>
      </c>
      <c r="L405" s="13">
        <f>IF(Table5[[#This Row],[Sales Quantity]]="",Table5[[#This Row],[Quantity]],"")</f>
        <v>1</v>
      </c>
      <c r="M405" s="13" t="str">
        <f>IFERROR(Table5[[#This Row],[Sales Price]]-Table5[[#This Row],[Purchase Price]],"")</f>
        <v/>
      </c>
    </row>
    <row r="406" spans="1:13" x14ac:dyDescent="0.25">
      <c r="A406" s="9">
        <v>401</v>
      </c>
      <c r="B406" s="7">
        <v>123857</v>
      </c>
      <c r="C406" s="7" t="s">
        <v>17</v>
      </c>
      <c r="D406" s="7" t="s">
        <v>19</v>
      </c>
      <c r="E406" s="7">
        <v>1</v>
      </c>
      <c r="F406" s="7">
        <v>244</v>
      </c>
      <c r="G406" s="7" t="s">
        <v>13</v>
      </c>
      <c r="H406" s="10">
        <v>43871</v>
      </c>
      <c r="I406" s="7">
        <f>IFERROR(VLOOKUP('Purchase Transactions'!$B406,'Sales Transactions'!$B$6:$H$315,7,FALSE),"")</f>
        <v>281</v>
      </c>
      <c r="J406" s="7">
        <f>IFERROR(VLOOKUP('Purchase Transactions'!$B406,'Sales Transactions'!$B$6:$H$315,6,0),"")</f>
        <v>1</v>
      </c>
      <c r="K406" s="10">
        <f>IFERROR(INDEX('Sales Transactions'!$F$6:$F$315,MATCH(Table5[[#This Row],[Item Code]],'Sales Transactions'!$B$6:$B$315,0)),"")</f>
        <v>43888</v>
      </c>
      <c r="L406" s="13" t="str">
        <f>IF(Table5[[#This Row],[Sales Quantity]]="",Table5[[#This Row],[Quantity]],"")</f>
        <v/>
      </c>
      <c r="M406" s="13">
        <f>IFERROR(Table5[[#This Row],[Sales Price]]-Table5[[#This Row],[Purchase Price]],"")</f>
        <v>37</v>
      </c>
    </row>
    <row r="407" spans="1:13" x14ac:dyDescent="0.25">
      <c r="A407" s="9">
        <v>402</v>
      </c>
      <c r="B407" s="7">
        <v>123858</v>
      </c>
      <c r="C407" s="7" t="s">
        <v>7</v>
      </c>
      <c r="D407" s="7" t="s">
        <v>19</v>
      </c>
      <c r="E407" s="7">
        <v>1</v>
      </c>
      <c r="F407" s="7">
        <v>275</v>
      </c>
      <c r="G407" s="7" t="s">
        <v>31</v>
      </c>
      <c r="H407" s="10">
        <v>43833</v>
      </c>
      <c r="I407" s="7">
        <f>IFERROR(VLOOKUP('Purchase Transactions'!$B407,'Sales Transactions'!$B$6:$H$315,7,FALSE),"")</f>
        <v>338</v>
      </c>
      <c r="J407" s="7">
        <f>IFERROR(VLOOKUP('Purchase Transactions'!$B407,'Sales Transactions'!$B$6:$H$315,6,0),"")</f>
        <v>1</v>
      </c>
      <c r="K407" s="10">
        <f>IFERROR(INDEX('Sales Transactions'!$F$6:$F$315,MATCH(Table5[[#This Row],[Item Code]],'Sales Transactions'!$B$6:$B$315,0)),"")</f>
        <v>43862</v>
      </c>
      <c r="L407" s="13" t="str">
        <f>IF(Table5[[#This Row],[Sales Quantity]]="",Table5[[#This Row],[Quantity]],"")</f>
        <v/>
      </c>
      <c r="M407" s="13">
        <f>IFERROR(Table5[[#This Row],[Sales Price]]-Table5[[#This Row],[Purchase Price]],"")</f>
        <v>63</v>
      </c>
    </row>
    <row r="408" spans="1:13" x14ac:dyDescent="0.25">
      <c r="A408" s="9">
        <v>403</v>
      </c>
      <c r="B408" s="7">
        <v>123859</v>
      </c>
      <c r="C408" s="7" t="s">
        <v>7</v>
      </c>
      <c r="D408" s="7" t="s">
        <v>19</v>
      </c>
      <c r="E408" s="7">
        <v>1</v>
      </c>
      <c r="F408" s="7">
        <v>286</v>
      </c>
      <c r="G408" s="7" t="s">
        <v>11</v>
      </c>
      <c r="H408" s="10">
        <v>43854</v>
      </c>
      <c r="I408" s="7">
        <f>IFERROR(VLOOKUP('Purchase Transactions'!$B408,'Sales Transactions'!$B$6:$H$315,7,FALSE),"")</f>
        <v>349</v>
      </c>
      <c r="J408" s="7">
        <f>IFERROR(VLOOKUP('Purchase Transactions'!$B408,'Sales Transactions'!$B$6:$H$315,6,0),"")</f>
        <v>1</v>
      </c>
      <c r="K408" s="10">
        <f>IFERROR(INDEX('Sales Transactions'!$F$6:$F$315,MATCH(Table5[[#This Row],[Item Code]],'Sales Transactions'!$B$6:$B$315,0)),"")</f>
        <v>43897</v>
      </c>
      <c r="L408" s="13" t="str">
        <f>IF(Table5[[#This Row],[Sales Quantity]]="",Table5[[#This Row],[Quantity]],"")</f>
        <v/>
      </c>
      <c r="M408" s="13">
        <f>IFERROR(Table5[[#This Row],[Sales Price]]-Table5[[#This Row],[Purchase Price]],"")</f>
        <v>63</v>
      </c>
    </row>
    <row r="409" spans="1:13" x14ac:dyDescent="0.25">
      <c r="A409" s="9">
        <v>404</v>
      </c>
      <c r="B409" s="7">
        <v>123860</v>
      </c>
      <c r="C409" s="7" t="s">
        <v>5</v>
      </c>
      <c r="D409" s="7" t="s">
        <v>19</v>
      </c>
      <c r="E409" s="7">
        <v>1</v>
      </c>
      <c r="F409" s="7">
        <v>339</v>
      </c>
      <c r="G409" s="7" t="s">
        <v>12</v>
      </c>
      <c r="H409" s="10">
        <v>44072</v>
      </c>
      <c r="I409" s="7" t="str">
        <f>IFERROR(VLOOKUP('Purchase Transactions'!$B409,'Sales Transactions'!$B$6:$H$315,7,FALSE),"")</f>
        <v/>
      </c>
      <c r="J409" s="7" t="str">
        <f>IFERROR(VLOOKUP('Purchase Transactions'!$B409,'Sales Transactions'!$B$6:$H$315,6,0),"")</f>
        <v/>
      </c>
      <c r="K409" s="10" t="str">
        <f>IFERROR(INDEX('Sales Transactions'!$F$6:$F$315,MATCH(Table5[[#This Row],[Item Code]],'Sales Transactions'!$B$6:$B$315,0)),"")</f>
        <v/>
      </c>
      <c r="L409" s="13">
        <f>IF(Table5[[#This Row],[Sales Quantity]]="",Table5[[#This Row],[Quantity]],"")</f>
        <v>1</v>
      </c>
      <c r="M409" s="13" t="str">
        <f>IFERROR(Table5[[#This Row],[Sales Price]]-Table5[[#This Row],[Purchase Price]],"")</f>
        <v/>
      </c>
    </row>
    <row r="410" spans="1:13" x14ac:dyDescent="0.25">
      <c r="A410" s="9">
        <v>405</v>
      </c>
      <c r="B410" s="7">
        <v>123861</v>
      </c>
      <c r="C410" s="7" t="s">
        <v>17</v>
      </c>
      <c r="D410" s="7" t="s">
        <v>19</v>
      </c>
      <c r="E410" s="7">
        <v>1</v>
      </c>
      <c r="F410" s="7">
        <v>218</v>
      </c>
      <c r="G410" s="7" t="s">
        <v>35</v>
      </c>
      <c r="H410" s="10">
        <v>43968</v>
      </c>
      <c r="I410" s="7">
        <f>IFERROR(VLOOKUP('Purchase Transactions'!$B410,'Sales Transactions'!$B$6:$H$315,7,FALSE),"")</f>
        <v>251</v>
      </c>
      <c r="J410" s="7">
        <f>IFERROR(VLOOKUP('Purchase Transactions'!$B410,'Sales Transactions'!$B$6:$H$315,6,0),"")</f>
        <v>1</v>
      </c>
      <c r="K410" s="10">
        <f>IFERROR(INDEX('Sales Transactions'!$F$6:$F$315,MATCH(Table5[[#This Row],[Item Code]],'Sales Transactions'!$B$6:$B$315,0)),"")</f>
        <v>44002</v>
      </c>
      <c r="L410" s="13" t="str">
        <f>IF(Table5[[#This Row],[Sales Quantity]]="",Table5[[#This Row],[Quantity]],"")</f>
        <v/>
      </c>
      <c r="M410" s="13">
        <f>IFERROR(Table5[[#This Row],[Sales Price]]-Table5[[#This Row],[Purchase Price]],"")</f>
        <v>33</v>
      </c>
    </row>
    <row r="411" spans="1:13" x14ac:dyDescent="0.25">
      <c r="A411" s="9">
        <v>406</v>
      </c>
      <c r="B411" s="7">
        <v>123862</v>
      </c>
      <c r="C411" s="7" t="s">
        <v>16</v>
      </c>
      <c r="D411" s="7" t="s">
        <v>19</v>
      </c>
      <c r="E411" s="7">
        <v>1</v>
      </c>
      <c r="F411" s="7">
        <v>217</v>
      </c>
      <c r="G411" s="7" t="s">
        <v>12</v>
      </c>
      <c r="H411" s="10">
        <v>43920</v>
      </c>
      <c r="I411" s="7">
        <f>IFERROR(VLOOKUP('Purchase Transactions'!$B411,'Sales Transactions'!$B$6:$H$315,7,FALSE),"")</f>
        <v>269</v>
      </c>
      <c r="J411" s="7">
        <f>IFERROR(VLOOKUP('Purchase Transactions'!$B411,'Sales Transactions'!$B$6:$H$315,6,0),"")</f>
        <v>1</v>
      </c>
      <c r="K411" s="10">
        <f>IFERROR(INDEX('Sales Transactions'!$F$6:$F$315,MATCH(Table5[[#This Row],[Item Code]],'Sales Transactions'!$B$6:$B$315,0)),"")</f>
        <v>43979</v>
      </c>
      <c r="L411" s="13" t="str">
        <f>IF(Table5[[#This Row],[Sales Quantity]]="",Table5[[#This Row],[Quantity]],"")</f>
        <v/>
      </c>
      <c r="M411" s="13">
        <f>IFERROR(Table5[[#This Row],[Sales Price]]-Table5[[#This Row],[Purchase Price]],"")</f>
        <v>52</v>
      </c>
    </row>
    <row r="412" spans="1:13" x14ac:dyDescent="0.25">
      <c r="A412" s="9">
        <v>407</v>
      </c>
      <c r="B412" s="7">
        <v>123863</v>
      </c>
      <c r="C412" s="7" t="s">
        <v>7</v>
      </c>
      <c r="D412" s="7" t="s">
        <v>19</v>
      </c>
      <c r="E412" s="7">
        <v>1</v>
      </c>
      <c r="F412" s="7">
        <v>281</v>
      </c>
      <c r="G412" s="7" t="s">
        <v>13</v>
      </c>
      <c r="H412" s="10">
        <v>44085</v>
      </c>
      <c r="I412" s="7">
        <f>IFERROR(VLOOKUP('Purchase Transactions'!$B412,'Sales Transactions'!$B$6:$H$315,7,FALSE),"")</f>
        <v>340</v>
      </c>
      <c r="J412" s="7">
        <f>IFERROR(VLOOKUP('Purchase Transactions'!$B412,'Sales Transactions'!$B$6:$H$315,6,0),"")</f>
        <v>1</v>
      </c>
      <c r="K412" s="10">
        <f>IFERROR(INDEX('Sales Transactions'!$F$6:$F$315,MATCH(Table5[[#This Row],[Item Code]],'Sales Transactions'!$B$6:$B$315,0)),"")</f>
        <v>44118</v>
      </c>
      <c r="L412" s="13" t="str">
        <f>IF(Table5[[#This Row],[Sales Quantity]]="",Table5[[#This Row],[Quantity]],"")</f>
        <v/>
      </c>
      <c r="M412" s="13">
        <f>IFERROR(Table5[[#This Row],[Sales Price]]-Table5[[#This Row],[Purchase Price]],"")</f>
        <v>59</v>
      </c>
    </row>
    <row r="413" spans="1:13" x14ac:dyDescent="0.25">
      <c r="A413" s="9">
        <v>408</v>
      </c>
      <c r="B413" s="7">
        <v>123864</v>
      </c>
      <c r="C413" s="7" t="s">
        <v>7</v>
      </c>
      <c r="D413" s="7" t="s">
        <v>19</v>
      </c>
      <c r="E413" s="7">
        <v>1</v>
      </c>
      <c r="F413" s="7">
        <v>336</v>
      </c>
      <c r="G413" s="7" t="s">
        <v>13</v>
      </c>
      <c r="H413" s="10">
        <v>44139</v>
      </c>
      <c r="I413" s="7" t="str">
        <f>IFERROR(VLOOKUP('Purchase Transactions'!$B413,'Sales Transactions'!$B$6:$H$315,7,FALSE),"")</f>
        <v/>
      </c>
      <c r="J413" s="7" t="str">
        <f>IFERROR(VLOOKUP('Purchase Transactions'!$B413,'Sales Transactions'!$B$6:$H$315,6,0),"")</f>
        <v/>
      </c>
      <c r="K413" s="10" t="str">
        <f>IFERROR(INDEX('Sales Transactions'!$F$6:$F$315,MATCH(Table5[[#This Row],[Item Code]],'Sales Transactions'!$B$6:$B$315,0)),"")</f>
        <v/>
      </c>
      <c r="L413" s="13">
        <f>IF(Table5[[#This Row],[Sales Quantity]]="",Table5[[#This Row],[Quantity]],"")</f>
        <v>1</v>
      </c>
      <c r="M413" s="13" t="str">
        <f>IFERROR(Table5[[#This Row],[Sales Price]]-Table5[[#This Row],[Purchase Price]],"")</f>
        <v/>
      </c>
    </row>
    <row r="414" spans="1:13" x14ac:dyDescent="0.25">
      <c r="A414" s="9">
        <v>409</v>
      </c>
      <c r="B414" s="7">
        <v>123865</v>
      </c>
      <c r="C414" s="7" t="s">
        <v>4</v>
      </c>
      <c r="D414" s="7" t="s">
        <v>19</v>
      </c>
      <c r="E414" s="7">
        <v>1</v>
      </c>
      <c r="F414" s="7">
        <v>169</v>
      </c>
      <c r="G414" s="7" t="s">
        <v>12</v>
      </c>
      <c r="H414" s="10">
        <v>44090</v>
      </c>
      <c r="I414" s="7" t="str">
        <f>IFERROR(VLOOKUP('Purchase Transactions'!$B414,'Sales Transactions'!$B$6:$H$315,7,FALSE),"")</f>
        <v/>
      </c>
      <c r="J414" s="7" t="str">
        <f>IFERROR(VLOOKUP('Purchase Transactions'!$B414,'Sales Transactions'!$B$6:$H$315,6,0),"")</f>
        <v/>
      </c>
      <c r="K414" s="10" t="str">
        <f>IFERROR(INDEX('Sales Transactions'!$F$6:$F$315,MATCH(Table5[[#This Row],[Item Code]],'Sales Transactions'!$B$6:$B$315,0)),"")</f>
        <v/>
      </c>
      <c r="L414" s="13">
        <f>IF(Table5[[#This Row],[Sales Quantity]]="",Table5[[#This Row],[Quantity]],"")</f>
        <v>1</v>
      </c>
      <c r="M414" s="13" t="str">
        <f>IFERROR(Table5[[#This Row],[Sales Price]]-Table5[[#This Row],[Purchase Price]],"")</f>
        <v/>
      </c>
    </row>
    <row r="415" spans="1:13" x14ac:dyDescent="0.25">
      <c r="A415" s="9">
        <v>410</v>
      </c>
      <c r="B415" s="7">
        <v>123866</v>
      </c>
      <c r="C415" s="7" t="s">
        <v>17</v>
      </c>
      <c r="D415" s="7" t="s">
        <v>19</v>
      </c>
      <c r="E415" s="7">
        <v>1</v>
      </c>
      <c r="F415" s="7">
        <v>327</v>
      </c>
      <c r="G415" s="7" t="s">
        <v>35</v>
      </c>
      <c r="H415" s="10">
        <v>43952</v>
      </c>
      <c r="I415" s="7">
        <f>IFERROR(VLOOKUP('Purchase Transactions'!$B415,'Sales Transactions'!$B$6:$H$315,7,FALSE),"")</f>
        <v>383</v>
      </c>
      <c r="J415" s="7">
        <f>IFERROR(VLOOKUP('Purchase Transactions'!$B415,'Sales Transactions'!$B$6:$H$315,6,0),"")</f>
        <v>1</v>
      </c>
      <c r="K415" s="10">
        <f>IFERROR(INDEX('Sales Transactions'!$F$6:$F$315,MATCH(Table5[[#This Row],[Item Code]],'Sales Transactions'!$B$6:$B$315,0)),"")</f>
        <v>44001</v>
      </c>
      <c r="L415" s="13" t="str">
        <f>IF(Table5[[#This Row],[Sales Quantity]]="",Table5[[#This Row],[Quantity]],"")</f>
        <v/>
      </c>
      <c r="M415" s="13">
        <f>IFERROR(Table5[[#This Row],[Sales Price]]-Table5[[#This Row],[Purchase Price]],"")</f>
        <v>56</v>
      </c>
    </row>
    <row r="416" spans="1:13" x14ac:dyDescent="0.25">
      <c r="A416" s="9">
        <v>411</v>
      </c>
      <c r="B416" s="7">
        <v>123867</v>
      </c>
      <c r="C416" s="7" t="s">
        <v>7</v>
      </c>
      <c r="D416" s="7" t="s">
        <v>19</v>
      </c>
      <c r="E416" s="7">
        <v>1</v>
      </c>
      <c r="F416" s="7">
        <v>221</v>
      </c>
      <c r="G416" s="7" t="s">
        <v>31</v>
      </c>
      <c r="H416" s="10">
        <v>43954</v>
      </c>
      <c r="I416" s="7">
        <f>IFERROR(VLOOKUP('Purchase Transactions'!$B416,'Sales Transactions'!$B$6:$H$315,7,FALSE),"")</f>
        <v>259</v>
      </c>
      <c r="J416" s="7">
        <f>IFERROR(VLOOKUP('Purchase Transactions'!$B416,'Sales Transactions'!$B$6:$H$315,6,0),"")</f>
        <v>1</v>
      </c>
      <c r="K416" s="10">
        <f>IFERROR(INDEX('Sales Transactions'!$F$6:$F$315,MATCH(Table5[[#This Row],[Item Code]],'Sales Transactions'!$B$6:$B$315,0)),"")</f>
        <v>43965</v>
      </c>
      <c r="L416" s="13" t="str">
        <f>IF(Table5[[#This Row],[Sales Quantity]]="",Table5[[#This Row],[Quantity]],"")</f>
        <v/>
      </c>
      <c r="M416" s="13">
        <f>IFERROR(Table5[[#This Row],[Sales Price]]-Table5[[#This Row],[Purchase Price]],"")</f>
        <v>38</v>
      </c>
    </row>
    <row r="417" spans="1:13" x14ac:dyDescent="0.25">
      <c r="A417" s="9">
        <v>412</v>
      </c>
      <c r="B417" s="7">
        <v>123868</v>
      </c>
      <c r="C417" s="7" t="s">
        <v>6</v>
      </c>
      <c r="D417" s="7" t="s">
        <v>19</v>
      </c>
      <c r="E417" s="7">
        <v>1</v>
      </c>
      <c r="F417" s="7">
        <v>128</v>
      </c>
      <c r="G417" s="7" t="s">
        <v>13</v>
      </c>
      <c r="H417" s="10">
        <v>43942</v>
      </c>
      <c r="I417" s="7">
        <f>IFERROR(VLOOKUP('Purchase Transactions'!$B417,'Sales Transactions'!$B$6:$H$315,7,FALSE),"")</f>
        <v>155</v>
      </c>
      <c r="J417" s="7">
        <f>IFERROR(VLOOKUP('Purchase Transactions'!$B417,'Sales Transactions'!$B$6:$H$315,6,0),"")</f>
        <v>1</v>
      </c>
      <c r="K417" s="10">
        <f>IFERROR(INDEX('Sales Transactions'!$F$6:$F$315,MATCH(Table5[[#This Row],[Item Code]],'Sales Transactions'!$B$6:$B$315,0)),"")</f>
        <v>43994</v>
      </c>
      <c r="L417" s="13" t="str">
        <f>IF(Table5[[#This Row],[Sales Quantity]]="",Table5[[#This Row],[Quantity]],"")</f>
        <v/>
      </c>
      <c r="M417" s="13">
        <f>IFERROR(Table5[[#This Row],[Sales Price]]-Table5[[#This Row],[Purchase Price]],"")</f>
        <v>27</v>
      </c>
    </row>
    <row r="418" spans="1:13" x14ac:dyDescent="0.25">
      <c r="A418" s="9">
        <v>413</v>
      </c>
      <c r="B418" s="7">
        <v>123869</v>
      </c>
      <c r="C418" s="7" t="s">
        <v>4</v>
      </c>
      <c r="D418" s="7" t="s">
        <v>19</v>
      </c>
      <c r="E418" s="7">
        <v>1</v>
      </c>
      <c r="F418" s="7">
        <v>336</v>
      </c>
      <c r="G418" s="7" t="s">
        <v>12</v>
      </c>
      <c r="H418" s="10">
        <v>43980</v>
      </c>
      <c r="I418" s="7">
        <f>IFERROR(VLOOKUP('Purchase Transactions'!$B418,'Sales Transactions'!$B$6:$H$315,7,FALSE),"")</f>
        <v>390</v>
      </c>
      <c r="J418" s="7">
        <f>IFERROR(VLOOKUP('Purchase Transactions'!$B418,'Sales Transactions'!$B$6:$H$315,6,0),"")</f>
        <v>1</v>
      </c>
      <c r="K418" s="10">
        <f>IFERROR(INDEX('Sales Transactions'!$F$6:$F$315,MATCH(Table5[[#This Row],[Item Code]],'Sales Transactions'!$B$6:$B$315,0)),"")</f>
        <v>44043</v>
      </c>
      <c r="L418" s="13" t="str">
        <f>IF(Table5[[#This Row],[Sales Quantity]]="",Table5[[#This Row],[Quantity]],"")</f>
        <v/>
      </c>
      <c r="M418" s="13">
        <f>IFERROR(Table5[[#This Row],[Sales Price]]-Table5[[#This Row],[Purchase Price]],"")</f>
        <v>54</v>
      </c>
    </row>
    <row r="419" spans="1:13" x14ac:dyDescent="0.25">
      <c r="A419" s="9">
        <v>414</v>
      </c>
      <c r="B419" s="7">
        <v>123870</v>
      </c>
      <c r="C419" s="7" t="s">
        <v>6</v>
      </c>
      <c r="D419" s="7" t="s">
        <v>19</v>
      </c>
      <c r="E419" s="7">
        <v>1</v>
      </c>
      <c r="F419" s="7">
        <v>196</v>
      </c>
      <c r="G419" s="7" t="s">
        <v>11</v>
      </c>
      <c r="H419" s="10">
        <v>44115</v>
      </c>
      <c r="I419" s="7" t="str">
        <f>IFERROR(VLOOKUP('Purchase Transactions'!$B419,'Sales Transactions'!$B$6:$H$315,7,FALSE),"")</f>
        <v/>
      </c>
      <c r="J419" s="7" t="str">
        <f>IFERROR(VLOOKUP('Purchase Transactions'!$B419,'Sales Transactions'!$B$6:$H$315,6,0),"")</f>
        <v/>
      </c>
      <c r="K419" s="10" t="str">
        <f>IFERROR(INDEX('Sales Transactions'!$F$6:$F$315,MATCH(Table5[[#This Row],[Item Code]],'Sales Transactions'!$B$6:$B$315,0)),"")</f>
        <v/>
      </c>
      <c r="L419" s="13">
        <f>IF(Table5[[#This Row],[Sales Quantity]]="",Table5[[#This Row],[Quantity]],"")</f>
        <v>1</v>
      </c>
      <c r="M419" s="13" t="str">
        <f>IFERROR(Table5[[#This Row],[Sales Price]]-Table5[[#This Row],[Purchase Price]],"")</f>
        <v/>
      </c>
    </row>
    <row r="420" spans="1:13" x14ac:dyDescent="0.25">
      <c r="A420" s="9">
        <v>415</v>
      </c>
      <c r="B420" s="7">
        <v>123871</v>
      </c>
      <c r="C420" s="7" t="s">
        <v>5</v>
      </c>
      <c r="D420" s="7" t="s">
        <v>19</v>
      </c>
      <c r="E420" s="7">
        <v>1</v>
      </c>
      <c r="F420" s="7">
        <v>291</v>
      </c>
      <c r="G420" s="7" t="s">
        <v>11</v>
      </c>
      <c r="H420" s="10">
        <v>44081</v>
      </c>
      <c r="I420" s="7">
        <f>IFERROR(VLOOKUP('Purchase Transactions'!$B420,'Sales Transactions'!$B$6:$H$315,7,FALSE),"")</f>
        <v>346</v>
      </c>
      <c r="J420" s="7">
        <f>IFERROR(VLOOKUP('Purchase Transactions'!$B420,'Sales Transactions'!$B$6:$H$315,6,0),"")</f>
        <v>1</v>
      </c>
      <c r="K420" s="10">
        <f>IFERROR(INDEX('Sales Transactions'!$F$6:$F$315,MATCH(Table5[[#This Row],[Item Code]],'Sales Transactions'!$B$6:$B$315,0)),"")</f>
        <v>44135</v>
      </c>
      <c r="L420" s="13" t="str">
        <f>IF(Table5[[#This Row],[Sales Quantity]]="",Table5[[#This Row],[Quantity]],"")</f>
        <v/>
      </c>
      <c r="M420" s="13">
        <f>IFERROR(Table5[[#This Row],[Sales Price]]-Table5[[#This Row],[Purchase Price]],"")</f>
        <v>55</v>
      </c>
    </row>
    <row r="421" spans="1:13" x14ac:dyDescent="0.25">
      <c r="A421" s="9">
        <v>416</v>
      </c>
      <c r="B421" s="7">
        <v>123872</v>
      </c>
      <c r="C421" s="7" t="s">
        <v>20</v>
      </c>
      <c r="D421" s="7" t="s">
        <v>19</v>
      </c>
      <c r="E421" s="7">
        <v>1</v>
      </c>
      <c r="F421" s="7">
        <v>333</v>
      </c>
      <c r="G421" s="7" t="s">
        <v>35</v>
      </c>
      <c r="H421" s="10">
        <v>43867</v>
      </c>
      <c r="I421" s="7">
        <f>IFERROR(VLOOKUP('Purchase Transactions'!$B421,'Sales Transactions'!$B$6:$H$315,7,FALSE),"")</f>
        <v>383</v>
      </c>
      <c r="J421" s="7">
        <f>IFERROR(VLOOKUP('Purchase Transactions'!$B421,'Sales Transactions'!$B$6:$H$315,6,0),"")</f>
        <v>1</v>
      </c>
      <c r="K421" s="10">
        <f>IFERROR(INDEX('Sales Transactions'!$F$6:$F$315,MATCH(Table5[[#This Row],[Item Code]],'Sales Transactions'!$B$6:$B$315,0)),"")</f>
        <v>43883</v>
      </c>
      <c r="L421" s="13" t="str">
        <f>IF(Table5[[#This Row],[Sales Quantity]]="",Table5[[#This Row],[Quantity]],"")</f>
        <v/>
      </c>
      <c r="M421" s="13">
        <f>IFERROR(Table5[[#This Row],[Sales Price]]-Table5[[#This Row],[Purchase Price]],"")</f>
        <v>50</v>
      </c>
    </row>
    <row r="422" spans="1:13" x14ac:dyDescent="0.25">
      <c r="A422" s="9">
        <v>417</v>
      </c>
      <c r="B422" s="7">
        <v>123873</v>
      </c>
      <c r="C422" s="7" t="s">
        <v>18</v>
      </c>
      <c r="D422" s="7" t="s">
        <v>19</v>
      </c>
      <c r="E422" s="7">
        <v>1</v>
      </c>
      <c r="F422" s="7">
        <v>307</v>
      </c>
      <c r="G422" s="7" t="s">
        <v>13</v>
      </c>
      <c r="H422" s="10">
        <v>44018</v>
      </c>
      <c r="I422" s="7">
        <f>IFERROR(VLOOKUP('Purchase Transactions'!$B422,'Sales Transactions'!$B$6:$H$315,7,FALSE),"")</f>
        <v>368</v>
      </c>
      <c r="J422" s="7">
        <f>IFERROR(VLOOKUP('Purchase Transactions'!$B422,'Sales Transactions'!$B$6:$H$315,6,0),"")</f>
        <v>1</v>
      </c>
      <c r="K422" s="10">
        <f>IFERROR(INDEX('Sales Transactions'!$F$6:$F$315,MATCH(Table5[[#This Row],[Item Code]],'Sales Transactions'!$B$6:$B$315,0)),"")</f>
        <v>44082</v>
      </c>
      <c r="L422" s="13" t="str">
        <f>IF(Table5[[#This Row],[Sales Quantity]]="",Table5[[#This Row],[Quantity]],"")</f>
        <v/>
      </c>
      <c r="M422" s="13">
        <f>IFERROR(Table5[[#This Row],[Sales Price]]-Table5[[#This Row],[Purchase Price]],"")</f>
        <v>61</v>
      </c>
    </row>
    <row r="423" spans="1:13" x14ac:dyDescent="0.25">
      <c r="A423" s="9">
        <v>418</v>
      </c>
      <c r="B423" s="7">
        <v>123874</v>
      </c>
      <c r="C423" s="7" t="s">
        <v>7</v>
      </c>
      <c r="D423" s="7" t="s">
        <v>19</v>
      </c>
      <c r="E423" s="7">
        <v>1</v>
      </c>
      <c r="F423" s="7">
        <v>106</v>
      </c>
      <c r="G423" s="7" t="s">
        <v>12</v>
      </c>
      <c r="H423" s="10">
        <v>43984</v>
      </c>
      <c r="I423" s="7">
        <f>IFERROR(VLOOKUP('Purchase Transactions'!$B423,'Sales Transactions'!$B$6:$H$315,7,FALSE),"")</f>
        <v>133</v>
      </c>
      <c r="J423" s="7">
        <f>IFERROR(VLOOKUP('Purchase Transactions'!$B423,'Sales Transactions'!$B$6:$H$315,6,0),"")</f>
        <v>1</v>
      </c>
      <c r="K423" s="10">
        <f>IFERROR(INDEX('Sales Transactions'!$F$6:$F$315,MATCH(Table5[[#This Row],[Item Code]],'Sales Transactions'!$B$6:$B$315,0)),"")</f>
        <v>44073</v>
      </c>
      <c r="L423" s="13" t="str">
        <f>IF(Table5[[#This Row],[Sales Quantity]]="",Table5[[#This Row],[Quantity]],"")</f>
        <v/>
      </c>
      <c r="M423" s="13">
        <f>IFERROR(Table5[[#This Row],[Sales Price]]-Table5[[#This Row],[Purchase Price]],"")</f>
        <v>27</v>
      </c>
    </row>
    <row r="424" spans="1:13" x14ac:dyDescent="0.25">
      <c r="A424" s="9">
        <v>419</v>
      </c>
      <c r="B424" s="7">
        <v>123875</v>
      </c>
      <c r="C424" s="7" t="s">
        <v>4</v>
      </c>
      <c r="D424" s="7" t="s">
        <v>19</v>
      </c>
      <c r="E424" s="7">
        <v>1</v>
      </c>
      <c r="F424" s="7">
        <v>155</v>
      </c>
      <c r="G424" s="7" t="s">
        <v>11</v>
      </c>
      <c r="H424" s="10">
        <v>43871</v>
      </c>
      <c r="I424" s="7">
        <f>IFERROR(VLOOKUP('Purchase Transactions'!$B424,'Sales Transactions'!$B$6:$H$315,7,FALSE),"")</f>
        <v>181</v>
      </c>
      <c r="J424" s="7">
        <f>IFERROR(VLOOKUP('Purchase Transactions'!$B424,'Sales Transactions'!$B$6:$H$315,6,0),"")</f>
        <v>1</v>
      </c>
      <c r="K424" s="10">
        <f>IFERROR(INDEX('Sales Transactions'!$F$6:$F$315,MATCH(Table5[[#This Row],[Item Code]],'Sales Transactions'!$B$6:$B$315,0)),"")</f>
        <v>43885</v>
      </c>
      <c r="L424" s="13" t="str">
        <f>IF(Table5[[#This Row],[Sales Quantity]]="",Table5[[#This Row],[Quantity]],"")</f>
        <v/>
      </c>
      <c r="M424" s="13">
        <f>IFERROR(Table5[[#This Row],[Sales Price]]-Table5[[#This Row],[Purchase Price]],"")</f>
        <v>26</v>
      </c>
    </row>
    <row r="425" spans="1:13" x14ac:dyDescent="0.25">
      <c r="A425" s="9">
        <v>420</v>
      </c>
      <c r="B425" s="7">
        <v>123876</v>
      </c>
      <c r="C425" s="7" t="s">
        <v>7</v>
      </c>
      <c r="D425" s="7" t="s">
        <v>19</v>
      </c>
      <c r="E425" s="7">
        <v>1</v>
      </c>
      <c r="F425" s="7">
        <v>243</v>
      </c>
      <c r="G425" s="7" t="s">
        <v>13</v>
      </c>
      <c r="H425" s="10">
        <v>44040</v>
      </c>
      <c r="I425" s="7">
        <f>IFERROR(VLOOKUP('Purchase Transactions'!$B425,'Sales Transactions'!$B$6:$H$315,7,FALSE),"")</f>
        <v>284</v>
      </c>
      <c r="J425" s="7">
        <f>IFERROR(VLOOKUP('Purchase Transactions'!$B425,'Sales Transactions'!$B$6:$H$315,6,0),"")</f>
        <v>1</v>
      </c>
      <c r="K425" s="10">
        <f>IFERROR(INDEX('Sales Transactions'!$F$6:$F$315,MATCH(Table5[[#This Row],[Item Code]],'Sales Transactions'!$B$6:$B$315,0)),"")</f>
        <v>44091</v>
      </c>
      <c r="L425" s="13" t="str">
        <f>IF(Table5[[#This Row],[Sales Quantity]]="",Table5[[#This Row],[Quantity]],"")</f>
        <v/>
      </c>
      <c r="M425" s="13">
        <f>IFERROR(Table5[[#This Row],[Sales Price]]-Table5[[#This Row],[Purchase Price]],"")</f>
        <v>41</v>
      </c>
    </row>
    <row r="426" spans="1:13" x14ac:dyDescent="0.25">
      <c r="A426" s="9">
        <v>421</v>
      </c>
      <c r="B426" s="7">
        <v>123877</v>
      </c>
      <c r="C426" s="7" t="s">
        <v>7</v>
      </c>
      <c r="D426" s="7" t="s">
        <v>19</v>
      </c>
      <c r="E426" s="7">
        <v>1</v>
      </c>
      <c r="F426" s="7">
        <v>162</v>
      </c>
      <c r="G426" s="7" t="s">
        <v>35</v>
      </c>
      <c r="H426" s="10">
        <v>44108</v>
      </c>
      <c r="I426" s="7">
        <f>IFERROR(VLOOKUP('Purchase Transactions'!$B426,'Sales Transactions'!$B$6:$H$315,7,FALSE),"")</f>
        <v>199</v>
      </c>
      <c r="J426" s="7">
        <f>IFERROR(VLOOKUP('Purchase Transactions'!$B426,'Sales Transactions'!$B$6:$H$315,6,0),"")</f>
        <v>1</v>
      </c>
      <c r="K426" s="10">
        <f>IFERROR(INDEX('Sales Transactions'!$F$6:$F$315,MATCH(Table5[[#This Row],[Item Code]],'Sales Transactions'!$B$6:$B$315,0)),"")</f>
        <v>44128</v>
      </c>
      <c r="L426" s="13" t="str">
        <f>IF(Table5[[#This Row],[Sales Quantity]]="",Table5[[#This Row],[Quantity]],"")</f>
        <v/>
      </c>
      <c r="M426" s="13">
        <f>IFERROR(Table5[[#This Row],[Sales Price]]-Table5[[#This Row],[Purchase Price]],"")</f>
        <v>37</v>
      </c>
    </row>
    <row r="427" spans="1:13" x14ac:dyDescent="0.25">
      <c r="A427" s="9">
        <v>422</v>
      </c>
      <c r="B427" s="7">
        <v>123878</v>
      </c>
      <c r="C427" s="7" t="s">
        <v>4</v>
      </c>
      <c r="D427" s="7" t="s">
        <v>19</v>
      </c>
      <c r="E427" s="7">
        <v>1</v>
      </c>
      <c r="F427" s="7">
        <v>264</v>
      </c>
      <c r="G427" s="7" t="s">
        <v>35</v>
      </c>
      <c r="H427" s="10">
        <v>43935</v>
      </c>
      <c r="I427" s="7">
        <f>IFERROR(VLOOKUP('Purchase Transactions'!$B427,'Sales Transactions'!$B$6:$H$315,7,FALSE),"")</f>
        <v>312</v>
      </c>
      <c r="J427" s="7">
        <f>IFERROR(VLOOKUP('Purchase Transactions'!$B427,'Sales Transactions'!$B$6:$H$315,6,0),"")</f>
        <v>1</v>
      </c>
      <c r="K427" s="10">
        <f>IFERROR(INDEX('Sales Transactions'!$F$6:$F$315,MATCH(Table5[[#This Row],[Item Code]],'Sales Transactions'!$B$6:$B$315,0)),"")</f>
        <v>44013</v>
      </c>
      <c r="L427" s="13" t="str">
        <f>IF(Table5[[#This Row],[Sales Quantity]]="",Table5[[#This Row],[Quantity]],"")</f>
        <v/>
      </c>
      <c r="M427" s="13">
        <f>IFERROR(Table5[[#This Row],[Sales Price]]-Table5[[#This Row],[Purchase Price]],"")</f>
        <v>48</v>
      </c>
    </row>
    <row r="428" spans="1:13" x14ac:dyDescent="0.25">
      <c r="A428" s="9">
        <v>423</v>
      </c>
      <c r="B428" s="7">
        <v>123879</v>
      </c>
      <c r="C428" s="7" t="s">
        <v>17</v>
      </c>
      <c r="D428" s="7" t="s">
        <v>19</v>
      </c>
      <c r="E428" s="7">
        <v>1</v>
      </c>
      <c r="F428" s="7">
        <v>190</v>
      </c>
      <c r="G428" s="7" t="s">
        <v>35</v>
      </c>
      <c r="H428" s="10">
        <v>43838</v>
      </c>
      <c r="I428" s="7">
        <f>IFERROR(VLOOKUP('Purchase Transactions'!$B428,'Sales Transactions'!$B$6:$H$315,7,FALSE),"")</f>
        <v>232</v>
      </c>
      <c r="J428" s="7">
        <f>IFERROR(VLOOKUP('Purchase Transactions'!$B428,'Sales Transactions'!$B$6:$H$315,6,0),"")</f>
        <v>1</v>
      </c>
      <c r="K428" s="10">
        <f>IFERROR(INDEX('Sales Transactions'!$F$6:$F$315,MATCH(Table5[[#This Row],[Item Code]],'Sales Transactions'!$B$6:$B$315,0)),"")</f>
        <v>43923</v>
      </c>
      <c r="L428" s="13" t="str">
        <f>IF(Table5[[#This Row],[Sales Quantity]]="",Table5[[#This Row],[Quantity]],"")</f>
        <v/>
      </c>
      <c r="M428" s="13">
        <f>IFERROR(Table5[[#This Row],[Sales Price]]-Table5[[#This Row],[Purchase Price]],"")</f>
        <v>42</v>
      </c>
    </row>
    <row r="429" spans="1:13" x14ac:dyDescent="0.25">
      <c r="A429" s="9">
        <v>424</v>
      </c>
      <c r="B429" s="7">
        <v>123880</v>
      </c>
      <c r="C429" s="7" t="s">
        <v>6</v>
      </c>
      <c r="D429" s="7" t="s">
        <v>19</v>
      </c>
      <c r="E429" s="7">
        <v>1</v>
      </c>
      <c r="F429" s="7">
        <v>251</v>
      </c>
      <c r="G429" s="7" t="s">
        <v>12</v>
      </c>
      <c r="H429" s="10">
        <v>44143</v>
      </c>
      <c r="I429" s="7" t="str">
        <f>IFERROR(VLOOKUP('Purchase Transactions'!$B429,'Sales Transactions'!$B$6:$H$315,7,FALSE),"")</f>
        <v/>
      </c>
      <c r="J429" s="7" t="str">
        <f>IFERROR(VLOOKUP('Purchase Transactions'!$B429,'Sales Transactions'!$B$6:$H$315,6,0),"")</f>
        <v/>
      </c>
      <c r="K429" s="10" t="str">
        <f>IFERROR(INDEX('Sales Transactions'!$F$6:$F$315,MATCH(Table5[[#This Row],[Item Code]],'Sales Transactions'!$B$6:$B$315,0)),"")</f>
        <v/>
      </c>
      <c r="L429" s="13">
        <f>IF(Table5[[#This Row],[Sales Quantity]]="",Table5[[#This Row],[Quantity]],"")</f>
        <v>1</v>
      </c>
      <c r="M429" s="13" t="str">
        <f>IFERROR(Table5[[#This Row],[Sales Price]]-Table5[[#This Row],[Purchase Price]],"")</f>
        <v/>
      </c>
    </row>
    <row r="430" spans="1:13" x14ac:dyDescent="0.25">
      <c r="A430" s="9">
        <v>425</v>
      </c>
      <c r="B430" s="7">
        <v>123881</v>
      </c>
      <c r="C430" s="7" t="s">
        <v>17</v>
      </c>
      <c r="D430" s="7" t="s">
        <v>19</v>
      </c>
      <c r="E430" s="7">
        <v>1</v>
      </c>
      <c r="F430" s="7">
        <v>158</v>
      </c>
      <c r="G430" s="7" t="s">
        <v>13</v>
      </c>
      <c r="H430" s="10">
        <v>44070</v>
      </c>
      <c r="I430" s="7" t="str">
        <f>IFERROR(VLOOKUP('Purchase Transactions'!$B430,'Sales Transactions'!$B$6:$H$315,7,FALSE),"")</f>
        <v/>
      </c>
      <c r="J430" s="7" t="str">
        <f>IFERROR(VLOOKUP('Purchase Transactions'!$B430,'Sales Transactions'!$B$6:$H$315,6,0),"")</f>
        <v/>
      </c>
      <c r="K430" s="10" t="str">
        <f>IFERROR(INDEX('Sales Transactions'!$F$6:$F$315,MATCH(Table5[[#This Row],[Item Code]],'Sales Transactions'!$B$6:$B$315,0)),"")</f>
        <v/>
      </c>
      <c r="L430" s="13">
        <f>IF(Table5[[#This Row],[Sales Quantity]]="",Table5[[#This Row],[Quantity]],"")</f>
        <v>1</v>
      </c>
      <c r="M430" s="13" t="str">
        <f>IFERROR(Table5[[#This Row],[Sales Price]]-Table5[[#This Row],[Purchase Price]],"")</f>
        <v/>
      </c>
    </row>
    <row r="431" spans="1:13" x14ac:dyDescent="0.25">
      <c r="A431" s="9">
        <v>426</v>
      </c>
      <c r="B431" s="7">
        <v>123882</v>
      </c>
      <c r="C431" s="7" t="s">
        <v>7</v>
      </c>
      <c r="D431" s="7" t="s">
        <v>19</v>
      </c>
      <c r="E431" s="7">
        <v>1</v>
      </c>
      <c r="F431" s="7">
        <v>195</v>
      </c>
      <c r="G431" s="7" t="s">
        <v>13</v>
      </c>
      <c r="H431" s="10">
        <v>44115</v>
      </c>
      <c r="I431" s="7">
        <f>IFERROR(VLOOKUP('Purchase Transactions'!$B431,'Sales Transactions'!$B$6:$H$315,7,FALSE),"")</f>
        <v>226</v>
      </c>
      <c r="J431" s="7">
        <f>IFERROR(VLOOKUP('Purchase Transactions'!$B431,'Sales Transactions'!$B$6:$H$315,6,0),"")</f>
        <v>1</v>
      </c>
      <c r="K431" s="10">
        <f>IFERROR(INDEX('Sales Transactions'!$F$6:$F$315,MATCH(Table5[[#This Row],[Item Code]],'Sales Transactions'!$B$6:$B$315,0)),"")</f>
        <v>44187</v>
      </c>
      <c r="L431" s="13" t="str">
        <f>IF(Table5[[#This Row],[Sales Quantity]]="",Table5[[#This Row],[Quantity]],"")</f>
        <v/>
      </c>
      <c r="M431" s="13">
        <f>IFERROR(Table5[[#This Row],[Sales Price]]-Table5[[#This Row],[Purchase Price]],"")</f>
        <v>31</v>
      </c>
    </row>
    <row r="432" spans="1:13" x14ac:dyDescent="0.25">
      <c r="A432" s="9">
        <v>427</v>
      </c>
      <c r="B432" s="7">
        <v>123883</v>
      </c>
      <c r="C432" s="7" t="s">
        <v>5</v>
      </c>
      <c r="D432" s="7" t="s">
        <v>19</v>
      </c>
      <c r="E432" s="7">
        <v>1</v>
      </c>
      <c r="F432" s="7">
        <v>310</v>
      </c>
      <c r="G432" s="7" t="s">
        <v>31</v>
      </c>
      <c r="H432" s="10">
        <v>44057</v>
      </c>
      <c r="I432" s="7" t="str">
        <f>IFERROR(VLOOKUP('Purchase Transactions'!$B432,'Sales Transactions'!$B$6:$H$315,7,FALSE),"")</f>
        <v/>
      </c>
      <c r="J432" s="7" t="str">
        <f>IFERROR(VLOOKUP('Purchase Transactions'!$B432,'Sales Transactions'!$B$6:$H$315,6,0),"")</f>
        <v/>
      </c>
      <c r="K432" s="10" t="str">
        <f>IFERROR(INDEX('Sales Transactions'!$F$6:$F$315,MATCH(Table5[[#This Row],[Item Code]],'Sales Transactions'!$B$6:$B$315,0)),"")</f>
        <v/>
      </c>
      <c r="L432" s="13">
        <f>IF(Table5[[#This Row],[Sales Quantity]]="",Table5[[#This Row],[Quantity]],"")</f>
        <v>1</v>
      </c>
      <c r="M432" s="13" t="str">
        <f>IFERROR(Table5[[#This Row],[Sales Price]]-Table5[[#This Row],[Purchase Price]],"")</f>
        <v/>
      </c>
    </row>
    <row r="433" spans="1:13" x14ac:dyDescent="0.25">
      <c r="A433" s="9">
        <v>428</v>
      </c>
      <c r="B433" s="7">
        <v>123884</v>
      </c>
      <c r="C433" s="7" t="s">
        <v>7</v>
      </c>
      <c r="D433" s="7" t="s">
        <v>19</v>
      </c>
      <c r="E433" s="7">
        <v>1</v>
      </c>
      <c r="F433" s="7">
        <v>128</v>
      </c>
      <c r="G433" s="7" t="s">
        <v>12</v>
      </c>
      <c r="H433" s="10">
        <v>44169</v>
      </c>
      <c r="I433" s="7" t="str">
        <f>IFERROR(VLOOKUP('Purchase Transactions'!$B433,'Sales Transactions'!$B$6:$H$315,7,FALSE),"")</f>
        <v/>
      </c>
      <c r="J433" s="7" t="str">
        <f>IFERROR(VLOOKUP('Purchase Transactions'!$B433,'Sales Transactions'!$B$6:$H$315,6,0),"")</f>
        <v/>
      </c>
      <c r="K433" s="10" t="str">
        <f>IFERROR(INDEX('Sales Transactions'!$F$6:$F$315,MATCH(Table5[[#This Row],[Item Code]],'Sales Transactions'!$B$6:$B$315,0)),"")</f>
        <v/>
      </c>
      <c r="L433" s="13">
        <f>IF(Table5[[#This Row],[Sales Quantity]]="",Table5[[#This Row],[Quantity]],"")</f>
        <v>1</v>
      </c>
      <c r="M433" s="13" t="str">
        <f>IFERROR(Table5[[#This Row],[Sales Price]]-Table5[[#This Row],[Purchase Price]],"")</f>
        <v/>
      </c>
    </row>
    <row r="434" spans="1:13" x14ac:dyDescent="0.25">
      <c r="A434" s="9">
        <v>429</v>
      </c>
      <c r="B434" s="7">
        <v>123885</v>
      </c>
      <c r="C434" s="7" t="s">
        <v>17</v>
      </c>
      <c r="D434" s="7" t="s">
        <v>19</v>
      </c>
      <c r="E434" s="7">
        <v>1</v>
      </c>
      <c r="F434" s="7">
        <v>268</v>
      </c>
      <c r="G434" s="7" t="s">
        <v>13</v>
      </c>
      <c r="H434" s="10">
        <v>43916</v>
      </c>
      <c r="I434" s="7">
        <f>IFERROR(VLOOKUP('Purchase Transactions'!$B434,'Sales Transactions'!$B$6:$H$315,7,FALSE),"")</f>
        <v>332</v>
      </c>
      <c r="J434" s="7">
        <f>IFERROR(VLOOKUP('Purchase Transactions'!$B434,'Sales Transactions'!$B$6:$H$315,6,0),"")</f>
        <v>1</v>
      </c>
      <c r="K434" s="10">
        <f>IFERROR(INDEX('Sales Transactions'!$F$6:$F$315,MATCH(Table5[[#This Row],[Item Code]],'Sales Transactions'!$B$6:$B$315,0)),"")</f>
        <v>43984</v>
      </c>
      <c r="L434" s="13" t="str">
        <f>IF(Table5[[#This Row],[Sales Quantity]]="",Table5[[#This Row],[Quantity]],"")</f>
        <v/>
      </c>
      <c r="M434" s="13">
        <f>IFERROR(Table5[[#This Row],[Sales Price]]-Table5[[#This Row],[Purchase Price]],"")</f>
        <v>64</v>
      </c>
    </row>
    <row r="435" spans="1:13" x14ac:dyDescent="0.25">
      <c r="A435" s="9">
        <v>430</v>
      </c>
      <c r="B435" s="7">
        <v>123886</v>
      </c>
      <c r="C435" s="7" t="s">
        <v>7</v>
      </c>
      <c r="D435" s="7" t="s">
        <v>19</v>
      </c>
      <c r="E435" s="7">
        <v>1</v>
      </c>
      <c r="F435" s="7">
        <v>134</v>
      </c>
      <c r="G435" s="7" t="s">
        <v>11</v>
      </c>
      <c r="H435" s="10">
        <v>43902</v>
      </c>
      <c r="I435" s="7">
        <f>IFERROR(VLOOKUP('Purchase Transactions'!$B435,'Sales Transactions'!$B$6:$H$315,7,FALSE),"")</f>
        <v>154</v>
      </c>
      <c r="J435" s="7">
        <f>IFERROR(VLOOKUP('Purchase Transactions'!$B435,'Sales Transactions'!$B$6:$H$315,6,0),"")</f>
        <v>1</v>
      </c>
      <c r="K435" s="10">
        <f>IFERROR(INDEX('Sales Transactions'!$F$6:$F$315,MATCH(Table5[[#This Row],[Item Code]],'Sales Transactions'!$B$6:$B$315,0)),"")</f>
        <v>43992</v>
      </c>
      <c r="L435" s="13" t="str">
        <f>IF(Table5[[#This Row],[Sales Quantity]]="",Table5[[#This Row],[Quantity]],"")</f>
        <v/>
      </c>
      <c r="M435" s="13">
        <f>IFERROR(Table5[[#This Row],[Sales Price]]-Table5[[#This Row],[Purchase Price]],"")</f>
        <v>20</v>
      </c>
    </row>
    <row r="436" spans="1:13" x14ac:dyDescent="0.25">
      <c r="A436" s="9">
        <v>431</v>
      </c>
      <c r="B436" s="7">
        <v>123887</v>
      </c>
      <c r="C436" s="7" t="s">
        <v>20</v>
      </c>
      <c r="D436" s="7" t="s">
        <v>19</v>
      </c>
      <c r="E436" s="7">
        <v>1</v>
      </c>
      <c r="F436" s="7">
        <v>347</v>
      </c>
      <c r="G436" s="7" t="s">
        <v>11</v>
      </c>
      <c r="H436" s="10">
        <v>44147</v>
      </c>
      <c r="I436" s="7">
        <f>IFERROR(VLOOKUP('Purchase Transactions'!$B436,'Sales Transactions'!$B$6:$H$315,7,FALSE),"")</f>
        <v>434</v>
      </c>
      <c r="J436" s="7">
        <f>IFERROR(VLOOKUP('Purchase Transactions'!$B436,'Sales Transactions'!$B$6:$H$315,6,0),"")</f>
        <v>1</v>
      </c>
      <c r="K436" s="10">
        <f>IFERROR(INDEX('Sales Transactions'!$F$6:$F$315,MATCH(Table5[[#This Row],[Item Code]],'Sales Transactions'!$B$6:$B$315,0)),"")</f>
        <v>44196</v>
      </c>
      <c r="L436" s="13" t="str">
        <f>IF(Table5[[#This Row],[Sales Quantity]]="",Table5[[#This Row],[Quantity]],"")</f>
        <v/>
      </c>
      <c r="M436" s="13">
        <f>IFERROR(Table5[[#This Row],[Sales Price]]-Table5[[#This Row],[Purchase Price]],"")</f>
        <v>87</v>
      </c>
    </row>
    <row r="437" spans="1:13" x14ac:dyDescent="0.25">
      <c r="A437" s="9">
        <v>432</v>
      </c>
      <c r="B437" s="7">
        <v>123888</v>
      </c>
      <c r="C437" s="7" t="s">
        <v>6</v>
      </c>
      <c r="D437" s="7" t="s">
        <v>19</v>
      </c>
      <c r="E437" s="7">
        <v>1</v>
      </c>
      <c r="F437" s="7">
        <v>245</v>
      </c>
      <c r="G437" s="7" t="s">
        <v>31</v>
      </c>
      <c r="H437" s="10">
        <v>44029</v>
      </c>
      <c r="I437" s="7">
        <f>IFERROR(VLOOKUP('Purchase Transactions'!$B437,'Sales Transactions'!$B$6:$H$315,7,FALSE),"")</f>
        <v>296</v>
      </c>
      <c r="J437" s="7">
        <f>IFERROR(VLOOKUP('Purchase Transactions'!$B437,'Sales Transactions'!$B$6:$H$315,6,0),"")</f>
        <v>1</v>
      </c>
      <c r="K437" s="10">
        <f>IFERROR(INDEX('Sales Transactions'!$F$6:$F$315,MATCH(Table5[[#This Row],[Item Code]],'Sales Transactions'!$B$6:$B$315,0)),"")</f>
        <v>44093</v>
      </c>
      <c r="L437" s="13" t="str">
        <f>IF(Table5[[#This Row],[Sales Quantity]]="",Table5[[#This Row],[Quantity]],"")</f>
        <v/>
      </c>
      <c r="M437" s="13">
        <f>IFERROR(Table5[[#This Row],[Sales Price]]-Table5[[#This Row],[Purchase Price]],"")</f>
        <v>51</v>
      </c>
    </row>
    <row r="438" spans="1:13" x14ac:dyDescent="0.25">
      <c r="A438" s="9">
        <v>433</v>
      </c>
      <c r="B438" s="7">
        <v>123889</v>
      </c>
      <c r="C438" s="7" t="s">
        <v>20</v>
      </c>
      <c r="D438" s="7" t="s">
        <v>19</v>
      </c>
      <c r="E438" s="7">
        <v>1</v>
      </c>
      <c r="F438" s="7">
        <v>152</v>
      </c>
      <c r="G438" s="7" t="s">
        <v>12</v>
      </c>
      <c r="H438" s="10">
        <v>44036</v>
      </c>
      <c r="I438" s="7">
        <f>IFERROR(VLOOKUP('Purchase Transactions'!$B438,'Sales Transactions'!$B$6:$H$315,7,FALSE),"")</f>
        <v>175</v>
      </c>
      <c r="J438" s="7">
        <f>IFERROR(VLOOKUP('Purchase Transactions'!$B438,'Sales Transactions'!$B$6:$H$315,6,0),"")</f>
        <v>1</v>
      </c>
      <c r="K438" s="10">
        <f>IFERROR(INDEX('Sales Transactions'!$F$6:$F$315,MATCH(Table5[[#This Row],[Item Code]],'Sales Transactions'!$B$6:$B$315,0)),"")</f>
        <v>44103</v>
      </c>
      <c r="L438" s="13" t="str">
        <f>IF(Table5[[#This Row],[Sales Quantity]]="",Table5[[#This Row],[Quantity]],"")</f>
        <v/>
      </c>
      <c r="M438" s="13">
        <f>IFERROR(Table5[[#This Row],[Sales Price]]-Table5[[#This Row],[Purchase Price]],"")</f>
        <v>23</v>
      </c>
    </row>
    <row r="439" spans="1:13" x14ac:dyDescent="0.25">
      <c r="A439" s="9">
        <v>434</v>
      </c>
      <c r="B439" s="7">
        <v>123890</v>
      </c>
      <c r="C439" s="7" t="s">
        <v>7</v>
      </c>
      <c r="D439" s="7" t="s">
        <v>19</v>
      </c>
      <c r="E439" s="7">
        <v>1</v>
      </c>
      <c r="F439" s="7">
        <v>204</v>
      </c>
      <c r="G439" s="7" t="s">
        <v>31</v>
      </c>
      <c r="H439" s="10">
        <v>44149</v>
      </c>
      <c r="I439" s="7">
        <f>IFERROR(VLOOKUP('Purchase Transactions'!$B439,'Sales Transactions'!$B$6:$H$315,7,FALSE),"")</f>
        <v>241</v>
      </c>
      <c r="J439" s="7">
        <f>IFERROR(VLOOKUP('Purchase Transactions'!$B439,'Sales Transactions'!$B$6:$H$315,6,0),"")</f>
        <v>1</v>
      </c>
      <c r="K439" s="10">
        <f>IFERROR(INDEX('Sales Transactions'!$F$6:$F$315,MATCH(Table5[[#This Row],[Item Code]],'Sales Transactions'!$B$6:$B$315,0)),"")</f>
        <v>44169</v>
      </c>
      <c r="L439" s="13" t="str">
        <f>IF(Table5[[#This Row],[Sales Quantity]]="",Table5[[#This Row],[Quantity]],"")</f>
        <v/>
      </c>
      <c r="M439" s="13">
        <f>IFERROR(Table5[[#This Row],[Sales Price]]-Table5[[#This Row],[Purchase Price]],"")</f>
        <v>37</v>
      </c>
    </row>
    <row r="440" spans="1:13" x14ac:dyDescent="0.25">
      <c r="A440" s="9">
        <v>435</v>
      </c>
      <c r="B440" s="7">
        <v>123891</v>
      </c>
      <c r="C440" s="7" t="s">
        <v>6</v>
      </c>
      <c r="D440" s="7" t="s">
        <v>19</v>
      </c>
      <c r="E440" s="7">
        <v>1</v>
      </c>
      <c r="F440" s="7">
        <v>185</v>
      </c>
      <c r="G440" s="7" t="s">
        <v>11</v>
      </c>
      <c r="H440" s="10">
        <v>43967</v>
      </c>
      <c r="I440" s="7">
        <f>IFERROR(VLOOKUP('Purchase Transactions'!$B440,'Sales Transactions'!$B$6:$H$315,7,FALSE),"")</f>
        <v>220</v>
      </c>
      <c r="J440" s="7">
        <f>IFERROR(VLOOKUP('Purchase Transactions'!$B440,'Sales Transactions'!$B$6:$H$315,6,0),"")</f>
        <v>1</v>
      </c>
      <c r="K440" s="10">
        <f>IFERROR(INDEX('Sales Transactions'!$F$6:$F$315,MATCH(Table5[[#This Row],[Item Code]],'Sales Transactions'!$B$6:$B$315,0)),"")</f>
        <v>44041</v>
      </c>
      <c r="L440" s="13" t="str">
        <f>IF(Table5[[#This Row],[Sales Quantity]]="",Table5[[#This Row],[Quantity]],"")</f>
        <v/>
      </c>
      <c r="M440" s="13">
        <f>IFERROR(Table5[[#This Row],[Sales Price]]-Table5[[#This Row],[Purchase Price]],"")</f>
        <v>35</v>
      </c>
    </row>
    <row r="441" spans="1:13" x14ac:dyDescent="0.25">
      <c r="A441" s="9">
        <v>436</v>
      </c>
      <c r="B441" s="7">
        <v>123892</v>
      </c>
      <c r="C441" s="7" t="s">
        <v>4</v>
      </c>
      <c r="D441" s="7" t="s">
        <v>19</v>
      </c>
      <c r="E441" s="7">
        <v>1</v>
      </c>
      <c r="F441" s="7">
        <v>336</v>
      </c>
      <c r="G441" s="7" t="s">
        <v>35</v>
      </c>
      <c r="H441" s="10">
        <v>44029</v>
      </c>
      <c r="I441" s="7" t="str">
        <f>IFERROR(VLOOKUP('Purchase Transactions'!$B441,'Sales Transactions'!$B$6:$H$315,7,FALSE),"")</f>
        <v/>
      </c>
      <c r="J441" s="7" t="str">
        <f>IFERROR(VLOOKUP('Purchase Transactions'!$B441,'Sales Transactions'!$B$6:$H$315,6,0),"")</f>
        <v/>
      </c>
      <c r="K441" s="10" t="str">
        <f>IFERROR(INDEX('Sales Transactions'!$F$6:$F$315,MATCH(Table5[[#This Row],[Item Code]],'Sales Transactions'!$B$6:$B$315,0)),"")</f>
        <v/>
      </c>
      <c r="L441" s="13">
        <f>IF(Table5[[#This Row],[Sales Quantity]]="",Table5[[#This Row],[Quantity]],"")</f>
        <v>1</v>
      </c>
      <c r="M441" s="13" t="str">
        <f>IFERROR(Table5[[#This Row],[Sales Price]]-Table5[[#This Row],[Purchase Price]],"")</f>
        <v/>
      </c>
    </row>
    <row r="442" spans="1:13" x14ac:dyDescent="0.25">
      <c r="A442" s="9">
        <v>437</v>
      </c>
      <c r="B442" s="7">
        <v>123893</v>
      </c>
      <c r="C442" s="7" t="s">
        <v>16</v>
      </c>
      <c r="D442" s="7" t="s">
        <v>19</v>
      </c>
      <c r="E442" s="7">
        <v>1</v>
      </c>
      <c r="F442" s="7">
        <v>211</v>
      </c>
      <c r="G442" s="7" t="s">
        <v>11</v>
      </c>
      <c r="H442" s="10">
        <v>43894</v>
      </c>
      <c r="I442" s="7">
        <f>IFERROR(VLOOKUP('Purchase Transactions'!$B442,'Sales Transactions'!$B$6:$H$315,7,FALSE),"")</f>
        <v>262</v>
      </c>
      <c r="J442" s="7">
        <f>IFERROR(VLOOKUP('Purchase Transactions'!$B442,'Sales Transactions'!$B$6:$H$315,6,0),"")</f>
        <v>1</v>
      </c>
      <c r="K442" s="10">
        <f>IFERROR(INDEX('Sales Transactions'!$F$6:$F$315,MATCH(Table5[[#This Row],[Item Code]],'Sales Transactions'!$B$6:$B$315,0)),"")</f>
        <v>43955</v>
      </c>
      <c r="L442" s="13" t="str">
        <f>IF(Table5[[#This Row],[Sales Quantity]]="",Table5[[#This Row],[Quantity]],"")</f>
        <v/>
      </c>
      <c r="M442" s="13">
        <f>IFERROR(Table5[[#This Row],[Sales Price]]-Table5[[#This Row],[Purchase Price]],"")</f>
        <v>51</v>
      </c>
    </row>
    <row r="443" spans="1:13" x14ac:dyDescent="0.25">
      <c r="A443" s="9">
        <v>438</v>
      </c>
      <c r="B443" s="7">
        <v>123894</v>
      </c>
      <c r="C443" s="7" t="s">
        <v>4</v>
      </c>
      <c r="D443" s="7" t="s">
        <v>19</v>
      </c>
      <c r="E443" s="7">
        <v>1</v>
      </c>
      <c r="F443" s="7">
        <v>261</v>
      </c>
      <c r="G443" s="7" t="s">
        <v>12</v>
      </c>
      <c r="H443" s="10">
        <v>43843</v>
      </c>
      <c r="I443" s="7">
        <f>IFERROR(VLOOKUP('Purchase Transactions'!$B443,'Sales Transactions'!$B$6:$H$315,7,FALSE),"")</f>
        <v>308</v>
      </c>
      <c r="J443" s="7">
        <f>IFERROR(VLOOKUP('Purchase Transactions'!$B443,'Sales Transactions'!$B$6:$H$315,6,0),"")</f>
        <v>1</v>
      </c>
      <c r="K443" s="10">
        <f>IFERROR(INDEX('Sales Transactions'!$F$6:$F$315,MATCH(Table5[[#This Row],[Item Code]],'Sales Transactions'!$B$6:$B$315,0)),"")</f>
        <v>43919</v>
      </c>
      <c r="L443" s="13" t="str">
        <f>IF(Table5[[#This Row],[Sales Quantity]]="",Table5[[#This Row],[Quantity]],"")</f>
        <v/>
      </c>
      <c r="M443" s="13">
        <f>IFERROR(Table5[[#This Row],[Sales Price]]-Table5[[#This Row],[Purchase Price]],"")</f>
        <v>47</v>
      </c>
    </row>
    <row r="444" spans="1:13" x14ac:dyDescent="0.25">
      <c r="A444" s="9">
        <v>439</v>
      </c>
      <c r="B444" s="7">
        <v>123895</v>
      </c>
      <c r="C444" s="7" t="s">
        <v>16</v>
      </c>
      <c r="D444" s="7" t="s">
        <v>19</v>
      </c>
      <c r="E444" s="7">
        <v>1</v>
      </c>
      <c r="F444" s="7">
        <v>145</v>
      </c>
      <c r="G444" s="7" t="s">
        <v>12</v>
      </c>
      <c r="H444" s="10">
        <v>43869</v>
      </c>
      <c r="I444" s="7">
        <f>IFERROR(VLOOKUP('Purchase Transactions'!$B444,'Sales Transactions'!$B$6:$H$315,7,FALSE),"")</f>
        <v>174</v>
      </c>
      <c r="J444" s="7">
        <f>IFERROR(VLOOKUP('Purchase Transactions'!$B444,'Sales Transactions'!$B$6:$H$315,6,0),"")</f>
        <v>1</v>
      </c>
      <c r="K444" s="10">
        <f>IFERROR(INDEX('Sales Transactions'!$F$6:$F$315,MATCH(Table5[[#This Row],[Item Code]],'Sales Transactions'!$B$6:$B$315,0)),"")</f>
        <v>43957</v>
      </c>
      <c r="L444" s="13" t="str">
        <f>IF(Table5[[#This Row],[Sales Quantity]]="",Table5[[#This Row],[Quantity]],"")</f>
        <v/>
      </c>
      <c r="M444" s="13">
        <f>IFERROR(Table5[[#This Row],[Sales Price]]-Table5[[#This Row],[Purchase Price]],"")</f>
        <v>29</v>
      </c>
    </row>
    <row r="445" spans="1:13" x14ac:dyDescent="0.25">
      <c r="A445" s="9">
        <v>440</v>
      </c>
      <c r="B445" s="7">
        <v>123896</v>
      </c>
      <c r="C445" s="7" t="s">
        <v>18</v>
      </c>
      <c r="D445" s="7" t="s">
        <v>19</v>
      </c>
      <c r="E445" s="7">
        <v>1</v>
      </c>
      <c r="F445" s="7">
        <v>316</v>
      </c>
      <c r="G445" s="7" t="s">
        <v>35</v>
      </c>
      <c r="H445" s="10">
        <v>43926</v>
      </c>
      <c r="I445" s="7">
        <f>IFERROR(VLOOKUP('Purchase Transactions'!$B445,'Sales Transactions'!$B$6:$H$315,7,FALSE),"")</f>
        <v>389</v>
      </c>
      <c r="J445" s="7">
        <f>IFERROR(VLOOKUP('Purchase Transactions'!$B445,'Sales Transactions'!$B$6:$H$315,6,0),"")</f>
        <v>1</v>
      </c>
      <c r="K445" s="10">
        <f>IFERROR(INDEX('Sales Transactions'!$F$6:$F$315,MATCH(Table5[[#This Row],[Item Code]],'Sales Transactions'!$B$6:$B$315,0)),"")</f>
        <v>43937</v>
      </c>
      <c r="L445" s="13" t="str">
        <f>IF(Table5[[#This Row],[Sales Quantity]]="",Table5[[#This Row],[Quantity]],"")</f>
        <v/>
      </c>
      <c r="M445" s="13">
        <f>IFERROR(Table5[[#This Row],[Sales Price]]-Table5[[#This Row],[Purchase Price]],"")</f>
        <v>73</v>
      </c>
    </row>
    <row r="446" spans="1:13" x14ac:dyDescent="0.25">
      <c r="A446" s="9">
        <v>441</v>
      </c>
      <c r="B446" s="7">
        <v>123897</v>
      </c>
      <c r="C446" s="7" t="s">
        <v>20</v>
      </c>
      <c r="D446" s="7" t="s">
        <v>19</v>
      </c>
      <c r="E446" s="7">
        <v>1</v>
      </c>
      <c r="F446" s="7">
        <v>104</v>
      </c>
      <c r="G446" s="7" t="s">
        <v>13</v>
      </c>
      <c r="H446" s="10">
        <v>43849</v>
      </c>
      <c r="I446" s="7">
        <f>IFERROR(VLOOKUP('Purchase Transactions'!$B446,'Sales Transactions'!$B$6:$H$315,7,FALSE),"")</f>
        <v>126</v>
      </c>
      <c r="J446" s="7">
        <f>IFERROR(VLOOKUP('Purchase Transactions'!$B446,'Sales Transactions'!$B$6:$H$315,6,0),"")</f>
        <v>1</v>
      </c>
      <c r="K446" s="10">
        <f>IFERROR(INDEX('Sales Transactions'!$F$6:$F$315,MATCH(Table5[[#This Row],[Item Code]],'Sales Transactions'!$B$6:$B$315,0)),"")</f>
        <v>43932</v>
      </c>
      <c r="L446" s="13" t="str">
        <f>IF(Table5[[#This Row],[Sales Quantity]]="",Table5[[#This Row],[Quantity]],"")</f>
        <v/>
      </c>
      <c r="M446" s="13">
        <f>IFERROR(Table5[[#This Row],[Sales Price]]-Table5[[#This Row],[Purchase Price]],"")</f>
        <v>22</v>
      </c>
    </row>
    <row r="447" spans="1:13" x14ac:dyDescent="0.25">
      <c r="A447" s="9">
        <v>442</v>
      </c>
      <c r="B447" s="7">
        <v>123898</v>
      </c>
      <c r="C447" s="7" t="s">
        <v>18</v>
      </c>
      <c r="D447" s="7" t="s">
        <v>19</v>
      </c>
      <c r="E447" s="7">
        <v>1</v>
      </c>
      <c r="F447" s="7">
        <v>268</v>
      </c>
      <c r="G447" s="7" t="s">
        <v>13</v>
      </c>
      <c r="H447" s="10">
        <v>44165</v>
      </c>
      <c r="I447" s="7" t="str">
        <f>IFERROR(VLOOKUP('Purchase Transactions'!$B447,'Sales Transactions'!$B$6:$H$315,7,FALSE),"")</f>
        <v/>
      </c>
      <c r="J447" s="7" t="str">
        <f>IFERROR(VLOOKUP('Purchase Transactions'!$B447,'Sales Transactions'!$B$6:$H$315,6,0),"")</f>
        <v/>
      </c>
      <c r="K447" s="10" t="str">
        <f>IFERROR(INDEX('Sales Transactions'!$F$6:$F$315,MATCH(Table5[[#This Row],[Item Code]],'Sales Transactions'!$B$6:$B$315,0)),"")</f>
        <v/>
      </c>
      <c r="L447" s="13">
        <f>IF(Table5[[#This Row],[Sales Quantity]]="",Table5[[#This Row],[Quantity]],"")</f>
        <v>1</v>
      </c>
      <c r="M447" s="13" t="str">
        <f>IFERROR(Table5[[#This Row],[Sales Price]]-Table5[[#This Row],[Purchase Price]],"")</f>
        <v/>
      </c>
    </row>
    <row r="448" spans="1:13" x14ac:dyDescent="0.25">
      <c r="A448" s="9">
        <v>443</v>
      </c>
      <c r="B448" s="7">
        <v>123899</v>
      </c>
      <c r="C448" s="7" t="s">
        <v>17</v>
      </c>
      <c r="D448" s="7" t="s">
        <v>19</v>
      </c>
      <c r="E448" s="7">
        <v>1</v>
      </c>
      <c r="F448" s="7">
        <v>247</v>
      </c>
      <c r="G448" s="7" t="s">
        <v>13</v>
      </c>
      <c r="H448" s="10">
        <v>43844</v>
      </c>
      <c r="I448" s="7">
        <f>IFERROR(VLOOKUP('Purchase Transactions'!$B448,'Sales Transactions'!$B$6:$H$315,7,FALSE),"")</f>
        <v>294</v>
      </c>
      <c r="J448" s="7">
        <f>IFERROR(VLOOKUP('Purchase Transactions'!$B448,'Sales Transactions'!$B$6:$H$315,6,0),"")</f>
        <v>1</v>
      </c>
      <c r="K448" s="10">
        <f>IFERROR(INDEX('Sales Transactions'!$F$6:$F$315,MATCH(Table5[[#This Row],[Item Code]],'Sales Transactions'!$B$6:$B$315,0)),"")</f>
        <v>43917</v>
      </c>
      <c r="L448" s="13" t="str">
        <f>IF(Table5[[#This Row],[Sales Quantity]]="",Table5[[#This Row],[Quantity]],"")</f>
        <v/>
      </c>
      <c r="M448" s="13">
        <f>IFERROR(Table5[[#This Row],[Sales Price]]-Table5[[#This Row],[Purchase Price]],"")</f>
        <v>47</v>
      </c>
    </row>
    <row r="449" spans="1:13" x14ac:dyDescent="0.25">
      <c r="A449" s="9">
        <v>444</v>
      </c>
      <c r="B449" s="7">
        <v>123900</v>
      </c>
      <c r="C449" s="7" t="s">
        <v>17</v>
      </c>
      <c r="D449" s="7" t="s">
        <v>19</v>
      </c>
      <c r="E449" s="7">
        <v>1</v>
      </c>
      <c r="F449" s="7">
        <v>188</v>
      </c>
      <c r="G449" s="7" t="s">
        <v>11</v>
      </c>
      <c r="H449" s="10">
        <v>44070</v>
      </c>
      <c r="I449" s="7">
        <f>IFERROR(VLOOKUP('Purchase Transactions'!$B449,'Sales Transactions'!$B$6:$H$315,7,FALSE),"")</f>
        <v>226</v>
      </c>
      <c r="J449" s="7">
        <f>IFERROR(VLOOKUP('Purchase Transactions'!$B449,'Sales Transactions'!$B$6:$H$315,6,0),"")</f>
        <v>1</v>
      </c>
      <c r="K449" s="10">
        <f>IFERROR(INDEX('Sales Transactions'!$F$6:$F$315,MATCH(Table5[[#This Row],[Item Code]],'Sales Transactions'!$B$6:$B$315,0)),"")</f>
        <v>44114</v>
      </c>
      <c r="L449" s="13" t="str">
        <f>IF(Table5[[#This Row],[Sales Quantity]]="",Table5[[#This Row],[Quantity]],"")</f>
        <v/>
      </c>
      <c r="M449" s="13">
        <f>IFERROR(Table5[[#This Row],[Sales Price]]-Table5[[#This Row],[Purchase Price]],"")</f>
        <v>38</v>
      </c>
    </row>
    <row r="450" spans="1:13" x14ac:dyDescent="0.25">
      <c r="A450" s="9">
        <v>445</v>
      </c>
      <c r="B450" s="7">
        <v>123901</v>
      </c>
      <c r="C450" s="7" t="s">
        <v>4</v>
      </c>
      <c r="D450" s="7" t="s">
        <v>19</v>
      </c>
      <c r="E450" s="7">
        <v>1</v>
      </c>
      <c r="F450" s="7">
        <v>180</v>
      </c>
      <c r="G450" s="7" t="s">
        <v>35</v>
      </c>
      <c r="H450" s="10">
        <v>44132</v>
      </c>
      <c r="I450" s="7">
        <f>IFERROR(VLOOKUP('Purchase Transactions'!$B450,'Sales Transactions'!$B$6:$H$315,7,FALSE),"")</f>
        <v>214</v>
      </c>
      <c r="J450" s="7">
        <f>IFERROR(VLOOKUP('Purchase Transactions'!$B450,'Sales Transactions'!$B$6:$H$315,6,0),"")</f>
        <v>1</v>
      </c>
      <c r="K450" s="10">
        <f>IFERROR(INDEX('Sales Transactions'!$F$6:$F$315,MATCH(Table5[[#This Row],[Item Code]],'Sales Transactions'!$B$6:$B$315,0)),"")</f>
        <v>44142</v>
      </c>
      <c r="L450" s="13" t="str">
        <f>IF(Table5[[#This Row],[Sales Quantity]]="",Table5[[#This Row],[Quantity]],"")</f>
        <v/>
      </c>
      <c r="M450" s="13">
        <f>IFERROR(Table5[[#This Row],[Sales Price]]-Table5[[#This Row],[Purchase Price]],"")</f>
        <v>34</v>
      </c>
    </row>
    <row r="451" spans="1:13" x14ac:dyDescent="0.25">
      <c r="A451" s="9">
        <v>446</v>
      </c>
      <c r="B451" s="7">
        <v>123902</v>
      </c>
      <c r="C451" s="7" t="s">
        <v>7</v>
      </c>
      <c r="D451" s="7" t="s">
        <v>19</v>
      </c>
      <c r="E451" s="7">
        <v>1</v>
      </c>
      <c r="F451" s="7">
        <v>227</v>
      </c>
      <c r="G451" s="7" t="s">
        <v>35</v>
      </c>
      <c r="H451" s="10">
        <v>44061</v>
      </c>
      <c r="I451" s="7" t="str">
        <f>IFERROR(VLOOKUP('Purchase Transactions'!$B451,'Sales Transactions'!$B$6:$H$315,7,FALSE),"")</f>
        <v/>
      </c>
      <c r="J451" s="7" t="str">
        <f>IFERROR(VLOOKUP('Purchase Transactions'!$B451,'Sales Transactions'!$B$6:$H$315,6,0),"")</f>
        <v/>
      </c>
      <c r="K451" s="10" t="str">
        <f>IFERROR(INDEX('Sales Transactions'!$F$6:$F$315,MATCH(Table5[[#This Row],[Item Code]],'Sales Transactions'!$B$6:$B$315,0)),"")</f>
        <v/>
      </c>
      <c r="L451" s="13">
        <f>IF(Table5[[#This Row],[Sales Quantity]]="",Table5[[#This Row],[Quantity]],"")</f>
        <v>1</v>
      </c>
      <c r="M451" s="13" t="str">
        <f>IFERROR(Table5[[#This Row],[Sales Price]]-Table5[[#This Row],[Purchase Price]],"")</f>
        <v/>
      </c>
    </row>
    <row r="452" spans="1:13" x14ac:dyDescent="0.25">
      <c r="A452" s="9">
        <v>447</v>
      </c>
      <c r="B452" s="7">
        <v>123903</v>
      </c>
      <c r="C452" s="7" t="s">
        <v>5</v>
      </c>
      <c r="D452" s="7" t="s">
        <v>19</v>
      </c>
      <c r="E452" s="7">
        <v>1</v>
      </c>
      <c r="F452" s="7">
        <v>281</v>
      </c>
      <c r="G452" s="7" t="s">
        <v>35</v>
      </c>
      <c r="H452" s="10">
        <v>43834</v>
      </c>
      <c r="I452" s="7">
        <f>IFERROR(VLOOKUP('Purchase Transactions'!$B452,'Sales Transactions'!$B$6:$H$315,7,FALSE),"")</f>
        <v>348</v>
      </c>
      <c r="J452" s="7">
        <f>IFERROR(VLOOKUP('Purchase Transactions'!$B452,'Sales Transactions'!$B$6:$H$315,6,0),"")</f>
        <v>1</v>
      </c>
      <c r="K452" s="10">
        <f>IFERROR(INDEX('Sales Transactions'!$F$6:$F$315,MATCH(Table5[[#This Row],[Item Code]],'Sales Transactions'!$B$6:$B$315,0)),"")</f>
        <v>43854</v>
      </c>
      <c r="L452" s="13" t="str">
        <f>IF(Table5[[#This Row],[Sales Quantity]]="",Table5[[#This Row],[Quantity]],"")</f>
        <v/>
      </c>
      <c r="M452" s="13">
        <f>IFERROR(Table5[[#This Row],[Sales Price]]-Table5[[#This Row],[Purchase Price]],"")</f>
        <v>67</v>
      </c>
    </row>
    <row r="453" spans="1:13" x14ac:dyDescent="0.25">
      <c r="A453" s="9">
        <v>448</v>
      </c>
      <c r="B453" s="7">
        <v>123904</v>
      </c>
      <c r="C453" s="7" t="s">
        <v>5</v>
      </c>
      <c r="D453" s="7" t="s">
        <v>19</v>
      </c>
      <c r="E453" s="7">
        <v>1</v>
      </c>
      <c r="F453" s="7">
        <v>227</v>
      </c>
      <c r="G453" s="7" t="s">
        <v>31</v>
      </c>
      <c r="H453" s="10">
        <v>43896</v>
      </c>
      <c r="I453" s="7">
        <f>IFERROR(VLOOKUP('Purchase Transactions'!$B453,'Sales Transactions'!$B$6:$H$315,7,FALSE),"")</f>
        <v>279</v>
      </c>
      <c r="J453" s="7">
        <f>IFERROR(VLOOKUP('Purchase Transactions'!$B453,'Sales Transactions'!$B$6:$H$315,6,0),"")</f>
        <v>1</v>
      </c>
      <c r="K453" s="10">
        <f>IFERROR(INDEX('Sales Transactions'!$F$6:$F$315,MATCH(Table5[[#This Row],[Item Code]],'Sales Transactions'!$B$6:$B$315,0)),"")</f>
        <v>43975</v>
      </c>
      <c r="L453" s="13" t="str">
        <f>IF(Table5[[#This Row],[Sales Quantity]]="",Table5[[#This Row],[Quantity]],"")</f>
        <v/>
      </c>
      <c r="M453" s="13">
        <f>IFERROR(Table5[[#This Row],[Sales Price]]-Table5[[#This Row],[Purchase Price]],"")</f>
        <v>52</v>
      </c>
    </row>
    <row r="454" spans="1:13" x14ac:dyDescent="0.25">
      <c r="A454" s="9">
        <v>449</v>
      </c>
      <c r="B454" s="7">
        <v>123905</v>
      </c>
      <c r="C454" s="7" t="s">
        <v>17</v>
      </c>
      <c r="D454" s="7" t="s">
        <v>19</v>
      </c>
      <c r="E454" s="7">
        <v>1</v>
      </c>
      <c r="F454" s="7">
        <v>284</v>
      </c>
      <c r="G454" s="7" t="s">
        <v>12</v>
      </c>
      <c r="H454" s="10">
        <v>43937</v>
      </c>
      <c r="I454" s="7">
        <f>IFERROR(VLOOKUP('Purchase Transactions'!$B454,'Sales Transactions'!$B$6:$H$315,7,FALSE),"")</f>
        <v>352</v>
      </c>
      <c r="J454" s="7">
        <f>IFERROR(VLOOKUP('Purchase Transactions'!$B454,'Sales Transactions'!$B$6:$H$315,6,0),"")</f>
        <v>1</v>
      </c>
      <c r="K454" s="10">
        <f>IFERROR(INDEX('Sales Transactions'!$F$6:$F$315,MATCH(Table5[[#This Row],[Item Code]],'Sales Transactions'!$B$6:$B$315,0)),"")</f>
        <v>44008</v>
      </c>
      <c r="L454" s="13" t="str">
        <f>IF(Table5[[#This Row],[Sales Quantity]]="",Table5[[#This Row],[Quantity]],"")</f>
        <v/>
      </c>
      <c r="M454" s="13">
        <f>IFERROR(Table5[[#This Row],[Sales Price]]-Table5[[#This Row],[Purchase Price]],"")</f>
        <v>68</v>
      </c>
    </row>
    <row r="455" spans="1:13" x14ac:dyDescent="0.25">
      <c r="A455" s="9">
        <v>450</v>
      </c>
      <c r="B455" s="7">
        <v>123906</v>
      </c>
      <c r="C455" s="7" t="s">
        <v>18</v>
      </c>
      <c r="D455" s="7" t="s">
        <v>19</v>
      </c>
      <c r="E455" s="7">
        <v>1</v>
      </c>
      <c r="F455" s="7">
        <v>198</v>
      </c>
      <c r="G455" s="7" t="s">
        <v>12</v>
      </c>
      <c r="H455" s="10">
        <v>43933</v>
      </c>
      <c r="I455" s="7">
        <f>IFERROR(VLOOKUP('Purchase Transactions'!$B455,'Sales Transactions'!$B$6:$H$315,7,FALSE),"")</f>
        <v>232</v>
      </c>
      <c r="J455" s="7">
        <f>IFERROR(VLOOKUP('Purchase Transactions'!$B455,'Sales Transactions'!$B$6:$H$315,6,0),"")</f>
        <v>1</v>
      </c>
      <c r="K455" s="10">
        <f>IFERROR(INDEX('Sales Transactions'!$F$6:$F$315,MATCH(Table5[[#This Row],[Item Code]],'Sales Transactions'!$B$6:$B$315,0)),"")</f>
        <v>44008</v>
      </c>
      <c r="L455" s="13" t="str">
        <f>IF(Table5[[#This Row],[Sales Quantity]]="",Table5[[#This Row],[Quantity]],"")</f>
        <v/>
      </c>
      <c r="M455" s="13">
        <f>IFERROR(Table5[[#This Row],[Sales Price]]-Table5[[#This Row],[Purchase Price]],"")</f>
        <v>34</v>
      </c>
    </row>
    <row r="456" spans="1:13" x14ac:dyDescent="0.25">
      <c r="A456" s="9"/>
      <c r="B456" s="7"/>
      <c r="C456" s="7"/>
      <c r="D456" s="7"/>
      <c r="E456" s="7"/>
      <c r="F456" s="7"/>
      <c r="G456" s="7"/>
      <c r="H456" s="10"/>
      <c r="I456" s="7"/>
      <c r="J456" s="12">
        <f>SUBTOTAL(103,Table5[Sales Quantity])</f>
        <v>450</v>
      </c>
      <c r="K456" s="10"/>
      <c r="L456" s="12">
        <f>SUBTOTAL(109,Table5[Closing Inventory])</f>
        <v>140</v>
      </c>
      <c r="M456" s="12">
        <f>SUBTOTAL(109,Table5[Profit])</f>
        <v>13949</v>
      </c>
    </row>
  </sheetData>
  <mergeCells count="1">
    <mergeCell ref="A1:M1"/>
  </mergeCells>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B5EC51-9D08-45CC-AC4C-C89B1A15423E}">
  <sheetPr codeName="Sheet3">
    <tabColor theme="6"/>
  </sheetPr>
  <dimension ref="A1:H315"/>
  <sheetViews>
    <sheetView showGridLines="0" topLeftCell="B1" zoomScaleNormal="100" workbookViewId="0">
      <selection activeCell="A6" sqref="A6"/>
    </sheetView>
  </sheetViews>
  <sheetFormatPr defaultRowHeight="15" x14ac:dyDescent="0.25"/>
  <cols>
    <col min="1" max="1" width="8.42578125" bestFit="1" customWidth="1"/>
    <col min="2" max="2" width="12.42578125" bestFit="1" customWidth="1"/>
    <col min="3" max="3" width="14.85546875" bestFit="1" customWidth="1"/>
    <col min="4" max="4" width="10" bestFit="1" customWidth="1"/>
    <col min="5" max="5" width="9.28515625" bestFit="1" customWidth="1"/>
    <col min="6" max="6" width="13.85546875" bestFit="1" customWidth="1"/>
    <col min="7" max="7" width="11" bestFit="1" customWidth="1"/>
    <col min="8" max="8" width="14.140625" bestFit="1" customWidth="1"/>
  </cols>
  <sheetData>
    <row r="1" spans="1:8" ht="23.25" x14ac:dyDescent="0.35">
      <c r="A1" s="3" t="s">
        <v>14</v>
      </c>
      <c r="B1" s="3"/>
      <c r="C1" s="3"/>
      <c r="F1" s="3"/>
    </row>
    <row r="2" spans="1:8" ht="15.75" x14ac:dyDescent="0.25">
      <c r="A2" s="2" t="s">
        <v>26</v>
      </c>
      <c r="B2" s="2"/>
      <c r="C2" s="2"/>
      <c r="F2" s="2"/>
    </row>
    <row r="3" spans="1:8" x14ac:dyDescent="0.25">
      <c r="A3" s="5">
        <v>44196</v>
      </c>
      <c r="E3" s="4"/>
      <c r="H3" s="6"/>
    </row>
    <row r="4" spans="1:8" x14ac:dyDescent="0.25">
      <c r="A4" s="4"/>
      <c r="E4" s="4"/>
      <c r="H4" s="6"/>
    </row>
    <row r="5" spans="1:8" s="1" customFormat="1" x14ac:dyDescent="0.25">
      <c r="A5" s="14" t="s">
        <v>8</v>
      </c>
      <c r="B5" s="14" t="s">
        <v>0</v>
      </c>
      <c r="C5" s="14" t="s">
        <v>10</v>
      </c>
      <c r="D5" s="14" t="s">
        <v>15</v>
      </c>
      <c r="E5" s="14" t="s">
        <v>2</v>
      </c>
      <c r="F5" s="14" t="s">
        <v>27</v>
      </c>
      <c r="G5" s="14" t="s">
        <v>1</v>
      </c>
      <c r="H5" s="15" t="s">
        <v>28</v>
      </c>
    </row>
    <row r="6" spans="1:8" x14ac:dyDescent="0.25">
      <c r="A6" s="16">
        <v>1</v>
      </c>
      <c r="B6" s="7">
        <v>123457</v>
      </c>
      <c r="C6" s="7" t="s">
        <v>6</v>
      </c>
      <c r="D6" s="7" t="s">
        <v>19</v>
      </c>
      <c r="E6" s="7" t="s">
        <v>11</v>
      </c>
      <c r="F6" s="10">
        <v>44186</v>
      </c>
      <c r="G6" s="7">
        <v>1</v>
      </c>
      <c r="H6" s="12">
        <v>138</v>
      </c>
    </row>
    <row r="7" spans="1:8" x14ac:dyDescent="0.25">
      <c r="A7" s="16">
        <v>2</v>
      </c>
      <c r="B7" s="7">
        <v>123458</v>
      </c>
      <c r="C7" s="7" t="s">
        <v>7</v>
      </c>
      <c r="D7" s="7" t="s">
        <v>19</v>
      </c>
      <c r="E7" s="7" t="s">
        <v>13</v>
      </c>
      <c r="F7" s="10">
        <v>44009</v>
      </c>
      <c r="G7" s="7">
        <v>1</v>
      </c>
      <c r="H7" s="12">
        <v>335</v>
      </c>
    </row>
    <row r="8" spans="1:8" x14ac:dyDescent="0.25">
      <c r="A8" s="16">
        <v>3</v>
      </c>
      <c r="B8" s="7">
        <v>123459</v>
      </c>
      <c r="C8" s="7" t="s">
        <v>17</v>
      </c>
      <c r="D8" s="7" t="s">
        <v>3</v>
      </c>
      <c r="E8" s="7" t="s">
        <v>23</v>
      </c>
      <c r="F8" s="10">
        <v>44040</v>
      </c>
      <c r="G8" s="7">
        <v>1</v>
      </c>
      <c r="H8" s="12">
        <v>119</v>
      </c>
    </row>
    <row r="9" spans="1:8" x14ac:dyDescent="0.25">
      <c r="A9" s="16">
        <v>4</v>
      </c>
      <c r="B9" s="7">
        <v>123460</v>
      </c>
      <c r="C9" s="7" t="s">
        <v>4</v>
      </c>
      <c r="D9" s="7" t="s">
        <v>19</v>
      </c>
      <c r="E9" s="7" t="s">
        <v>29</v>
      </c>
      <c r="F9" s="10">
        <v>43939</v>
      </c>
      <c r="G9" s="7">
        <v>1</v>
      </c>
      <c r="H9" s="12">
        <v>357</v>
      </c>
    </row>
    <row r="10" spans="1:8" x14ac:dyDescent="0.25">
      <c r="A10" s="16">
        <v>5</v>
      </c>
      <c r="B10" s="7">
        <v>123461</v>
      </c>
      <c r="C10" s="7" t="s">
        <v>17</v>
      </c>
      <c r="D10" s="7" t="s">
        <v>3</v>
      </c>
      <c r="E10" s="7" t="s">
        <v>13</v>
      </c>
      <c r="F10" s="10">
        <v>43888</v>
      </c>
      <c r="G10" s="7">
        <v>1</v>
      </c>
      <c r="H10" s="12">
        <v>300</v>
      </c>
    </row>
    <row r="11" spans="1:8" x14ac:dyDescent="0.25">
      <c r="A11" s="16">
        <v>6</v>
      </c>
      <c r="B11" s="7">
        <v>123462</v>
      </c>
      <c r="C11" s="7" t="s">
        <v>6</v>
      </c>
      <c r="D11" s="7" t="s">
        <v>19</v>
      </c>
      <c r="E11" s="7" t="s">
        <v>23</v>
      </c>
      <c r="F11" s="10">
        <v>43932</v>
      </c>
      <c r="G11" s="7">
        <v>1</v>
      </c>
      <c r="H11" s="12">
        <v>163</v>
      </c>
    </row>
    <row r="12" spans="1:8" x14ac:dyDescent="0.25">
      <c r="A12" s="16">
        <v>7</v>
      </c>
      <c r="B12" s="7">
        <v>123463</v>
      </c>
      <c r="C12" s="7" t="s">
        <v>6</v>
      </c>
      <c r="D12" s="7" t="s">
        <v>19</v>
      </c>
      <c r="E12" s="7" t="s">
        <v>11</v>
      </c>
      <c r="F12" s="10">
        <v>43961</v>
      </c>
      <c r="G12" s="7">
        <v>1</v>
      </c>
      <c r="H12" s="12">
        <v>317</v>
      </c>
    </row>
    <row r="13" spans="1:8" x14ac:dyDescent="0.25">
      <c r="A13" s="16">
        <v>8</v>
      </c>
      <c r="B13" s="7">
        <v>123464</v>
      </c>
      <c r="C13" s="7" t="s">
        <v>6</v>
      </c>
      <c r="D13" s="7" t="s">
        <v>19</v>
      </c>
      <c r="E13" s="7" t="s">
        <v>13</v>
      </c>
      <c r="F13" s="10">
        <v>44151</v>
      </c>
      <c r="G13" s="7">
        <v>1</v>
      </c>
      <c r="H13" s="12">
        <v>205</v>
      </c>
    </row>
    <row r="14" spans="1:8" x14ac:dyDescent="0.25">
      <c r="A14" s="16">
        <v>9</v>
      </c>
      <c r="B14" s="7">
        <v>123465</v>
      </c>
      <c r="C14" s="7" t="s">
        <v>20</v>
      </c>
      <c r="D14" s="7" t="s">
        <v>3</v>
      </c>
      <c r="E14" s="7" t="s">
        <v>13</v>
      </c>
      <c r="F14" s="10">
        <v>43956</v>
      </c>
      <c r="G14" s="7">
        <v>1</v>
      </c>
      <c r="H14" s="12">
        <v>229</v>
      </c>
    </row>
    <row r="15" spans="1:8" x14ac:dyDescent="0.25">
      <c r="A15" s="16">
        <v>10</v>
      </c>
      <c r="B15" s="7">
        <v>123466</v>
      </c>
      <c r="C15" s="7" t="s">
        <v>16</v>
      </c>
      <c r="D15" s="7" t="s">
        <v>3</v>
      </c>
      <c r="E15" s="7" t="s">
        <v>29</v>
      </c>
      <c r="F15" s="10">
        <v>43881</v>
      </c>
      <c r="G15" s="7">
        <v>1</v>
      </c>
      <c r="H15" s="12">
        <v>326</v>
      </c>
    </row>
    <row r="16" spans="1:8" x14ac:dyDescent="0.25">
      <c r="A16" s="16">
        <v>11</v>
      </c>
      <c r="B16" s="7">
        <v>123467</v>
      </c>
      <c r="C16" s="7" t="s">
        <v>17</v>
      </c>
      <c r="D16" s="7" t="s">
        <v>3</v>
      </c>
      <c r="E16" s="7" t="s">
        <v>29</v>
      </c>
      <c r="F16" s="10">
        <v>44169</v>
      </c>
      <c r="G16" s="7">
        <v>1</v>
      </c>
      <c r="H16" s="12">
        <v>162</v>
      </c>
    </row>
    <row r="17" spans="1:8" x14ac:dyDescent="0.25">
      <c r="A17" s="16">
        <v>12</v>
      </c>
      <c r="B17" s="7">
        <v>123468</v>
      </c>
      <c r="C17" s="7" t="s">
        <v>17</v>
      </c>
      <c r="D17" s="7" t="s">
        <v>3</v>
      </c>
      <c r="E17" s="7" t="s">
        <v>29</v>
      </c>
      <c r="F17" s="10">
        <v>43995</v>
      </c>
      <c r="G17" s="7">
        <v>1</v>
      </c>
      <c r="H17" s="12">
        <v>202</v>
      </c>
    </row>
    <row r="18" spans="1:8" x14ac:dyDescent="0.25">
      <c r="A18" s="16">
        <v>14</v>
      </c>
      <c r="B18" s="7">
        <v>123470</v>
      </c>
      <c r="C18" s="7" t="s">
        <v>4</v>
      </c>
      <c r="D18" s="7" t="s">
        <v>19</v>
      </c>
      <c r="E18" s="7" t="s">
        <v>30</v>
      </c>
      <c r="F18" s="10">
        <v>43987</v>
      </c>
      <c r="G18" s="7">
        <v>1</v>
      </c>
      <c r="H18" s="12">
        <v>212</v>
      </c>
    </row>
    <row r="19" spans="1:8" x14ac:dyDescent="0.25">
      <c r="A19" s="16">
        <v>16</v>
      </c>
      <c r="B19" s="7">
        <v>123472</v>
      </c>
      <c r="C19" s="7" t="s">
        <v>18</v>
      </c>
      <c r="D19" s="7" t="s">
        <v>3</v>
      </c>
      <c r="E19" s="7" t="s">
        <v>11</v>
      </c>
      <c r="F19" s="10">
        <v>44155</v>
      </c>
      <c r="G19" s="7">
        <v>1</v>
      </c>
      <c r="H19" s="12">
        <v>357</v>
      </c>
    </row>
    <row r="20" spans="1:8" x14ac:dyDescent="0.25">
      <c r="A20" s="16">
        <v>18</v>
      </c>
      <c r="B20" s="7">
        <v>123474</v>
      </c>
      <c r="C20" s="7" t="s">
        <v>16</v>
      </c>
      <c r="D20" s="7" t="s">
        <v>3</v>
      </c>
      <c r="E20" s="7" t="s">
        <v>30</v>
      </c>
      <c r="F20" s="10">
        <v>43971</v>
      </c>
      <c r="G20" s="7">
        <v>1</v>
      </c>
      <c r="H20" s="12">
        <v>380</v>
      </c>
    </row>
    <row r="21" spans="1:8" x14ac:dyDescent="0.25">
      <c r="A21" s="16">
        <v>20</v>
      </c>
      <c r="B21" s="7">
        <v>123476</v>
      </c>
      <c r="C21" s="7" t="s">
        <v>7</v>
      </c>
      <c r="D21" s="7" t="s">
        <v>19</v>
      </c>
      <c r="E21" s="7" t="s">
        <v>23</v>
      </c>
      <c r="F21" s="10">
        <v>44103</v>
      </c>
      <c r="G21" s="7">
        <v>1</v>
      </c>
      <c r="H21" s="12">
        <v>171</v>
      </c>
    </row>
    <row r="22" spans="1:8" x14ac:dyDescent="0.25">
      <c r="A22" s="16">
        <v>22</v>
      </c>
      <c r="B22" s="7">
        <v>123478</v>
      </c>
      <c r="C22" s="7" t="s">
        <v>16</v>
      </c>
      <c r="D22" s="7" t="s">
        <v>3</v>
      </c>
      <c r="E22" s="7" t="s">
        <v>23</v>
      </c>
      <c r="F22" s="10">
        <v>44001</v>
      </c>
      <c r="G22" s="7">
        <v>1</v>
      </c>
      <c r="H22" s="12">
        <v>202</v>
      </c>
    </row>
    <row r="23" spans="1:8" x14ac:dyDescent="0.25">
      <c r="A23" s="16">
        <v>23</v>
      </c>
      <c r="B23" s="7">
        <v>123479</v>
      </c>
      <c r="C23" s="7" t="s">
        <v>17</v>
      </c>
      <c r="D23" s="7" t="s">
        <v>3</v>
      </c>
      <c r="E23" s="7" t="s">
        <v>23</v>
      </c>
      <c r="F23" s="10">
        <v>43991</v>
      </c>
      <c r="G23" s="7">
        <v>1</v>
      </c>
      <c r="H23" s="12">
        <v>401</v>
      </c>
    </row>
    <row r="24" spans="1:8" x14ac:dyDescent="0.25">
      <c r="A24" s="16">
        <v>25</v>
      </c>
      <c r="B24" s="7">
        <v>123481</v>
      </c>
      <c r="C24" s="7" t="s">
        <v>16</v>
      </c>
      <c r="D24" s="7" t="s">
        <v>3</v>
      </c>
      <c r="E24" s="7" t="s">
        <v>30</v>
      </c>
      <c r="F24" s="10">
        <v>44130</v>
      </c>
      <c r="G24" s="7">
        <v>1</v>
      </c>
      <c r="H24" s="12">
        <v>386</v>
      </c>
    </row>
    <row r="25" spans="1:8" x14ac:dyDescent="0.25">
      <c r="A25" s="16">
        <v>26</v>
      </c>
      <c r="B25" s="7">
        <v>123482</v>
      </c>
      <c r="C25" s="7" t="s">
        <v>5</v>
      </c>
      <c r="D25" s="7" t="s">
        <v>19</v>
      </c>
      <c r="E25" s="7" t="s">
        <v>23</v>
      </c>
      <c r="F25" s="10">
        <v>44086</v>
      </c>
      <c r="G25" s="7">
        <v>1</v>
      </c>
      <c r="H25" s="12">
        <v>310</v>
      </c>
    </row>
    <row r="26" spans="1:8" x14ac:dyDescent="0.25">
      <c r="A26" s="16">
        <v>28</v>
      </c>
      <c r="B26" s="7">
        <v>123484</v>
      </c>
      <c r="C26" s="7" t="s">
        <v>20</v>
      </c>
      <c r="D26" s="7" t="s">
        <v>3</v>
      </c>
      <c r="E26" s="7" t="s">
        <v>13</v>
      </c>
      <c r="F26" s="10">
        <v>44151</v>
      </c>
      <c r="G26" s="7">
        <v>1</v>
      </c>
      <c r="H26" s="12">
        <v>241</v>
      </c>
    </row>
    <row r="27" spans="1:8" x14ac:dyDescent="0.25">
      <c r="A27" s="16">
        <v>30</v>
      </c>
      <c r="B27" s="7">
        <v>123486</v>
      </c>
      <c r="C27" s="7" t="s">
        <v>17</v>
      </c>
      <c r="D27" s="7" t="s">
        <v>3</v>
      </c>
      <c r="E27" s="7" t="s">
        <v>13</v>
      </c>
      <c r="F27" s="10">
        <v>43887</v>
      </c>
      <c r="G27" s="7">
        <v>1</v>
      </c>
      <c r="H27" s="12">
        <v>340</v>
      </c>
    </row>
    <row r="28" spans="1:8" x14ac:dyDescent="0.25">
      <c r="A28" s="16">
        <v>31</v>
      </c>
      <c r="B28" s="7">
        <v>123487</v>
      </c>
      <c r="C28" s="7" t="s">
        <v>6</v>
      </c>
      <c r="D28" s="7" t="s">
        <v>19</v>
      </c>
      <c r="E28" s="7" t="s">
        <v>13</v>
      </c>
      <c r="F28" s="10">
        <v>44094</v>
      </c>
      <c r="G28" s="7">
        <v>1</v>
      </c>
      <c r="H28" s="12">
        <v>353</v>
      </c>
    </row>
    <row r="29" spans="1:8" x14ac:dyDescent="0.25">
      <c r="A29" s="16">
        <v>32</v>
      </c>
      <c r="B29" s="7">
        <v>123488</v>
      </c>
      <c r="C29" s="7" t="s">
        <v>17</v>
      </c>
      <c r="D29" s="7" t="s">
        <v>3</v>
      </c>
      <c r="E29" s="7" t="s">
        <v>30</v>
      </c>
      <c r="F29" s="10">
        <v>44113</v>
      </c>
      <c r="G29" s="7">
        <v>1</v>
      </c>
      <c r="H29" s="12">
        <v>234</v>
      </c>
    </row>
    <row r="30" spans="1:8" x14ac:dyDescent="0.25">
      <c r="A30" s="16">
        <v>34</v>
      </c>
      <c r="B30" s="7">
        <v>123490</v>
      </c>
      <c r="C30" s="7" t="s">
        <v>18</v>
      </c>
      <c r="D30" s="7" t="s">
        <v>3</v>
      </c>
      <c r="E30" s="7" t="s">
        <v>29</v>
      </c>
      <c r="F30" s="10">
        <v>44009</v>
      </c>
      <c r="G30" s="7">
        <v>1</v>
      </c>
      <c r="H30" s="12">
        <v>312</v>
      </c>
    </row>
    <row r="31" spans="1:8" x14ac:dyDescent="0.25">
      <c r="A31" s="16">
        <v>35</v>
      </c>
      <c r="B31" s="7">
        <v>123491</v>
      </c>
      <c r="C31" s="7" t="s">
        <v>16</v>
      </c>
      <c r="D31" s="7" t="s">
        <v>3</v>
      </c>
      <c r="E31" s="7" t="s">
        <v>29</v>
      </c>
      <c r="F31" s="10">
        <v>44017</v>
      </c>
      <c r="G31" s="7">
        <v>1</v>
      </c>
      <c r="H31" s="12">
        <v>238</v>
      </c>
    </row>
    <row r="32" spans="1:8" x14ac:dyDescent="0.25">
      <c r="A32" s="16">
        <v>37</v>
      </c>
      <c r="B32" s="7">
        <v>123493</v>
      </c>
      <c r="C32" s="7" t="s">
        <v>16</v>
      </c>
      <c r="D32" s="7" t="s">
        <v>3</v>
      </c>
      <c r="E32" s="7" t="s">
        <v>29</v>
      </c>
      <c r="F32" s="10">
        <v>44135</v>
      </c>
      <c r="G32" s="7">
        <v>1</v>
      </c>
      <c r="H32" s="12">
        <v>161</v>
      </c>
    </row>
    <row r="33" spans="1:8" x14ac:dyDescent="0.25">
      <c r="A33" s="16">
        <v>39</v>
      </c>
      <c r="B33" s="7">
        <v>123495</v>
      </c>
      <c r="C33" s="7" t="s">
        <v>18</v>
      </c>
      <c r="D33" s="7" t="s">
        <v>3</v>
      </c>
      <c r="E33" s="7" t="s">
        <v>11</v>
      </c>
      <c r="F33" s="10">
        <v>43924</v>
      </c>
      <c r="G33" s="7">
        <v>1</v>
      </c>
      <c r="H33" s="12">
        <v>201</v>
      </c>
    </row>
    <row r="34" spans="1:8" x14ac:dyDescent="0.25">
      <c r="A34" s="16">
        <v>40</v>
      </c>
      <c r="B34" s="7">
        <v>123496</v>
      </c>
      <c r="C34" s="7" t="s">
        <v>7</v>
      </c>
      <c r="D34" s="7" t="s">
        <v>19</v>
      </c>
      <c r="E34" s="7" t="s">
        <v>30</v>
      </c>
      <c r="F34" s="10">
        <v>43909</v>
      </c>
      <c r="G34" s="7">
        <v>1</v>
      </c>
      <c r="H34" s="12">
        <v>263</v>
      </c>
    </row>
    <row r="35" spans="1:8" x14ac:dyDescent="0.25">
      <c r="A35" s="16">
        <v>41</v>
      </c>
      <c r="B35" s="7">
        <v>123497</v>
      </c>
      <c r="C35" s="7" t="s">
        <v>20</v>
      </c>
      <c r="D35" s="7" t="s">
        <v>3</v>
      </c>
      <c r="E35" s="7" t="s">
        <v>22</v>
      </c>
      <c r="F35" s="10">
        <v>44177</v>
      </c>
      <c r="G35" s="7">
        <v>1</v>
      </c>
      <c r="H35" s="12">
        <v>126</v>
      </c>
    </row>
    <row r="36" spans="1:8" x14ac:dyDescent="0.25">
      <c r="A36" s="16">
        <v>43</v>
      </c>
      <c r="B36" s="7">
        <v>123499</v>
      </c>
      <c r="C36" s="7" t="s">
        <v>18</v>
      </c>
      <c r="D36" s="7" t="s">
        <v>3</v>
      </c>
      <c r="E36" s="7" t="s">
        <v>22</v>
      </c>
      <c r="F36" s="10">
        <v>43961</v>
      </c>
      <c r="G36" s="7">
        <v>1</v>
      </c>
      <c r="H36" s="12">
        <v>374</v>
      </c>
    </row>
    <row r="37" spans="1:8" x14ac:dyDescent="0.25">
      <c r="A37" s="16">
        <v>45</v>
      </c>
      <c r="B37" s="7">
        <v>123501</v>
      </c>
      <c r="C37" s="7" t="s">
        <v>18</v>
      </c>
      <c r="D37" s="7" t="s">
        <v>3</v>
      </c>
      <c r="E37" s="7" t="s">
        <v>11</v>
      </c>
      <c r="F37" s="10">
        <v>44042</v>
      </c>
      <c r="G37" s="7">
        <v>1</v>
      </c>
      <c r="H37" s="12">
        <v>433</v>
      </c>
    </row>
    <row r="38" spans="1:8" x14ac:dyDescent="0.25">
      <c r="A38" s="16">
        <v>46</v>
      </c>
      <c r="B38" s="7">
        <v>123502</v>
      </c>
      <c r="C38" s="7" t="s">
        <v>4</v>
      </c>
      <c r="D38" s="7" t="s">
        <v>19</v>
      </c>
      <c r="E38" s="7" t="s">
        <v>22</v>
      </c>
      <c r="F38" s="10">
        <v>44022</v>
      </c>
      <c r="G38" s="7">
        <v>1</v>
      </c>
      <c r="H38" s="12">
        <v>290</v>
      </c>
    </row>
    <row r="39" spans="1:8" x14ac:dyDescent="0.25">
      <c r="A39" s="16">
        <v>48</v>
      </c>
      <c r="B39" s="7">
        <v>123504</v>
      </c>
      <c r="C39" s="7" t="s">
        <v>18</v>
      </c>
      <c r="D39" s="7" t="s">
        <v>3</v>
      </c>
      <c r="E39" s="7" t="s">
        <v>23</v>
      </c>
      <c r="F39" s="10">
        <v>44141</v>
      </c>
      <c r="G39" s="7">
        <v>1</v>
      </c>
      <c r="H39" s="12">
        <v>305</v>
      </c>
    </row>
    <row r="40" spans="1:8" x14ac:dyDescent="0.25">
      <c r="A40" s="16">
        <v>49</v>
      </c>
      <c r="B40" s="7">
        <v>123505</v>
      </c>
      <c r="C40" s="7" t="s">
        <v>4</v>
      </c>
      <c r="D40" s="7" t="s">
        <v>19</v>
      </c>
      <c r="E40" s="7" t="s">
        <v>22</v>
      </c>
      <c r="F40" s="10">
        <v>44049</v>
      </c>
      <c r="G40" s="7">
        <v>1</v>
      </c>
      <c r="H40" s="12">
        <v>216</v>
      </c>
    </row>
    <row r="41" spans="1:8" x14ac:dyDescent="0.25">
      <c r="A41" s="16">
        <v>50</v>
      </c>
      <c r="B41" s="7">
        <v>123506</v>
      </c>
      <c r="C41" s="7" t="s">
        <v>6</v>
      </c>
      <c r="D41" s="7" t="s">
        <v>19</v>
      </c>
      <c r="E41" s="7" t="s">
        <v>22</v>
      </c>
      <c r="F41" s="10">
        <v>44085</v>
      </c>
      <c r="G41" s="7">
        <v>1</v>
      </c>
      <c r="H41" s="12">
        <v>332</v>
      </c>
    </row>
    <row r="42" spans="1:8" x14ac:dyDescent="0.25">
      <c r="A42" s="16">
        <v>51</v>
      </c>
      <c r="B42" s="7">
        <v>123507</v>
      </c>
      <c r="C42" s="7" t="s">
        <v>4</v>
      </c>
      <c r="D42" s="7" t="s">
        <v>19</v>
      </c>
      <c r="E42" s="7" t="s">
        <v>11</v>
      </c>
      <c r="F42" s="10">
        <v>44185</v>
      </c>
      <c r="G42" s="7">
        <v>1</v>
      </c>
      <c r="H42" s="12">
        <v>305</v>
      </c>
    </row>
    <row r="43" spans="1:8" x14ac:dyDescent="0.25">
      <c r="A43" s="16">
        <v>52</v>
      </c>
      <c r="B43" s="7">
        <v>123508</v>
      </c>
      <c r="C43" s="7" t="s">
        <v>20</v>
      </c>
      <c r="D43" s="7" t="s">
        <v>3</v>
      </c>
      <c r="E43" s="7" t="s">
        <v>30</v>
      </c>
      <c r="F43" s="10">
        <v>43900</v>
      </c>
      <c r="G43" s="7">
        <v>1</v>
      </c>
      <c r="H43" s="12">
        <v>238</v>
      </c>
    </row>
    <row r="44" spans="1:8" x14ac:dyDescent="0.25">
      <c r="A44" s="16">
        <v>54</v>
      </c>
      <c r="B44" s="7">
        <v>123510</v>
      </c>
      <c r="C44" s="7" t="s">
        <v>6</v>
      </c>
      <c r="D44" s="7" t="s">
        <v>19</v>
      </c>
      <c r="E44" s="7" t="s">
        <v>30</v>
      </c>
      <c r="F44" s="10">
        <v>44127</v>
      </c>
      <c r="G44" s="7">
        <v>1</v>
      </c>
      <c r="H44" s="12">
        <v>207</v>
      </c>
    </row>
    <row r="45" spans="1:8" x14ac:dyDescent="0.25">
      <c r="A45" s="16">
        <v>55</v>
      </c>
      <c r="B45" s="7">
        <v>123511</v>
      </c>
      <c r="C45" s="7" t="s">
        <v>4</v>
      </c>
      <c r="D45" s="7" t="s">
        <v>19</v>
      </c>
      <c r="E45" s="7" t="s">
        <v>30</v>
      </c>
      <c r="F45" s="10">
        <v>44022</v>
      </c>
      <c r="G45" s="7">
        <v>1</v>
      </c>
      <c r="H45" s="12">
        <v>404</v>
      </c>
    </row>
    <row r="46" spans="1:8" x14ac:dyDescent="0.25">
      <c r="A46" s="16">
        <v>56</v>
      </c>
      <c r="B46" s="7">
        <v>123512</v>
      </c>
      <c r="C46" s="7" t="s">
        <v>6</v>
      </c>
      <c r="D46" s="7" t="s">
        <v>19</v>
      </c>
      <c r="E46" s="7" t="s">
        <v>11</v>
      </c>
      <c r="F46" s="10">
        <v>43892</v>
      </c>
      <c r="G46" s="7">
        <v>1</v>
      </c>
      <c r="H46" s="12">
        <v>243</v>
      </c>
    </row>
    <row r="47" spans="1:8" x14ac:dyDescent="0.25">
      <c r="A47" s="16">
        <v>58</v>
      </c>
      <c r="B47" s="7">
        <v>123514</v>
      </c>
      <c r="C47" s="7" t="s">
        <v>5</v>
      </c>
      <c r="D47" s="7" t="s">
        <v>19</v>
      </c>
      <c r="E47" s="7" t="s">
        <v>11</v>
      </c>
      <c r="F47" s="10">
        <v>43992</v>
      </c>
      <c r="G47" s="7">
        <v>1</v>
      </c>
      <c r="H47" s="12">
        <v>145</v>
      </c>
    </row>
    <row r="48" spans="1:8" x14ac:dyDescent="0.25">
      <c r="A48" s="16">
        <v>59</v>
      </c>
      <c r="B48" s="7">
        <v>123515</v>
      </c>
      <c r="C48" s="7" t="s">
        <v>5</v>
      </c>
      <c r="D48" s="7" t="s">
        <v>19</v>
      </c>
      <c r="E48" s="7" t="s">
        <v>22</v>
      </c>
      <c r="F48" s="10">
        <v>44173</v>
      </c>
      <c r="G48" s="7">
        <v>1</v>
      </c>
      <c r="H48" s="12">
        <v>366</v>
      </c>
    </row>
    <row r="49" spans="1:8" x14ac:dyDescent="0.25">
      <c r="A49" s="16">
        <v>60</v>
      </c>
      <c r="B49" s="7">
        <v>123516</v>
      </c>
      <c r="C49" s="7" t="s">
        <v>4</v>
      </c>
      <c r="D49" s="7" t="s">
        <v>19</v>
      </c>
      <c r="E49" s="7" t="s">
        <v>30</v>
      </c>
      <c r="F49" s="10">
        <v>43881</v>
      </c>
      <c r="G49" s="7">
        <v>1</v>
      </c>
      <c r="H49" s="12">
        <v>151</v>
      </c>
    </row>
    <row r="50" spans="1:8" x14ac:dyDescent="0.25">
      <c r="A50" s="16">
        <v>62</v>
      </c>
      <c r="B50" s="7">
        <v>123518</v>
      </c>
      <c r="C50" s="7" t="s">
        <v>4</v>
      </c>
      <c r="D50" s="7" t="s">
        <v>19</v>
      </c>
      <c r="E50" s="7" t="s">
        <v>22</v>
      </c>
      <c r="F50" s="10">
        <v>44102</v>
      </c>
      <c r="G50" s="7">
        <v>1</v>
      </c>
      <c r="H50" s="12">
        <v>384</v>
      </c>
    </row>
    <row r="51" spans="1:8" x14ac:dyDescent="0.25">
      <c r="A51" s="16">
        <v>64</v>
      </c>
      <c r="B51" s="7">
        <v>123520</v>
      </c>
      <c r="C51" s="7" t="s">
        <v>5</v>
      </c>
      <c r="D51" s="7" t="s">
        <v>19</v>
      </c>
      <c r="E51" s="7" t="s">
        <v>11</v>
      </c>
      <c r="F51" s="10">
        <v>44112</v>
      </c>
      <c r="G51" s="7">
        <v>1</v>
      </c>
      <c r="H51" s="12">
        <v>369</v>
      </c>
    </row>
    <row r="52" spans="1:8" x14ac:dyDescent="0.25">
      <c r="A52" s="16">
        <v>65</v>
      </c>
      <c r="B52" s="7">
        <v>123521</v>
      </c>
      <c r="C52" s="7" t="s">
        <v>5</v>
      </c>
      <c r="D52" s="7" t="s">
        <v>19</v>
      </c>
      <c r="E52" s="7" t="s">
        <v>29</v>
      </c>
      <c r="F52" s="10">
        <v>44087</v>
      </c>
      <c r="G52" s="7">
        <v>1</v>
      </c>
      <c r="H52" s="12">
        <v>171</v>
      </c>
    </row>
    <row r="53" spans="1:8" x14ac:dyDescent="0.25">
      <c r="A53" s="16">
        <v>66</v>
      </c>
      <c r="B53" s="7">
        <v>123522</v>
      </c>
      <c r="C53" s="7" t="s">
        <v>18</v>
      </c>
      <c r="D53" s="7" t="s">
        <v>3</v>
      </c>
      <c r="E53" s="7" t="s">
        <v>30</v>
      </c>
      <c r="F53" s="10">
        <v>44167</v>
      </c>
      <c r="G53" s="7">
        <v>1</v>
      </c>
      <c r="H53" s="12">
        <v>127</v>
      </c>
    </row>
    <row r="54" spans="1:8" x14ac:dyDescent="0.25">
      <c r="A54" s="16">
        <v>67</v>
      </c>
      <c r="B54" s="7">
        <v>123523</v>
      </c>
      <c r="C54" s="7" t="s">
        <v>6</v>
      </c>
      <c r="D54" s="7" t="s">
        <v>19</v>
      </c>
      <c r="E54" s="7" t="s">
        <v>22</v>
      </c>
      <c r="F54" s="10">
        <v>44028</v>
      </c>
      <c r="G54" s="7">
        <v>1</v>
      </c>
      <c r="H54" s="12">
        <v>151</v>
      </c>
    </row>
    <row r="55" spans="1:8" x14ac:dyDescent="0.25">
      <c r="A55" s="16">
        <v>68</v>
      </c>
      <c r="B55" s="7">
        <v>123524</v>
      </c>
      <c r="C55" s="7" t="s">
        <v>17</v>
      </c>
      <c r="D55" s="7" t="s">
        <v>3</v>
      </c>
      <c r="E55" s="7" t="s">
        <v>29</v>
      </c>
      <c r="F55" s="10">
        <v>44012</v>
      </c>
      <c r="G55" s="7">
        <v>1</v>
      </c>
      <c r="H55" s="12">
        <v>139</v>
      </c>
    </row>
    <row r="56" spans="1:8" x14ac:dyDescent="0.25">
      <c r="A56" s="16">
        <v>70</v>
      </c>
      <c r="B56" s="7">
        <v>123526</v>
      </c>
      <c r="C56" s="7" t="s">
        <v>5</v>
      </c>
      <c r="D56" s="7" t="s">
        <v>19</v>
      </c>
      <c r="E56" s="7" t="s">
        <v>21</v>
      </c>
      <c r="F56" s="10">
        <v>44018</v>
      </c>
      <c r="G56" s="7">
        <v>1</v>
      </c>
      <c r="H56" s="12">
        <v>324</v>
      </c>
    </row>
    <row r="57" spans="1:8" x14ac:dyDescent="0.25">
      <c r="A57" s="16">
        <v>72</v>
      </c>
      <c r="B57" s="7">
        <v>123528</v>
      </c>
      <c r="C57" s="7" t="s">
        <v>6</v>
      </c>
      <c r="D57" s="7" t="s">
        <v>19</v>
      </c>
      <c r="E57" s="7" t="s">
        <v>22</v>
      </c>
      <c r="F57" s="10">
        <v>44067</v>
      </c>
      <c r="G57" s="7">
        <v>1</v>
      </c>
      <c r="H57" s="12">
        <v>156</v>
      </c>
    </row>
    <row r="58" spans="1:8" x14ac:dyDescent="0.25">
      <c r="A58" s="16">
        <v>74</v>
      </c>
      <c r="B58" s="7">
        <v>123530</v>
      </c>
      <c r="C58" s="7" t="s">
        <v>16</v>
      </c>
      <c r="D58" s="7" t="s">
        <v>3</v>
      </c>
      <c r="E58" s="7" t="s">
        <v>22</v>
      </c>
      <c r="F58" s="10">
        <v>44137</v>
      </c>
      <c r="G58" s="7">
        <v>1</v>
      </c>
      <c r="H58" s="12">
        <v>283</v>
      </c>
    </row>
    <row r="59" spans="1:8" x14ac:dyDescent="0.25">
      <c r="A59" s="16">
        <v>75</v>
      </c>
      <c r="B59" s="7">
        <v>123531</v>
      </c>
      <c r="C59" s="7" t="s">
        <v>7</v>
      </c>
      <c r="D59" s="7" t="s">
        <v>19</v>
      </c>
      <c r="E59" s="7" t="s">
        <v>23</v>
      </c>
      <c r="F59" s="10">
        <v>43982</v>
      </c>
      <c r="G59" s="7">
        <v>1</v>
      </c>
      <c r="H59" s="12">
        <v>378</v>
      </c>
    </row>
    <row r="60" spans="1:8" x14ac:dyDescent="0.25">
      <c r="A60" s="16">
        <v>76</v>
      </c>
      <c r="B60" s="7">
        <v>123532</v>
      </c>
      <c r="C60" s="7" t="s">
        <v>16</v>
      </c>
      <c r="D60" s="7" t="s">
        <v>3</v>
      </c>
      <c r="E60" s="7" t="s">
        <v>21</v>
      </c>
      <c r="F60" s="10">
        <v>44051</v>
      </c>
      <c r="G60" s="7">
        <v>1</v>
      </c>
      <c r="H60" s="12">
        <v>268</v>
      </c>
    </row>
    <row r="61" spans="1:8" x14ac:dyDescent="0.25">
      <c r="A61" s="16">
        <v>78</v>
      </c>
      <c r="B61" s="7">
        <v>123534</v>
      </c>
      <c r="C61" s="7" t="s">
        <v>20</v>
      </c>
      <c r="D61" s="7" t="s">
        <v>3</v>
      </c>
      <c r="E61" s="7" t="s">
        <v>23</v>
      </c>
      <c r="F61" s="10">
        <v>43966</v>
      </c>
      <c r="G61" s="7">
        <v>1</v>
      </c>
      <c r="H61" s="12">
        <v>192</v>
      </c>
    </row>
    <row r="62" spans="1:8" x14ac:dyDescent="0.25">
      <c r="A62" s="16">
        <v>79</v>
      </c>
      <c r="B62" s="7">
        <v>123535</v>
      </c>
      <c r="C62" s="7" t="s">
        <v>6</v>
      </c>
      <c r="D62" s="7" t="s">
        <v>19</v>
      </c>
      <c r="E62" s="7" t="s">
        <v>29</v>
      </c>
      <c r="F62" s="10">
        <v>43931</v>
      </c>
      <c r="G62" s="7">
        <v>1</v>
      </c>
      <c r="H62" s="12">
        <v>163</v>
      </c>
    </row>
    <row r="63" spans="1:8" x14ac:dyDescent="0.25">
      <c r="A63" s="16">
        <v>83</v>
      </c>
      <c r="B63" s="7">
        <v>123539</v>
      </c>
      <c r="C63" s="7" t="s">
        <v>16</v>
      </c>
      <c r="D63" s="7" t="s">
        <v>3</v>
      </c>
      <c r="E63" s="7" t="s">
        <v>21</v>
      </c>
      <c r="F63" s="10">
        <v>44019</v>
      </c>
      <c r="G63" s="7">
        <v>1</v>
      </c>
      <c r="H63" s="12">
        <v>228</v>
      </c>
    </row>
    <row r="64" spans="1:8" x14ac:dyDescent="0.25">
      <c r="A64" s="16">
        <v>84</v>
      </c>
      <c r="B64" s="7">
        <v>123540</v>
      </c>
      <c r="C64" s="7" t="s">
        <v>6</v>
      </c>
      <c r="D64" s="7" t="s">
        <v>19</v>
      </c>
      <c r="E64" s="7" t="s">
        <v>29</v>
      </c>
      <c r="F64" s="10">
        <v>44157</v>
      </c>
      <c r="G64" s="7">
        <v>1</v>
      </c>
      <c r="H64" s="12">
        <v>320</v>
      </c>
    </row>
    <row r="65" spans="1:8" x14ac:dyDescent="0.25">
      <c r="A65" s="16">
        <v>85</v>
      </c>
      <c r="B65" s="7">
        <v>123541</v>
      </c>
      <c r="C65" s="7" t="s">
        <v>7</v>
      </c>
      <c r="D65" s="7" t="s">
        <v>19</v>
      </c>
      <c r="E65" s="7" t="s">
        <v>23</v>
      </c>
      <c r="F65" s="10">
        <v>44176</v>
      </c>
      <c r="G65" s="7">
        <v>1</v>
      </c>
      <c r="H65" s="12">
        <v>371</v>
      </c>
    </row>
    <row r="66" spans="1:8" x14ac:dyDescent="0.25">
      <c r="A66" s="16">
        <v>86</v>
      </c>
      <c r="B66" s="7">
        <v>123542</v>
      </c>
      <c r="C66" s="7" t="s">
        <v>17</v>
      </c>
      <c r="D66" s="7" t="s">
        <v>3</v>
      </c>
      <c r="E66" s="7" t="s">
        <v>22</v>
      </c>
      <c r="F66" s="10">
        <v>44025</v>
      </c>
      <c r="G66" s="7">
        <v>1</v>
      </c>
      <c r="H66" s="12">
        <v>357</v>
      </c>
    </row>
    <row r="67" spans="1:8" x14ac:dyDescent="0.25">
      <c r="A67" s="16">
        <v>88</v>
      </c>
      <c r="B67" s="7">
        <v>123544</v>
      </c>
      <c r="C67" s="7" t="s">
        <v>5</v>
      </c>
      <c r="D67" s="7" t="s">
        <v>19</v>
      </c>
      <c r="E67" s="7" t="s">
        <v>30</v>
      </c>
      <c r="F67" s="10">
        <v>43943</v>
      </c>
      <c r="G67" s="7">
        <v>1</v>
      </c>
      <c r="H67" s="12">
        <v>359</v>
      </c>
    </row>
    <row r="68" spans="1:8" x14ac:dyDescent="0.25">
      <c r="A68" s="16">
        <v>89</v>
      </c>
      <c r="B68" s="7">
        <v>123545</v>
      </c>
      <c r="C68" s="7" t="s">
        <v>20</v>
      </c>
      <c r="D68" s="7" t="s">
        <v>3</v>
      </c>
      <c r="E68" s="7" t="s">
        <v>23</v>
      </c>
      <c r="F68" s="10">
        <v>44057</v>
      </c>
      <c r="G68" s="7">
        <v>1</v>
      </c>
      <c r="H68" s="12">
        <v>352</v>
      </c>
    </row>
    <row r="69" spans="1:8" x14ac:dyDescent="0.25">
      <c r="A69" s="16">
        <v>90</v>
      </c>
      <c r="B69" s="7">
        <v>123546</v>
      </c>
      <c r="C69" s="7" t="s">
        <v>16</v>
      </c>
      <c r="D69" s="7" t="s">
        <v>3</v>
      </c>
      <c r="E69" s="7" t="s">
        <v>22</v>
      </c>
      <c r="F69" s="10">
        <v>44138</v>
      </c>
      <c r="G69" s="7">
        <v>1</v>
      </c>
      <c r="H69" s="12">
        <v>184</v>
      </c>
    </row>
    <row r="70" spans="1:8" x14ac:dyDescent="0.25">
      <c r="A70" s="16">
        <v>93</v>
      </c>
      <c r="B70" s="7">
        <v>123549</v>
      </c>
      <c r="C70" s="7" t="s">
        <v>7</v>
      </c>
      <c r="D70" s="7" t="s">
        <v>19</v>
      </c>
      <c r="E70" s="7" t="s">
        <v>29</v>
      </c>
      <c r="F70" s="10">
        <v>43865</v>
      </c>
      <c r="G70" s="7">
        <v>1</v>
      </c>
      <c r="H70" s="12">
        <v>299</v>
      </c>
    </row>
    <row r="71" spans="1:8" x14ac:dyDescent="0.25">
      <c r="A71" s="16">
        <v>94</v>
      </c>
      <c r="B71" s="7">
        <v>123550</v>
      </c>
      <c r="C71" s="7" t="s">
        <v>17</v>
      </c>
      <c r="D71" s="7" t="s">
        <v>3</v>
      </c>
      <c r="E71" s="7" t="s">
        <v>21</v>
      </c>
      <c r="F71" s="10">
        <v>44006</v>
      </c>
      <c r="G71" s="7">
        <v>1</v>
      </c>
      <c r="H71" s="12">
        <v>360</v>
      </c>
    </row>
    <row r="72" spans="1:8" x14ac:dyDescent="0.25">
      <c r="A72" s="16">
        <v>95</v>
      </c>
      <c r="B72" s="7">
        <v>123551</v>
      </c>
      <c r="C72" s="7" t="s">
        <v>17</v>
      </c>
      <c r="D72" s="7" t="s">
        <v>3</v>
      </c>
      <c r="E72" s="7" t="s">
        <v>29</v>
      </c>
      <c r="F72" s="10">
        <v>44052</v>
      </c>
      <c r="G72" s="7">
        <v>1</v>
      </c>
      <c r="H72" s="12">
        <v>396</v>
      </c>
    </row>
    <row r="73" spans="1:8" x14ac:dyDescent="0.25">
      <c r="A73" s="16">
        <v>96</v>
      </c>
      <c r="B73" s="7">
        <v>123552</v>
      </c>
      <c r="C73" s="7" t="s">
        <v>20</v>
      </c>
      <c r="D73" s="7" t="s">
        <v>3</v>
      </c>
      <c r="E73" s="7" t="s">
        <v>22</v>
      </c>
      <c r="F73" s="10">
        <v>44183</v>
      </c>
      <c r="G73" s="7">
        <v>1</v>
      </c>
      <c r="H73" s="12">
        <v>284</v>
      </c>
    </row>
    <row r="74" spans="1:8" x14ac:dyDescent="0.25">
      <c r="A74" s="16">
        <v>97</v>
      </c>
      <c r="B74" s="7">
        <v>123553</v>
      </c>
      <c r="C74" s="7" t="s">
        <v>4</v>
      </c>
      <c r="D74" s="7" t="s">
        <v>19</v>
      </c>
      <c r="E74" s="7" t="s">
        <v>23</v>
      </c>
      <c r="F74" s="10">
        <v>44148</v>
      </c>
      <c r="G74" s="7">
        <v>1</v>
      </c>
      <c r="H74" s="12">
        <v>314</v>
      </c>
    </row>
    <row r="75" spans="1:8" x14ac:dyDescent="0.25">
      <c r="A75" s="16">
        <v>98</v>
      </c>
      <c r="B75" s="7">
        <v>123554</v>
      </c>
      <c r="C75" s="7" t="s">
        <v>5</v>
      </c>
      <c r="D75" s="7" t="s">
        <v>19</v>
      </c>
      <c r="E75" s="7" t="s">
        <v>21</v>
      </c>
      <c r="F75" s="10">
        <v>44062</v>
      </c>
      <c r="G75" s="7">
        <v>1</v>
      </c>
      <c r="H75" s="12">
        <v>375</v>
      </c>
    </row>
    <row r="76" spans="1:8" x14ac:dyDescent="0.25">
      <c r="A76" s="16">
        <v>99</v>
      </c>
      <c r="B76" s="7">
        <v>123555</v>
      </c>
      <c r="C76" s="7" t="s">
        <v>6</v>
      </c>
      <c r="D76" s="7" t="s">
        <v>19</v>
      </c>
      <c r="E76" s="7" t="s">
        <v>30</v>
      </c>
      <c r="F76" s="10">
        <v>44168</v>
      </c>
      <c r="G76" s="7">
        <v>1</v>
      </c>
      <c r="H76" s="12">
        <v>266</v>
      </c>
    </row>
    <row r="77" spans="1:8" x14ac:dyDescent="0.25">
      <c r="A77" s="16">
        <v>102</v>
      </c>
      <c r="B77" s="7">
        <v>123558</v>
      </c>
      <c r="C77" s="7" t="s">
        <v>7</v>
      </c>
      <c r="D77" s="7" t="s">
        <v>19</v>
      </c>
      <c r="E77" s="7" t="s">
        <v>29</v>
      </c>
      <c r="F77" s="10">
        <v>44074</v>
      </c>
      <c r="G77" s="7">
        <v>1</v>
      </c>
      <c r="H77" s="12">
        <v>393</v>
      </c>
    </row>
    <row r="78" spans="1:8" x14ac:dyDescent="0.25">
      <c r="A78" s="16">
        <v>103</v>
      </c>
      <c r="B78" s="7">
        <v>123559</v>
      </c>
      <c r="C78" s="7" t="s">
        <v>20</v>
      </c>
      <c r="D78" s="7" t="s">
        <v>3</v>
      </c>
      <c r="E78" s="7" t="s">
        <v>22</v>
      </c>
      <c r="F78" s="10">
        <v>43943</v>
      </c>
      <c r="G78" s="7">
        <v>1</v>
      </c>
      <c r="H78" s="12">
        <v>132</v>
      </c>
    </row>
    <row r="79" spans="1:8" x14ac:dyDescent="0.25">
      <c r="A79" s="16">
        <v>104</v>
      </c>
      <c r="B79" s="7">
        <v>123560</v>
      </c>
      <c r="C79" s="7" t="s">
        <v>6</v>
      </c>
      <c r="D79" s="7" t="s">
        <v>19</v>
      </c>
      <c r="E79" s="7" t="s">
        <v>30</v>
      </c>
      <c r="F79" s="10">
        <v>44090</v>
      </c>
      <c r="G79" s="7">
        <v>1</v>
      </c>
      <c r="H79" s="12">
        <v>356</v>
      </c>
    </row>
    <row r="80" spans="1:8" x14ac:dyDescent="0.25">
      <c r="A80" s="16">
        <v>105</v>
      </c>
      <c r="B80" s="7">
        <v>123561</v>
      </c>
      <c r="C80" s="7" t="s">
        <v>16</v>
      </c>
      <c r="D80" s="7" t="s">
        <v>3</v>
      </c>
      <c r="E80" s="7" t="s">
        <v>29</v>
      </c>
      <c r="F80" s="10">
        <v>44173</v>
      </c>
      <c r="G80" s="7">
        <v>1</v>
      </c>
      <c r="H80" s="12">
        <v>169</v>
      </c>
    </row>
    <row r="81" spans="1:8" x14ac:dyDescent="0.25">
      <c r="A81" s="16">
        <v>106</v>
      </c>
      <c r="B81" s="7">
        <v>123562</v>
      </c>
      <c r="C81" s="7" t="s">
        <v>4</v>
      </c>
      <c r="D81" s="7" t="s">
        <v>19</v>
      </c>
      <c r="E81" s="7" t="s">
        <v>23</v>
      </c>
      <c r="F81" s="10">
        <v>43937</v>
      </c>
      <c r="G81" s="7">
        <v>1</v>
      </c>
      <c r="H81" s="12">
        <v>289</v>
      </c>
    </row>
    <row r="82" spans="1:8" x14ac:dyDescent="0.25">
      <c r="A82" s="16">
        <v>107</v>
      </c>
      <c r="B82" s="7">
        <v>123563</v>
      </c>
      <c r="C82" s="7" t="s">
        <v>4</v>
      </c>
      <c r="D82" s="7" t="s">
        <v>19</v>
      </c>
      <c r="E82" s="7" t="s">
        <v>23</v>
      </c>
      <c r="F82" s="10">
        <v>44164</v>
      </c>
      <c r="G82" s="7">
        <v>1</v>
      </c>
      <c r="H82" s="12">
        <v>180</v>
      </c>
    </row>
    <row r="83" spans="1:8" x14ac:dyDescent="0.25">
      <c r="A83" s="16">
        <v>108</v>
      </c>
      <c r="B83" s="7">
        <v>123564</v>
      </c>
      <c r="C83" s="7" t="s">
        <v>6</v>
      </c>
      <c r="D83" s="7" t="s">
        <v>19</v>
      </c>
      <c r="E83" s="7" t="s">
        <v>21</v>
      </c>
      <c r="F83" s="10">
        <v>44161</v>
      </c>
      <c r="G83" s="7">
        <v>1</v>
      </c>
      <c r="H83" s="12">
        <v>398</v>
      </c>
    </row>
    <row r="84" spans="1:8" x14ac:dyDescent="0.25">
      <c r="A84" s="16">
        <v>110</v>
      </c>
      <c r="B84" s="7">
        <v>123566</v>
      </c>
      <c r="C84" s="7" t="s">
        <v>7</v>
      </c>
      <c r="D84" s="7" t="s">
        <v>19</v>
      </c>
      <c r="E84" s="7" t="s">
        <v>23</v>
      </c>
      <c r="F84" s="10">
        <v>44065</v>
      </c>
      <c r="G84" s="7">
        <v>1</v>
      </c>
      <c r="H84" s="12">
        <v>414</v>
      </c>
    </row>
    <row r="85" spans="1:8" x14ac:dyDescent="0.25">
      <c r="A85" s="16">
        <v>113</v>
      </c>
      <c r="B85" s="7">
        <v>123569</v>
      </c>
      <c r="C85" s="7" t="s">
        <v>5</v>
      </c>
      <c r="D85" s="7" t="s">
        <v>19</v>
      </c>
      <c r="E85" s="7" t="s">
        <v>30</v>
      </c>
      <c r="F85" s="10">
        <v>44011</v>
      </c>
      <c r="G85" s="7">
        <v>1</v>
      </c>
      <c r="H85" s="12">
        <v>420</v>
      </c>
    </row>
    <row r="86" spans="1:8" x14ac:dyDescent="0.25">
      <c r="A86" s="16">
        <v>115</v>
      </c>
      <c r="B86" s="7">
        <v>123571</v>
      </c>
      <c r="C86" s="7" t="s">
        <v>6</v>
      </c>
      <c r="D86" s="7" t="s">
        <v>19</v>
      </c>
      <c r="E86" s="7" t="s">
        <v>23</v>
      </c>
      <c r="F86" s="10">
        <v>43951</v>
      </c>
      <c r="G86" s="7">
        <v>1</v>
      </c>
      <c r="H86" s="12">
        <v>127</v>
      </c>
    </row>
    <row r="87" spans="1:8" x14ac:dyDescent="0.25">
      <c r="A87" s="16">
        <v>116</v>
      </c>
      <c r="B87" s="7">
        <v>123572</v>
      </c>
      <c r="C87" s="7" t="s">
        <v>18</v>
      </c>
      <c r="D87" s="7" t="s">
        <v>3</v>
      </c>
      <c r="E87" s="7" t="s">
        <v>21</v>
      </c>
      <c r="F87" s="10">
        <v>43992</v>
      </c>
      <c r="G87" s="7">
        <v>1</v>
      </c>
      <c r="H87" s="12">
        <v>150</v>
      </c>
    </row>
    <row r="88" spans="1:8" x14ac:dyDescent="0.25">
      <c r="A88" s="16">
        <v>118</v>
      </c>
      <c r="B88" s="7">
        <v>123574</v>
      </c>
      <c r="C88" s="7" t="s">
        <v>16</v>
      </c>
      <c r="D88" s="7" t="s">
        <v>3</v>
      </c>
      <c r="E88" s="7" t="s">
        <v>22</v>
      </c>
      <c r="F88" s="10">
        <v>44080</v>
      </c>
      <c r="G88" s="7">
        <v>1</v>
      </c>
      <c r="H88" s="12">
        <v>401</v>
      </c>
    </row>
    <row r="89" spans="1:8" x14ac:dyDescent="0.25">
      <c r="A89" s="16">
        <v>119</v>
      </c>
      <c r="B89" s="7">
        <v>123575</v>
      </c>
      <c r="C89" s="7" t="s">
        <v>6</v>
      </c>
      <c r="D89" s="7" t="s">
        <v>19</v>
      </c>
      <c r="E89" s="7" t="s">
        <v>21</v>
      </c>
      <c r="F89" s="10">
        <v>44013</v>
      </c>
      <c r="G89" s="7">
        <v>1</v>
      </c>
      <c r="H89" s="12">
        <v>234</v>
      </c>
    </row>
    <row r="90" spans="1:8" x14ac:dyDescent="0.25">
      <c r="A90" s="16">
        <v>120</v>
      </c>
      <c r="B90" s="7">
        <v>123576</v>
      </c>
      <c r="C90" s="7" t="s">
        <v>6</v>
      </c>
      <c r="D90" s="7" t="s">
        <v>19</v>
      </c>
      <c r="E90" s="7" t="s">
        <v>30</v>
      </c>
      <c r="F90" s="10">
        <v>43989</v>
      </c>
      <c r="G90" s="7">
        <v>1</v>
      </c>
      <c r="H90" s="12">
        <v>384</v>
      </c>
    </row>
    <row r="91" spans="1:8" x14ac:dyDescent="0.25">
      <c r="A91" s="16">
        <v>121</v>
      </c>
      <c r="B91" s="7">
        <v>123577</v>
      </c>
      <c r="C91" s="7" t="s">
        <v>5</v>
      </c>
      <c r="D91" s="7" t="s">
        <v>19</v>
      </c>
      <c r="E91" s="7" t="s">
        <v>21</v>
      </c>
      <c r="F91" s="10">
        <v>44168</v>
      </c>
      <c r="G91" s="7">
        <v>1</v>
      </c>
      <c r="H91" s="12">
        <v>123</v>
      </c>
    </row>
    <row r="92" spans="1:8" x14ac:dyDescent="0.25">
      <c r="A92" s="16">
        <v>122</v>
      </c>
      <c r="B92" s="7">
        <v>123578</v>
      </c>
      <c r="C92" s="7" t="s">
        <v>4</v>
      </c>
      <c r="D92" s="7" t="s">
        <v>19</v>
      </c>
      <c r="E92" s="7" t="s">
        <v>30</v>
      </c>
      <c r="F92" s="10">
        <v>44019</v>
      </c>
      <c r="G92" s="7">
        <v>1</v>
      </c>
      <c r="H92" s="12">
        <v>414</v>
      </c>
    </row>
    <row r="93" spans="1:8" x14ac:dyDescent="0.25">
      <c r="A93" s="16">
        <v>123</v>
      </c>
      <c r="B93" s="7">
        <v>123579</v>
      </c>
      <c r="C93" s="7" t="s">
        <v>18</v>
      </c>
      <c r="D93" s="7" t="s">
        <v>3</v>
      </c>
      <c r="E93" s="7" t="s">
        <v>23</v>
      </c>
      <c r="F93" s="10">
        <v>43965</v>
      </c>
      <c r="G93" s="7">
        <v>1</v>
      </c>
      <c r="H93" s="12">
        <v>218</v>
      </c>
    </row>
    <row r="94" spans="1:8" x14ac:dyDescent="0.25">
      <c r="A94" s="16">
        <v>125</v>
      </c>
      <c r="B94" s="7">
        <v>123581</v>
      </c>
      <c r="C94" s="7" t="s">
        <v>5</v>
      </c>
      <c r="D94" s="7" t="s">
        <v>19</v>
      </c>
      <c r="E94" s="7" t="s">
        <v>21</v>
      </c>
      <c r="F94" s="10">
        <v>44094</v>
      </c>
      <c r="G94" s="7">
        <v>1</v>
      </c>
      <c r="H94" s="12">
        <v>399</v>
      </c>
    </row>
    <row r="95" spans="1:8" x14ac:dyDescent="0.25">
      <c r="A95" s="16">
        <v>126</v>
      </c>
      <c r="B95" s="7">
        <v>123582</v>
      </c>
      <c r="C95" s="7" t="s">
        <v>20</v>
      </c>
      <c r="D95" s="7" t="s">
        <v>3</v>
      </c>
      <c r="E95" s="7" t="s">
        <v>22</v>
      </c>
      <c r="F95" s="10">
        <v>43966</v>
      </c>
      <c r="G95" s="7">
        <v>1</v>
      </c>
      <c r="H95" s="12">
        <v>169</v>
      </c>
    </row>
    <row r="96" spans="1:8" x14ac:dyDescent="0.25">
      <c r="A96" s="16">
        <v>127</v>
      </c>
      <c r="B96" s="7">
        <v>123583</v>
      </c>
      <c r="C96" s="7" t="s">
        <v>5</v>
      </c>
      <c r="D96" s="7" t="s">
        <v>19</v>
      </c>
      <c r="E96" s="7" t="s">
        <v>23</v>
      </c>
      <c r="F96" s="10">
        <v>44126</v>
      </c>
      <c r="G96" s="7">
        <v>1</v>
      </c>
      <c r="H96" s="12">
        <v>362</v>
      </c>
    </row>
    <row r="97" spans="1:8" x14ac:dyDescent="0.25">
      <c r="A97" s="16">
        <v>128</v>
      </c>
      <c r="B97" s="7">
        <v>123584</v>
      </c>
      <c r="C97" s="7" t="s">
        <v>4</v>
      </c>
      <c r="D97" s="7" t="s">
        <v>19</v>
      </c>
      <c r="E97" s="7" t="s">
        <v>23</v>
      </c>
      <c r="F97" s="10">
        <v>43962</v>
      </c>
      <c r="G97" s="7">
        <v>1</v>
      </c>
      <c r="H97" s="12">
        <v>218</v>
      </c>
    </row>
    <row r="98" spans="1:8" x14ac:dyDescent="0.25">
      <c r="A98" s="16">
        <v>129</v>
      </c>
      <c r="B98" s="7">
        <v>123585</v>
      </c>
      <c r="C98" s="7" t="s">
        <v>6</v>
      </c>
      <c r="D98" s="7" t="s">
        <v>19</v>
      </c>
      <c r="E98" s="7" t="s">
        <v>29</v>
      </c>
      <c r="F98" s="10">
        <v>43923</v>
      </c>
      <c r="G98" s="7">
        <v>1</v>
      </c>
      <c r="H98" s="12">
        <v>371</v>
      </c>
    </row>
    <row r="99" spans="1:8" x14ac:dyDescent="0.25">
      <c r="A99" s="16">
        <v>130</v>
      </c>
      <c r="B99" s="7">
        <v>123586</v>
      </c>
      <c r="C99" s="7" t="s">
        <v>4</v>
      </c>
      <c r="D99" s="7" t="s">
        <v>19</v>
      </c>
      <c r="E99" s="7" t="s">
        <v>21</v>
      </c>
      <c r="F99" s="10">
        <v>44164</v>
      </c>
      <c r="G99" s="7">
        <v>1</v>
      </c>
      <c r="H99" s="12">
        <v>416</v>
      </c>
    </row>
    <row r="100" spans="1:8" x14ac:dyDescent="0.25">
      <c r="A100" s="16">
        <v>132</v>
      </c>
      <c r="B100" s="7">
        <v>123588</v>
      </c>
      <c r="C100" s="7" t="s">
        <v>17</v>
      </c>
      <c r="D100" s="7" t="s">
        <v>3</v>
      </c>
      <c r="E100" s="7" t="s">
        <v>13</v>
      </c>
      <c r="F100" s="10">
        <v>43933</v>
      </c>
      <c r="G100" s="7">
        <v>1</v>
      </c>
      <c r="H100" s="12">
        <v>277</v>
      </c>
    </row>
    <row r="101" spans="1:8" x14ac:dyDescent="0.25">
      <c r="A101" s="16">
        <v>133</v>
      </c>
      <c r="B101" s="7">
        <v>123589</v>
      </c>
      <c r="C101" s="7" t="s">
        <v>20</v>
      </c>
      <c r="D101" s="7" t="s">
        <v>3</v>
      </c>
      <c r="E101" s="7" t="s">
        <v>21</v>
      </c>
      <c r="F101" s="10">
        <v>43907</v>
      </c>
      <c r="G101" s="7">
        <v>1</v>
      </c>
      <c r="H101" s="12">
        <v>201</v>
      </c>
    </row>
    <row r="102" spans="1:8" x14ac:dyDescent="0.25">
      <c r="A102" s="16">
        <v>134</v>
      </c>
      <c r="B102" s="7">
        <v>123590</v>
      </c>
      <c r="C102" s="7" t="s">
        <v>5</v>
      </c>
      <c r="D102" s="7" t="s">
        <v>19</v>
      </c>
      <c r="E102" s="7" t="s">
        <v>21</v>
      </c>
      <c r="F102" s="10">
        <v>43886</v>
      </c>
      <c r="G102" s="7">
        <v>1</v>
      </c>
      <c r="H102" s="12">
        <v>345</v>
      </c>
    </row>
    <row r="103" spans="1:8" x14ac:dyDescent="0.25">
      <c r="A103" s="16">
        <v>135</v>
      </c>
      <c r="B103" s="7">
        <v>123591</v>
      </c>
      <c r="C103" s="7" t="s">
        <v>6</v>
      </c>
      <c r="D103" s="7" t="s">
        <v>19</v>
      </c>
      <c r="E103" s="7" t="s">
        <v>23</v>
      </c>
      <c r="F103" s="10">
        <v>44182</v>
      </c>
      <c r="G103" s="7">
        <v>1</v>
      </c>
      <c r="H103" s="12">
        <v>129</v>
      </c>
    </row>
    <row r="104" spans="1:8" x14ac:dyDescent="0.25">
      <c r="A104" s="16">
        <v>136</v>
      </c>
      <c r="B104" s="7">
        <v>123592</v>
      </c>
      <c r="C104" s="7" t="s">
        <v>17</v>
      </c>
      <c r="D104" s="7" t="s">
        <v>3</v>
      </c>
      <c r="E104" s="7" t="s">
        <v>13</v>
      </c>
      <c r="F104" s="10">
        <v>44103</v>
      </c>
      <c r="G104" s="7">
        <v>1</v>
      </c>
      <c r="H104" s="12">
        <v>413</v>
      </c>
    </row>
    <row r="105" spans="1:8" x14ac:dyDescent="0.25">
      <c r="A105" s="16">
        <v>137</v>
      </c>
      <c r="B105" s="7">
        <v>123593</v>
      </c>
      <c r="C105" s="7" t="s">
        <v>16</v>
      </c>
      <c r="D105" s="7" t="s">
        <v>3</v>
      </c>
      <c r="E105" s="7" t="s">
        <v>21</v>
      </c>
      <c r="F105" s="10">
        <v>43962</v>
      </c>
      <c r="G105" s="7">
        <v>1</v>
      </c>
      <c r="H105" s="12">
        <v>140</v>
      </c>
    </row>
    <row r="106" spans="1:8" x14ac:dyDescent="0.25">
      <c r="A106" s="16">
        <v>139</v>
      </c>
      <c r="B106" s="7">
        <v>123595</v>
      </c>
      <c r="C106" s="7" t="s">
        <v>17</v>
      </c>
      <c r="D106" s="7" t="s">
        <v>3</v>
      </c>
      <c r="E106" s="7" t="s">
        <v>29</v>
      </c>
      <c r="F106" s="10">
        <v>43965</v>
      </c>
      <c r="G106" s="7">
        <v>1</v>
      </c>
      <c r="H106" s="12">
        <v>255</v>
      </c>
    </row>
    <row r="107" spans="1:8" x14ac:dyDescent="0.25">
      <c r="A107" s="16">
        <v>140</v>
      </c>
      <c r="B107" s="7">
        <v>123596</v>
      </c>
      <c r="C107" s="7" t="s">
        <v>17</v>
      </c>
      <c r="D107" s="7" t="s">
        <v>3</v>
      </c>
      <c r="E107" s="7" t="s">
        <v>30</v>
      </c>
      <c r="F107" s="10">
        <v>43968</v>
      </c>
      <c r="G107" s="7">
        <v>1</v>
      </c>
      <c r="H107" s="12">
        <v>143</v>
      </c>
    </row>
    <row r="108" spans="1:8" x14ac:dyDescent="0.25">
      <c r="A108" s="16">
        <v>141</v>
      </c>
      <c r="B108" s="7">
        <v>123597</v>
      </c>
      <c r="C108" s="7" t="s">
        <v>17</v>
      </c>
      <c r="D108" s="7" t="s">
        <v>3</v>
      </c>
      <c r="E108" s="7" t="s">
        <v>29</v>
      </c>
      <c r="F108" s="10">
        <v>44031</v>
      </c>
      <c r="G108" s="7">
        <v>1</v>
      </c>
      <c r="H108" s="12">
        <v>252</v>
      </c>
    </row>
    <row r="109" spans="1:8" x14ac:dyDescent="0.25">
      <c r="A109" s="16">
        <v>142</v>
      </c>
      <c r="B109" s="7">
        <v>123598</v>
      </c>
      <c r="C109" s="7" t="s">
        <v>20</v>
      </c>
      <c r="D109" s="7" t="s">
        <v>3</v>
      </c>
      <c r="E109" s="7" t="s">
        <v>21</v>
      </c>
      <c r="F109" s="10">
        <v>43913</v>
      </c>
      <c r="G109" s="7">
        <v>1</v>
      </c>
      <c r="H109" s="12">
        <v>137</v>
      </c>
    </row>
    <row r="110" spans="1:8" x14ac:dyDescent="0.25">
      <c r="A110" s="16">
        <v>143</v>
      </c>
      <c r="B110" s="7">
        <v>123599</v>
      </c>
      <c r="C110" s="7" t="s">
        <v>7</v>
      </c>
      <c r="D110" s="7" t="s">
        <v>19</v>
      </c>
      <c r="E110" s="7" t="s">
        <v>30</v>
      </c>
      <c r="F110" s="10">
        <v>43881</v>
      </c>
      <c r="G110" s="7">
        <v>1</v>
      </c>
      <c r="H110" s="12">
        <v>361</v>
      </c>
    </row>
    <row r="111" spans="1:8" x14ac:dyDescent="0.25">
      <c r="A111" s="16">
        <v>147</v>
      </c>
      <c r="B111" s="7">
        <v>123603</v>
      </c>
      <c r="C111" s="7" t="s">
        <v>6</v>
      </c>
      <c r="D111" s="7" t="s">
        <v>19</v>
      </c>
      <c r="E111" s="7" t="s">
        <v>23</v>
      </c>
      <c r="F111" s="10">
        <v>44030</v>
      </c>
      <c r="G111" s="7">
        <v>1</v>
      </c>
      <c r="H111" s="12">
        <v>123</v>
      </c>
    </row>
    <row r="112" spans="1:8" x14ac:dyDescent="0.25">
      <c r="A112" s="16">
        <v>148</v>
      </c>
      <c r="B112" s="7">
        <v>123604</v>
      </c>
      <c r="C112" s="7" t="s">
        <v>20</v>
      </c>
      <c r="D112" s="7" t="s">
        <v>3</v>
      </c>
      <c r="E112" s="7" t="s">
        <v>30</v>
      </c>
      <c r="F112" s="10">
        <v>44156</v>
      </c>
      <c r="G112" s="7">
        <v>1</v>
      </c>
      <c r="H112" s="12">
        <v>225</v>
      </c>
    </row>
    <row r="113" spans="1:8" x14ac:dyDescent="0.25">
      <c r="A113" s="16">
        <v>152</v>
      </c>
      <c r="B113" s="7">
        <v>123608</v>
      </c>
      <c r="C113" s="7" t="s">
        <v>7</v>
      </c>
      <c r="D113" s="7" t="s">
        <v>19</v>
      </c>
      <c r="E113" s="7" t="s">
        <v>29</v>
      </c>
      <c r="F113" s="10">
        <v>43983</v>
      </c>
      <c r="G113" s="7">
        <v>1</v>
      </c>
      <c r="H113" s="12">
        <v>200</v>
      </c>
    </row>
    <row r="114" spans="1:8" x14ac:dyDescent="0.25">
      <c r="A114" s="16">
        <v>153</v>
      </c>
      <c r="B114" s="7">
        <v>123609</v>
      </c>
      <c r="C114" s="7" t="s">
        <v>20</v>
      </c>
      <c r="D114" s="7" t="s">
        <v>3</v>
      </c>
      <c r="E114" s="7" t="s">
        <v>30</v>
      </c>
      <c r="F114" s="10">
        <v>44081</v>
      </c>
      <c r="G114" s="7">
        <v>1</v>
      </c>
      <c r="H114" s="12">
        <v>363</v>
      </c>
    </row>
    <row r="115" spans="1:8" x14ac:dyDescent="0.25">
      <c r="A115" s="16">
        <v>155</v>
      </c>
      <c r="B115" s="7">
        <v>123611</v>
      </c>
      <c r="C115" s="7" t="s">
        <v>16</v>
      </c>
      <c r="D115" s="7" t="s">
        <v>3</v>
      </c>
      <c r="E115" s="7" t="s">
        <v>29</v>
      </c>
      <c r="F115" s="10">
        <v>44039</v>
      </c>
      <c r="G115" s="7">
        <v>1</v>
      </c>
      <c r="H115" s="12">
        <v>140</v>
      </c>
    </row>
    <row r="116" spans="1:8" x14ac:dyDescent="0.25">
      <c r="A116" s="16">
        <v>157</v>
      </c>
      <c r="B116" s="7">
        <v>123613</v>
      </c>
      <c r="C116" s="7" t="s">
        <v>18</v>
      </c>
      <c r="D116" s="7" t="s">
        <v>3</v>
      </c>
      <c r="E116" s="7" t="s">
        <v>21</v>
      </c>
      <c r="F116" s="10">
        <v>44144</v>
      </c>
      <c r="G116" s="7">
        <v>1</v>
      </c>
      <c r="H116" s="12">
        <v>169</v>
      </c>
    </row>
    <row r="117" spans="1:8" x14ac:dyDescent="0.25">
      <c r="A117" s="16">
        <v>158</v>
      </c>
      <c r="B117" s="7">
        <v>123614</v>
      </c>
      <c r="C117" s="7" t="s">
        <v>16</v>
      </c>
      <c r="D117" s="7" t="s">
        <v>3</v>
      </c>
      <c r="E117" s="7" t="s">
        <v>30</v>
      </c>
      <c r="F117" s="10">
        <v>44095</v>
      </c>
      <c r="G117" s="7">
        <v>1</v>
      </c>
      <c r="H117" s="12">
        <v>291</v>
      </c>
    </row>
    <row r="118" spans="1:8" x14ac:dyDescent="0.25">
      <c r="A118" s="16">
        <v>161</v>
      </c>
      <c r="B118" s="7">
        <v>123617</v>
      </c>
      <c r="C118" s="7" t="s">
        <v>7</v>
      </c>
      <c r="D118" s="7" t="s">
        <v>19</v>
      </c>
      <c r="E118" s="7" t="s">
        <v>21</v>
      </c>
      <c r="F118" s="10">
        <v>43989</v>
      </c>
      <c r="G118" s="7">
        <v>1</v>
      </c>
      <c r="H118" s="12">
        <v>283</v>
      </c>
    </row>
    <row r="119" spans="1:8" x14ac:dyDescent="0.25">
      <c r="A119" s="16">
        <v>162</v>
      </c>
      <c r="B119" s="7">
        <v>123618</v>
      </c>
      <c r="C119" s="7" t="s">
        <v>7</v>
      </c>
      <c r="D119" s="7" t="s">
        <v>19</v>
      </c>
      <c r="E119" s="7" t="s">
        <v>29</v>
      </c>
      <c r="F119" s="10">
        <v>44148</v>
      </c>
      <c r="G119" s="7">
        <v>1</v>
      </c>
      <c r="H119" s="12">
        <v>255</v>
      </c>
    </row>
    <row r="120" spans="1:8" x14ac:dyDescent="0.25">
      <c r="A120" s="16">
        <v>163</v>
      </c>
      <c r="B120" s="7">
        <v>123619</v>
      </c>
      <c r="C120" s="7" t="s">
        <v>20</v>
      </c>
      <c r="D120" s="7" t="s">
        <v>3</v>
      </c>
      <c r="E120" s="7" t="s">
        <v>13</v>
      </c>
      <c r="F120" s="10">
        <v>44000</v>
      </c>
      <c r="G120" s="7">
        <v>1</v>
      </c>
      <c r="H120" s="12">
        <v>198</v>
      </c>
    </row>
    <row r="121" spans="1:8" x14ac:dyDescent="0.25">
      <c r="A121" s="16">
        <v>164</v>
      </c>
      <c r="B121" s="7">
        <v>123620</v>
      </c>
      <c r="C121" s="7" t="s">
        <v>16</v>
      </c>
      <c r="D121" s="7" t="s">
        <v>3</v>
      </c>
      <c r="E121" s="7" t="s">
        <v>30</v>
      </c>
      <c r="F121" s="10">
        <v>44182</v>
      </c>
      <c r="G121" s="7">
        <v>1</v>
      </c>
      <c r="H121" s="12">
        <v>224</v>
      </c>
    </row>
    <row r="122" spans="1:8" x14ac:dyDescent="0.25">
      <c r="A122" s="16">
        <v>165</v>
      </c>
      <c r="B122" s="7">
        <v>123621</v>
      </c>
      <c r="C122" s="7" t="s">
        <v>16</v>
      </c>
      <c r="D122" s="7" t="s">
        <v>3</v>
      </c>
      <c r="E122" s="7" t="s">
        <v>13</v>
      </c>
      <c r="F122" s="10">
        <v>44001</v>
      </c>
      <c r="G122" s="7">
        <v>1</v>
      </c>
      <c r="H122" s="12">
        <v>129</v>
      </c>
    </row>
    <row r="123" spans="1:8" x14ac:dyDescent="0.25">
      <c r="A123" s="16">
        <v>167</v>
      </c>
      <c r="B123" s="7">
        <v>123623</v>
      </c>
      <c r="C123" s="7" t="s">
        <v>4</v>
      </c>
      <c r="D123" s="7" t="s">
        <v>19</v>
      </c>
      <c r="E123" s="7" t="s">
        <v>13</v>
      </c>
      <c r="F123" s="10">
        <v>44185</v>
      </c>
      <c r="G123" s="7">
        <v>1</v>
      </c>
      <c r="H123" s="12">
        <v>149</v>
      </c>
    </row>
    <row r="124" spans="1:8" x14ac:dyDescent="0.25">
      <c r="A124" s="16">
        <v>169</v>
      </c>
      <c r="B124" s="7">
        <v>123625</v>
      </c>
      <c r="C124" s="7" t="s">
        <v>20</v>
      </c>
      <c r="D124" s="7" t="s">
        <v>3</v>
      </c>
      <c r="E124" s="7" t="s">
        <v>21</v>
      </c>
      <c r="F124" s="10">
        <v>44163</v>
      </c>
      <c r="G124" s="7">
        <v>1</v>
      </c>
      <c r="H124" s="12">
        <v>315</v>
      </c>
    </row>
    <row r="125" spans="1:8" x14ac:dyDescent="0.25">
      <c r="A125" s="16">
        <v>171</v>
      </c>
      <c r="B125" s="7">
        <v>123627</v>
      </c>
      <c r="C125" s="7" t="s">
        <v>16</v>
      </c>
      <c r="D125" s="7" t="s">
        <v>3</v>
      </c>
      <c r="E125" s="7" t="s">
        <v>13</v>
      </c>
      <c r="F125" s="10">
        <v>44118</v>
      </c>
      <c r="G125" s="7">
        <v>1</v>
      </c>
      <c r="H125" s="12">
        <v>132</v>
      </c>
    </row>
    <row r="126" spans="1:8" x14ac:dyDescent="0.25">
      <c r="A126" s="16">
        <v>172</v>
      </c>
      <c r="B126" s="7">
        <v>123628</v>
      </c>
      <c r="C126" s="7" t="s">
        <v>4</v>
      </c>
      <c r="D126" s="7" t="s">
        <v>19</v>
      </c>
      <c r="E126" s="7" t="s">
        <v>21</v>
      </c>
      <c r="F126" s="10">
        <v>43886</v>
      </c>
      <c r="G126" s="7">
        <v>1</v>
      </c>
      <c r="H126" s="12">
        <v>235</v>
      </c>
    </row>
    <row r="127" spans="1:8" x14ac:dyDescent="0.25">
      <c r="A127" s="16">
        <v>173</v>
      </c>
      <c r="B127" s="7">
        <v>123629</v>
      </c>
      <c r="C127" s="7" t="s">
        <v>6</v>
      </c>
      <c r="D127" s="7" t="s">
        <v>19</v>
      </c>
      <c r="E127" s="7" t="s">
        <v>30</v>
      </c>
      <c r="F127" s="10">
        <v>43943</v>
      </c>
      <c r="G127" s="7">
        <v>1</v>
      </c>
      <c r="H127" s="12">
        <v>144</v>
      </c>
    </row>
    <row r="128" spans="1:8" x14ac:dyDescent="0.25">
      <c r="A128" s="16">
        <v>174</v>
      </c>
      <c r="B128" s="7">
        <v>123630</v>
      </c>
      <c r="C128" s="7" t="s">
        <v>17</v>
      </c>
      <c r="D128" s="7" t="s">
        <v>3</v>
      </c>
      <c r="E128" s="7" t="s">
        <v>21</v>
      </c>
      <c r="F128" s="10">
        <v>44125</v>
      </c>
      <c r="G128" s="7">
        <v>1</v>
      </c>
      <c r="H128" s="12">
        <v>411</v>
      </c>
    </row>
    <row r="129" spans="1:8" x14ac:dyDescent="0.25">
      <c r="A129" s="16">
        <v>175</v>
      </c>
      <c r="B129" s="7">
        <v>123631</v>
      </c>
      <c r="C129" s="7" t="s">
        <v>6</v>
      </c>
      <c r="D129" s="7" t="s">
        <v>19</v>
      </c>
      <c r="E129" s="7" t="s">
        <v>30</v>
      </c>
      <c r="F129" s="10">
        <v>44156</v>
      </c>
      <c r="G129" s="7">
        <v>1</v>
      </c>
      <c r="H129" s="12">
        <v>188</v>
      </c>
    </row>
    <row r="130" spans="1:8" x14ac:dyDescent="0.25">
      <c r="A130" s="16">
        <v>177</v>
      </c>
      <c r="B130" s="7">
        <v>123633</v>
      </c>
      <c r="C130" s="7" t="s">
        <v>16</v>
      </c>
      <c r="D130" s="7" t="s">
        <v>3</v>
      </c>
      <c r="E130" s="7" t="s">
        <v>21</v>
      </c>
      <c r="F130" s="10">
        <v>44137</v>
      </c>
      <c r="G130" s="7">
        <v>1</v>
      </c>
      <c r="H130" s="12">
        <v>211</v>
      </c>
    </row>
    <row r="131" spans="1:8" x14ac:dyDescent="0.25">
      <c r="A131" s="16">
        <v>178</v>
      </c>
      <c r="B131" s="7">
        <v>123634</v>
      </c>
      <c r="C131" s="7" t="s">
        <v>16</v>
      </c>
      <c r="D131" s="7" t="s">
        <v>3</v>
      </c>
      <c r="E131" s="7" t="s">
        <v>23</v>
      </c>
      <c r="F131" s="10">
        <v>43978</v>
      </c>
      <c r="G131" s="7">
        <v>1</v>
      </c>
      <c r="H131" s="12">
        <v>197</v>
      </c>
    </row>
    <row r="132" spans="1:8" x14ac:dyDescent="0.25">
      <c r="A132" s="16">
        <v>179</v>
      </c>
      <c r="B132" s="7">
        <v>123635</v>
      </c>
      <c r="C132" s="7" t="s">
        <v>16</v>
      </c>
      <c r="D132" s="7" t="s">
        <v>3</v>
      </c>
      <c r="E132" s="7" t="s">
        <v>29</v>
      </c>
      <c r="F132" s="10">
        <v>43946</v>
      </c>
      <c r="G132" s="7">
        <v>1</v>
      </c>
      <c r="H132" s="12">
        <v>137</v>
      </c>
    </row>
    <row r="133" spans="1:8" x14ac:dyDescent="0.25">
      <c r="A133" s="16">
        <v>180</v>
      </c>
      <c r="B133" s="7">
        <v>123636</v>
      </c>
      <c r="C133" s="7" t="s">
        <v>7</v>
      </c>
      <c r="D133" s="7" t="s">
        <v>19</v>
      </c>
      <c r="E133" s="7" t="s">
        <v>13</v>
      </c>
      <c r="F133" s="10">
        <v>44059</v>
      </c>
      <c r="G133" s="7">
        <v>1</v>
      </c>
      <c r="H133" s="12">
        <v>295</v>
      </c>
    </row>
    <row r="134" spans="1:8" x14ac:dyDescent="0.25">
      <c r="A134" s="16">
        <v>181</v>
      </c>
      <c r="B134" s="7">
        <v>123637</v>
      </c>
      <c r="C134" s="7" t="s">
        <v>5</v>
      </c>
      <c r="D134" s="7" t="s">
        <v>19</v>
      </c>
      <c r="E134" s="7" t="s">
        <v>23</v>
      </c>
      <c r="F134" s="10">
        <v>43906</v>
      </c>
      <c r="G134" s="7">
        <v>1</v>
      </c>
      <c r="H134" s="12">
        <v>146</v>
      </c>
    </row>
    <row r="135" spans="1:8" x14ac:dyDescent="0.25">
      <c r="A135" s="16">
        <v>182</v>
      </c>
      <c r="B135" s="7">
        <v>123638</v>
      </c>
      <c r="C135" s="7" t="s">
        <v>20</v>
      </c>
      <c r="D135" s="7" t="s">
        <v>3</v>
      </c>
      <c r="E135" s="7" t="s">
        <v>30</v>
      </c>
      <c r="F135" s="10">
        <v>44119</v>
      </c>
      <c r="G135" s="7">
        <v>1</v>
      </c>
      <c r="H135" s="12">
        <v>320</v>
      </c>
    </row>
    <row r="136" spans="1:8" x14ac:dyDescent="0.25">
      <c r="A136" s="16">
        <v>184</v>
      </c>
      <c r="B136" s="7">
        <v>123640</v>
      </c>
      <c r="C136" s="7" t="s">
        <v>5</v>
      </c>
      <c r="D136" s="7" t="s">
        <v>19</v>
      </c>
      <c r="E136" s="7" t="s">
        <v>21</v>
      </c>
      <c r="F136" s="10">
        <v>44101</v>
      </c>
      <c r="G136" s="7">
        <v>1</v>
      </c>
      <c r="H136" s="12">
        <v>275</v>
      </c>
    </row>
    <row r="137" spans="1:8" x14ac:dyDescent="0.25">
      <c r="A137" s="16">
        <v>188</v>
      </c>
      <c r="B137" s="7">
        <v>123644</v>
      </c>
      <c r="C137" s="7" t="s">
        <v>6</v>
      </c>
      <c r="D137" s="7" t="s">
        <v>19</v>
      </c>
      <c r="E137" s="7" t="s">
        <v>29</v>
      </c>
      <c r="F137" s="10">
        <v>44101</v>
      </c>
      <c r="G137" s="7">
        <v>1</v>
      </c>
      <c r="H137" s="12">
        <v>349</v>
      </c>
    </row>
    <row r="138" spans="1:8" x14ac:dyDescent="0.25">
      <c r="A138" s="16">
        <v>189</v>
      </c>
      <c r="B138" s="7">
        <v>123645</v>
      </c>
      <c r="C138" s="7" t="s">
        <v>20</v>
      </c>
      <c r="D138" s="7" t="s">
        <v>3</v>
      </c>
      <c r="E138" s="7" t="s">
        <v>23</v>
      </c>
      <c r="F138" s="10">
        <v>44107</v>
      </c>
      <c r="G138" s="7">
        <v>1</v>
      </c>
      <c r="H138" s="12">
        <v>150</v>
      </c>
    </row>
    <row r="139" spans="1:8" x14ac:dyDescent="0.25">
      <c r="A139" s="16">
        <v>191</v>
      </c>
      <c r="B139" s="7">
        <v>123647</v>
      </c>
      <c r="C139" s="7" t="s">
        <v>6</v>
      </c>
      <c r="D139" s="7" t="s">
        <v>19</v>
      </c>
      <c r="E139" s="7" t="s">
        <v>13</v>
      </c>
      <c r="F139" s="10">
        <v>44033</v>
      </c>
      <c r="G139" s="7">
        <v>1</v>
      </c>
      <c r="H139" s="12">
        <v>398</v>
      </c>
    </row>
    <row r="140" spans="1:8" x14ac:dyDescent="0.25">
      <c r="A140" s="16">
        <v>192</v>
      </c>
      <c r="B140" s="7">
        <v>123648</v>
      </c>
      <c r="C140" s="7" t="s">
        <v>6</v>
      </c>
      <c r="D140" s="7" t="s">
        <v>19</v>
      </c>
      <c r="E140" s="7" t="s">
        <v>13</v>
      </c>
      <c r="F140" s="10">
        <v>43975</v>
      </c>
      <c r="G140" s="7">
        <v>1</v>
      </c>
      <c r="H140" s="12">
        <v>205</v>
      </c>
    </row>
    <row r="141" spans="1:8" x14ac:dyDescent="0.25">
      <c r="A141" s="16">
        <v>193</v>
      </c>
      <c r="B141" s="7">
        <v>123649</v>
      </c>
      <c r="C141" s="7" t="s">
        <v>18</v>
      </c>
      <c r="D141" s="7" t="s">
        <v>3</v>
      </c>
      <c r="E141" s="7" t="s">
        <v>21</v>
      </c>
      <c r="F141" s="10">
        <v>44139</v>
      </c>
      <c r="G141" s="7">
        <v>1</v>
      </c>
      <c r="H141" s="12">
        <v>266</v>
      </c>
    </row>
    <row r="142" spans="1:8" x14ac:dyDescent="0.25">
      <c r="A142" s="16">
        <v>194</v>
      </c>
      <c r="B142" s="7">
        <v>123650</v>
      </c>
      <c r="C142" s="7" t="s">
        <v>6</v>
      </c>
      <c r="D142" s="7" t="s">
        <v>19</v>
      </c>
      <c r="E142" s="7" t="s">
        <v>21</v>
      </c>
      <c r="F142" s="10">
        <v>44031</v>
      </c>
      <c r="G142" s="7">
        <v>1</v>
      </c>
      <c r="H142" s="12">
        <v>346</v>
      </c>
    </row>
    <row r="143" spans="1:8" x14ac:dyDescent="0.25">
      <c r="A143" s="16">
        <v>195</v>
      </c>
      <c r="B143" s="7">
        <v>123651</v>
      </c>
      <c r="C143" s="7" t="s">
        <v>16</v>
      </c>
      <c r="D143" s="7" t="s">
        <v>3</v>
      </c>
      <c r="E143" s="7" t="s">
        <v>23</v>
      </c>
      <c r="F143" s="10">
        <v>44015</v>
      </c>
      <c r="G143" s="7">
        <v>1</v>
      </c>
      <c r="H143" s="12">
        <v>384</v>
      </c>
    </row>
    <row r="144" spans="1:8" x14ac:dyDescent="0.25">
      <c r="A144" s="16">
        <v>198</v>
      </c>
      <c r="B144" s="7">
        <v>123654</v>
      </c>
      <c r="C144" s="7" t="s">
        <v>7</v>
      </c>
      <c r="D144" s="7" t="s">
        <v>19</v>
      </c>
      <c r="E144" s="7" t="s">
        <v>21</v>
      </c>
      <c r="F144" s="10">
        <v>44042</v>
      </c>
      <c r="G144" s="7">
        <v>1</v>
      </c>
      <c r="H144" s="12">
        <v>212</v>
      </c>
    </row>
    <row r="145" spans="1:8" x14ac:dyDescent="0.25">
      <c r="A145" s="16">
        <v>199</v>
      </c>
      <c r="B145" s="7">
        <v>123655</v>
      </c>
      <c r="C145" s="7" t="s">
        <v>5</v>
      </c>
      <c r="D145" s="7" t="s">
        <v>19</v>
      </c>
      <c r="E145" s="7" t="s">
        <v>23</v>
      </c>
      <c r="F145" s="10">
        <v>44120</v>
      </c>
      <c r="G145" s="7">
        <v>1</v>
      </c>
      <c r="H145" s="12">
        <v>338</v>
      </c>
    </row>
    <row r="146" spans="1:8" x14ac:dyDescent="0.25">
      <c r="A146" s="16">
        <v>200</v>
      </c>
      <c r="B146" s="7">
        <v>123656</v>
      </c>
      <c r="C146" s="7" t="s">
        <v>18</v>
      </c>
      <c r="D146" s="7" t="s">
        <v>3</v>
      </c>
      <c r="E146" s="7" t="s">
        <v>21</v>
      </c>
      <c r="F146" s="10">
        <v>44066</v>
      </c>
      <c r="G146" s="7">
        <v>1</v>
      </c>
      <c r="H146" s="12">
        <v>357</v>
      </c>
    </row>
    <row r="147" spans="1:8" x14ac:dyDescent="0.25">
      <c r="A147" s="16">
        <v>202</v>
      </c>
      <c r="B147" s="7">
        <v>123658</v>
      </c>
      <c r="C147" s="7" t="s">
        <v>6</v>
      </c>
      <c r="D147" s="7" t="s">
        <v>19</v>
      </c>
      <c r="E147" s="7" t="s">
        <v>23</v>
      </c>
      <c r="F147" s="10">
        <v>44164</v>
      </c>
      <c r="G147" s="7">
        <v>1</v>
      </c>
      <c r="H147" s="12">
        <v>261</v>
      </c>
    </row>
    <row r="148" spans="1:8" x14ac:dyDescent="0.25">
      <c r="A148" s="16">
        <v>203</v>
      </c>
      <c r="B148" s="7">
        <v>123659</v>
      </c>
      <c r="C148" s="7" t="s">
        <v>4</v>
      </c>
      <c r="D148" s="7" t="s">
        <v>19</v>
      </c>
      <c r="E148" s="7" t="s">
        <v>13</v>
      </c>
      <c r="F148" s="10">
        <v>43937</v>
      </c>
      <c r="G148" s="7">
        <v>1</v>
      </c>
      <c r="H148" s="12">
        <v>281</v>
      </c>
    </row>
    <row r="149" spans="1:8" x14ac:dyDescent="0.25">
      <c r="A149" s="16">
        <v>205</v>
      </c>
      <c r="B149" s="7">
        <v>123661</v>
      </c>
      <c r="C149" s="7" t="s">
        <v>17</v>
      </c>
      <c r="D149" s="7" t="s">
        <v>3</v>
      </c>
      <c r="E149" s="7" t="s">
        <v>13</v>
      </c>
      <c r="F149" s="10">
        <v>44054</v>
      </c>
      <c r="G149" s="7">
        <v>1</v>
      </c>
      <c r="H149" s="12">
        <v>190</v>
      </c>
    </row>
    <row r="150" spans="1:8" x14ac:dyDescent="0.25">
      <c r="A150" s="16">
        <v>207</v>
      </c>
      <c r="B150" s="7">
        <v>123663</v>
      </c>
      <c r="C150" s="7" t="s">
        <v>4</v>
      </c>
      <c r="D150" s="7" t="s">
        <v>19</v>
      </c>
      <c r="E150" s="7" t="s">
        <v>13</v>
      </c>
      <c r="F150" s="10">
        <v>44196</v>
      </c>
      <c r="G150" s="7">
        <v>1</v>
      </c>
      <c r="H150" s="12">
        <v>161</v>
      </c>
    </row>
    <row r="151" spans="1:8" x14ac:dyDescent="0.25">
      <c r="A151" s="16">
        <v>208</v>
      </c>
      <c r="B151" s="7">
        <v>123664</v>
      </c>
      <c r="C151" s="7" t="s">
        <v>5</v>
      </c>
      <c r="D151" s="7" t="s">
        <v>19</v>
      </c>
      <c r="E151" s="7" t="s">
        <v>30</v>
      </c>
      <c r="F151" s="10">
        <v>44101</v>
      </c>
      <c r="G151" s="7">
        <v>1</v>
      </c>
      <c r="H151" s="12">
        <v>243</v>
      </c>
    </row>
    <row r="152" spans="1:8" x14ac:dyDescent="0.25">
      <c r="A152" s="16">
        <v>209</v>
      </c>
      <c r="B152" s="7">
        <v>123665</v>
      </c>
      <c r="C152" s="7" t="s">
        <v>16</v>
      </c>
      <c r="D152" s="7" t="s">
        <v>3</v>
      </c>
      <c r="E152" s="7" t="s">
        <v>13</v>
      </c>
      <c r="F152" s="10">
        <v>44050</v>
      </c>
      <c r="G152" s="7">
        <v>1</v>
      </c>
      <c r="H152" s="12">
        <v>283</v>
      </c>
    </row>
    <row r="153" spans="1:8" x14ac:dyDescent="0.25">
      <c r="A153" s="16">
        <v>210</v>
      </c>
      <c r="B153" s="7">
        <v>123666</v>
      </c>
      <c r="C153" s="7" t="s">
        <v>5</v>
      </c>
      <c r="D153" s="7" t="s">
        <v>19</v>
      </c>
      <c r="E153" s="7" t="s">
        <v>21</v>
      </c>
      <c r="F153" s="10">
        <v>44164</v>
      </c>
      <c r="G153" s="7">
        <v>1</v>
      </c>
      <c r="H153" s="12">
        <v>145</v>
      </c>
    </row>
    <row r="154" spans="1:8" x14ac:dyDescent="0.25">
      <c r="A154" s="16">
        <v>212</v>
      </c>
      <c r="B154" s="7">
        <v>123668</v>
      </c>
      <c r="C154" s="7" t="s">
        <v>5</v>
      </c>
      <c r="D154" s="7" t="s">
        <v>19</v>
      </c>
      <c r="E154" s="7" t="s">
        <v>23</v>
      </c>
      <c r="F154" s="10">
        <v>44187</v>
      </c>
      <c r="G154" s="7">
        <v>1</v>
      </c>
      <c r="H154" s="12">
        <v>200</v>
      </c>
    </row>
    <row r="155" spans="1:8" x14ac:dyDescent="0.25">
      <c r="A155" s="16">
        <v>213</v>
      </c>
      <c r="B155" s="7">
        <v>123669</v>
      </c>
      <c r="C155" s="7" t="s">
        <v>4</v>
      </c>
      <c r="D155" s="7" t="s">
        <v>19</v>
      </c>
      <c r="E155" s="7" t="s">
        <v>29</v>
      </c>
      <c r="F155" s="10">
        <v>44145</v>
      </c>
      <c r="G155" s="7">
        <v>1</v>
      </c>
      <c r="H155" s="12">
        <v>308</v>
      </c>
    </row>
    <row r="156" spans="1:8" x14ac:dyDescent="0.25">
      <c r="A156" s="16">
        <v>214</v>
      </c>
      <c r="B156" s="7">
        <v>123670</v>
      </c>
      <c r="C156" s="7" t="s">
        <v>4</v>
      </c>
      <c r="D156" s="7" t="s">
        <v>19</v>
      </c>
      <c r="E156" s="7" t="s">
        <v>23</v>
      </c>
      <c r="F156" s="10">
        <v>44000</v>
      </c>
      <c r="G156" s="7">
        <v>1</v>
      </c>
      <c r="H156" s="12">
        <v>385</v>
      </c>
    </row>
    <row r="157" spans="1:8" x14ac:dyDescent="0.25">
      <c r="A157" s="16">
        <v>215</v>
      </c>
      <c r="B157" s="7">
        <v>123671</v>
      </c>
      <c r="C157" s="7" t="s">
        <v>4</v>
      </c>
      <c r="D157" s="7" t="s">
        <v>19</v>
      </c>
      <c r="E157" s="7" t="s">
        <v>13</v>
      </c>
      <c r="F157" s="10">
        <v>43924</v>
      </c>
      <c r="G157" s="7">
        <v>1</v>
      </c>
      <c r="H157" s="12">
        <v>124</v>
      </c>
    </row>
    <row r="158" spans="1:8" x14ac:dyDescent="0.25">
      <c r="A158" s="16">
        <v>217</v>
      </c>
      <c r="B158" s="7">
        <v>123673</v>
      </c>
      <c r="C158" s="7" t="s">
        <v>4</v>
      </c>
      <c r="D158" s="7" t="s">
        <v>19</v>
      </c>
      <c r="E158" s="7" t="s">
        <v>29</v>
      </c>
      <c r="F158" s="10">
        <v>44043</v>
      </c>
      <c r="G158" s="7">
        <v>1</v>
      </c>
      <c r="H158" s="12">
        <v>198</v>
      </c>
    </row>
    <row r="159" spans="1:8" x14ac:dyDescent="0.25">
      <c r="A159" s="16">
        <v>218</v>
      </c>
      <c r="B159" s="7">
        <v>123674</v>
      </c>
      <c r="C159" s="7" t="s">
        <v>4</v>
      </c>
      <c r="D159" s="7" t="s">
        <v>19</v>
      </c>
      <c r="E159" s="7" t="s">
        <v>29</v>
      </c>
      <c r="F159" s="10">
        <v>44039</v>
      </c>
      <c r="G159" s="7">
        <v>1</v>
      </c>
      <c r="H159" s="12">
        <v>271</v>
      </c>
    </row>
    <row r="160" spans="1:8" x14ac:dyDescent="0.25">
      <c r="A160" s="16">
        <v>219</v>
      </c>
      <c r="B160" s="7">
        <v>123675</v>
      </c>
      <c r="C160" s="7" t="s">
        <v>6</v>
      </c>
      <c r="D160" s="7" t="s">
        <v>19</v>
      </c>
      <c r="E160" s="7" t="s">
        <v>21</v>
      </c>
      <c r="F160" s="10">
        <v>44116</v>
      </c>
      <c r="G160" s="7">
        <v>1</v>
      </c>
      <c r="H160" s="12">
        <v>288</v>
      </c>
    </row>
    <row r="161" spans="1:8" x14ac:dyDescent="0.25">
      <c r="A161" s="16">
        <v>221</v>
      </c>
      <c r="B161" s="7">
        <v>123677</v>
      </c>
      <c r="C161" s="7" t="s">
        <v>7</v>
      </c>
      <c r="D161" s="7" t="s">
        <v>19</v>
      </c>
      <c r="E161" s="7" t="s">
        <v>29</v>
      </c>
      <c r="F161" s="10">
        <v>44019</v>
      </c>
      <c r="G161" s="7">
        <v>1</v>
      </c>
      <c r="H161" s="12">
        <v>255</v>
      </c>
    </row>
    <row r="162" spans="1:8" x14ac:dyDescent="0.25">
      <c r="A162" s="16">
        <v>222</v>
      </c>
      <c r="B162" s="7">
        <v>123678</v>
      </c>
      <c r="C162" s="7" t="s">
        <v>6</v>
      </c>
      <c r="D162" s="7" t="s">
        <v>19</v>
      </c>
      <c r="E162" s="7" t="s">
        <v>30</v>
      </c>
      <c r="F162" s="10">
        <v>44157</v>
      </c>
      <c r="G162" s="7">
        <v>1</v>
      </c>
      <c r="H162" s="12">
        <v>317</v>
      </c>
    </row>
    <row r="163" spans="1:8" x14ac:dyDescent="0.25">
      <c r="A163" s="16">
        <v>223</v>
      </c>
      <c r="B163" s="7">
        <v>123679</v>
      </c>
      <c r="C163" s="7" t="s">
        <v>20</v>
      </c>
      <c r="D163" s="7" t="s">
        <v>3</v>
      </c>
      <c r="E163" s="7" t="s">
        <v>29</v>
      </c>
      <c r="F163" s="10">
        <v>44117</v>
      </c>
      <c r="G163" s="7">
        <v>1</v>
      </c>
      <c r="H163" s="12">
        <v>175</v>
      </c>
    </row>
    <row r="164" spans="1:8" x14ac:dyDescent="0.25">
      <c r="A164" s="16">
        <v>224</v>
      </c>
      <c r="B164" s="7">
        <v>123680</v>
      </c>
      <c r="C164" s="7" t="s">
        <v>17</v>
      </c>
      <c r="D164" s="7" t="s">
        <v>3</v>
      </c>
      <c r="E164" s="7" t="s">
        <v>21</v>
      </c>
      <c r="F164" s="10">
        <v>43952</v>
      </c>
      <c r="G164" s="7">
        <v>1</v>
      </c>
      <c r="H164" s="12">
        <v>407</v>
      </c>
    </row>
    <row r="165" spans="1:8" x14ac:dyDescent="0.25">
      <c r="A165" s="16">
        <v>226</v>
      </c>
      <c r="B165" s="7">
        <v>123682</v>
      </c>
      <c r="C165" s="7" t="s">
        <v>18</v>
      </c>
      <c r="D165" s="7" t="s">
        <v>3</v>
      </c>
      <c r="E165" s="7" t="s">
        <v>13</v>
      </c>
      <c r="F165" s="10">
        <v>44027</v>
      </c>
      <c r="G165" s="7">
        <v>1</v>
      </c>
      <c r="H165" s="12">
        <v>274</v>
      </c>
    </row>
    <row r="166" spans="1:8" x14ac:dyDescent="0.25">
      <c r="A166" s="16">
        <v>227</v>
      </c>
      <c r="B166" s="7">
        <v>123683</v>
      </c>
      <c r="C166" s="7" t="s">
        <v>20</v>
      </c>
      <c r="D166" s="7" t="s">
        <v>3</v>
      </c>
      <c r="E166" s="7" t="s">
        <v>13</v>
      </c>
      <c r="F166" s="10">
        <v>43906</v>
      </c>
      <c r="G166" s="7">
        <v>1</v>
      </c>
      <c r="H166" s="12">
        <v>177</v>
      </c>
    </row>
    <row r="167" spans="1:8" x14ac:dyDescent="0.25">
      <c r="A167" s="16">
        <v>228</v>
      </c>
      <c r="B167" s="7">
        <v>123684</v>
      </c>
      <c r="C167" s="7" t="s">
        <v>18</v>
      </c>
      <c r="D167" s="7" t="s">
        <v>3</v>
      </c>
      <c r="E167" s="7" t="s">
        <v>29</v>
      </c>
      <c r="F167" s="10">
        <v>44155</v>
      </c>
      <c r="G167" s="7">
        <v>1</v>
      </c>
      <c r="H167" s="12">
        <v>260</v>
      </c>
    </row>
    <row r="168" spans="1:8" x14ac:dyDescent="0.25">
      <c r="A168" s="16">
        <v>229</v>
      </c>
      <c r="B168" s="7">
        <v>123685</v>
      </c>
      <c r="C168" s="7" t="s">
        <v>6</v>
      </c>
      <c r="D168" s="7" t="s">
        <v>19</v>
      </c>
      <c r="E168" s="7" t="s">
        <v>30</v>
      </c>
      <c r="F168" s="10">
        <v>43979</v>
      </c>
      <c r="G168" s="7">
        <v>1</v>
      </c>
      <c r="H168" s="12">
        <v>122</v>
      </c>
    </row>
    <row r="169" spans="1:8" x14ac:dyDescent="0.25">
      <c r="A169" s="16">
        <v>230</v>
      </c>
      <c r="B169" s="7">
        <v>123686</v>
      </c>
      <c r="C169" s="7" t="s">
        <v>5</v>
      </c>
      <c r="D169" s="7" t="s">
        <v>19</v>
      </c>
      <c r="E169" s="7" t="s">
        <v>30</v>
      </c>
      <c r="F169" s="10">
        <v>44191</v>
      </c>
      <c r="G169" s="7">
        <v>1</v>
      </c>
      <c r="H169" s="12">
        <v>368</v>
      </c>
    </row>
    <row r="170" spans="1:8" x14ac:dyDescent="0.25">
      <c r="A170" s="16">
        <v>231</v>
      </c>
      <c r="B170" s="7">
        <v>123687</v>
      </c>
      <c r="C170" s="7" t="s">
        <v>18</v>
      </c>
      <c r="D170" s="7" t="s">
        <v>3</v>
      </c>
      <c r="E170" s="7" t="s">
        <v>13</v>
      </c>
      <c r="F170" s="10">
        <v>43880</v>
      </c>
      <c r="G170" s="7">
        <v>1</v>
      </c>
      <c r="H170" s="12">
        <v>139</v>
      </c>
    </row>
    <row r="171" spans="1:8" x14ac:dyDescent="0.25">
      <c r="A171" s="16">
        <v>236</v>
      </c>
      <c r="B171" s="7">
        <v>123692</v>
      </c>
      <c r="C171" s="7" t="s">
        <v>6</v>
      </c>
      <c r="D171" s="7" t="s">
        <v>19</v>
      </c>
      <c r="E171" s="7" t="s">
        <v>21</v>
      </c>
      <c r="F171" s="10">
        <v>43891</v>
      </c>
      <c r="G171" s="7">
        <v>1</v>
      </c>
      <c r="H171" s="12">
        <v>208</v>
      </c>
    </row>
    <row r="172" spans="1:8" x14ac:dyDescent="0.25">
      <c r="A172" s="16">
        <v>238</v>
      </c>
      <c r="B172" s="7">
        <v>123694</v>
      </c>
      <c r="C172" s="7" t="s">
        <v>16</v>
      </c>
      <c r="D172" s="7" t="s">
        <v>3</v>
      </c>
      <c r="E172" s="7" t="s">
        <v>13</v>
      </c>
      <c r="F172" s="10">
        <v>44069</v>
      </c>
      <c r="G172" s="7">
        <v>1</v>
      </c>
      <c r="H172" s="12">
        <v>226</v>
      </c>
    </row>
    <row r="173" spans="1:8" x14ac:dyDescent="0.25">
      <c r="A173" s="16">
        <v>241</v>
      </c>
      <c r="B173" s="7">
        <v>123697</v>
      </c>
      <c r="C173" s="7" t="s">
        <v>17</v>
      </c>
      <c r="D173" s="7" t="s">
        <v>3</v>
      </c>
      <c r="E173" s="7" t="s">
        <v>30</v>
      </c>
      <c r="F173" s="10">
        <v>43918</v>
      </c>
      <c r="G173" s="7">
        <v>1</v>
      </c>
      <c r="H173" s="12">
        <v>355</v>
      </c>
    </row>
    <row r="174" spans="1:8" x14ac:dyDescent="0.25">
      <c r="A174" s="16">
        <v>242</v>
      </c>
      <c r="B174" s="7">
        <v>123698</v>
      </c>
      <c r="C174" s="7" t="s">
        <v>18</v>
      </c>
      <c r="D174" s="7" t="s">
        <v>3</v>
      </c>
      <c r="E174" s="7" t="s">
        <v>23</v>
      </c>
      <c r="F174" s="10">
        <v>44061</v>
      </c>
      <c r="G174" s="7">
        <v>1</v>
      </c>
      <c r="H174" s="12">
        <v>217</v>
      </c>
    </row>
    <row r="175" spans="1:8" x14ac:dyDescent="0.25">
      <c r="A175" s="16">
        <v>243</v>
      </c>
      <c r="B175" s="7">
        <v>123699</v>
      </c>
      <c r="C175" s="7" t="s">
        <v>20</v>
      </c>
      <c r="D175" s="7" t="s">
        <v>3</v>
      </c>
      <c r="E175" s="7" t="s">
        <v>23</v>
      </c>
      <c r="F175" s="10">
        <v>43970</v>
      </c>
      <c r="G175" s="7">
        <v>1</v>
      </c>
      <c r="H175" s="12">
        <v>278</v>
      </c>
    </row>
    <row r="176" spans="1:8" x14ac:dyDescent="0.25">
      <c r="A176" s="16">
        <v>244</v>
      </c>
      <c r="B176" s="7">
        <v>123700</v>
      </c>
      <c r="C176" s="7" t="s">
        <v>4</v>
      </c>
      <c r="D176" s="7" t="s">
        <v>19</v>
      </c>
      <c r="E176" s="7" t="s">
        <v>29</v>
      </c>
      <c r="F176" s="10">
        <v>44020</v>
      </c>
      <c r="G176" s="7">
        <v>1</v>
      </c>
      <c r="H176" s="12">
        <v>401</v>
      </c>
    </row>
    <row r="177" spans="1:8" x14ac:dyDescent="0.25">
      <c r="A177" s="16">
        <v>247</v>
      </c>
      <c r="B177" s="7">
        <v>123703</v>
      </c>
      <c r="C177" s="7" t="s">
        <v>5</v>
      </c>
      <c r="D177" s="7" t="s">
        <v>19</v>
      </c>
      <c r="E177" s="7" t="s">
        <v>21</v>
      </c>
      <c r="F177" s="10">
        <v>44044</v>
      </c>
      <c r="G177" s="7">
        <v>1</v>
      </c>
      <c r="H177" s="12">
        <v>378</v>
      </c>
    </row>
    <row r="178" spans="1:8" x14ac:dyDescent="0.25">
      <c r="A178" s="16">
        <v>248</v>
      </c>
      <c r="B178" s="7">
        <v>123704</v>
      </c>
      <c r="C178" s="7" t="s">
        <v>5</v>
      </c>
      <c r="D178" s="7" t="s">
        <v>19</v>
      </c>
      <c r="E178" s="7" t="s">
        <v>21</v>
      </c>
      <c r="F178" s="10">
        <v>44147</v>
      </c>
      <c r="G178" s="7">
        <v>1</v>
      </c>
      <c r="H178" s="12">
        <v>372</v>
      </c>
    </row>
    <row r="179" spans="1:8" x14ac:dyDescent="0.25">
      <c r="A179" s="16">
        <v>251</v>
      </c>
      <c r="B179" s="7">
        <v>123707</v>
      </c>
      <c r="C179" s="7" t="s">
        <v>7</v>
      </c>
      <c r="D179" s="7" t="s">
        <v>19</v>
      </c>
      <c r="E179" s="7" t="s">
        <v>13</v>
      </c>
      <c r="F179" s="10">
        <v>44002</v>
      </c>
      <c r="G179" s="7">
        <v>1</v>
      </c>
      <c r="H179" s="12">
        <v>201</v>
      </c>
    </row>
    <row r="180" spans="1:8" x14ac:dyDescent="0.25">
      <c r="A180" s="16">
        <v>252</v>
      </c>
      <c r="B180" s="7">
        <v>123708</v>
      </c>
      <c r="C180" s="7" t="s">
        <v>18</v>
      </c>
      <c r="D180" s="7" t="s">
        <v>3</v>
      </c>
      <c r="E180" s="7" t="s">
        <v>23</v>
      </c>
      <c r="F180" s="10">
        <v>43922</v>
      </c>
      <c r="G180" s="7">
        <v>1</v>
      </c>
      <c r="H180" s="12">
        <v>156</v>
      </c>
    </row>
    <row r="181" spans="1:8" x14ac:dyDescent="0.25">
      <c r="A181" s="16">
        <v>253</v>
      </c>
      <c r="B181" s="7">
        <v>123709</v>
      </c>
      <c r="C181" s="7" t="s">
        <v>17</v>
      </c>
      <c r="D181" s="7" t="s">
        <v>3</v>
      </c>
      <c r="E181" s="7" t="s">
        <v>23</v>
      </c>
      <c r="F181" s="10">
        <v>43933</v>
      </c>
      <c r="G181" s="7">
        <v>1</v>
      </c>
      <c r="H181" s="12">
        <v>175</v>
      </c>
    </row>
    <row r="182" spans="1:8" x14ac:dyDescent="0.25">
      <c r="A182" s="16">
        <v>254</v>
      </c>
      <c r="B182" s="7">
        <v>123710</v>
      </c>
      <c r="C182" s="7" t="s">
        <v>6</v>
      </c>
      <c r="D182" s="7" t="s">
        <v>19</v>
      </c>
      <c r="E182" s="7" t="s">
        <v>21</v>
      </c>
      <c r="F182" s="10">
        <v>44181</v>
      </c>
      <c r="G182" s="7">
        <v>1</v>
      </c>
      <c r="H182" s="12">
        <v>221</v>
      </c>
    </row>
    <row r="183" spans="1:8" x14ac:dyDescent="0.25">
      <c r="A183" s="16">
        <v>257</v>
      </c>
      <c r="B183" s="7">
        <v>123713</v>
      </c>
      <c r="C183" s="7" t="s">
        <v>18</v>
      </c>
      <c r="D183" s="7" t="s">
        <v>3</v>
      </c>
      <c r="E183" s="7" t="s">
        <v>13</v>
      </c>
      <c r="F183" s="10">
        <v>44010</v>
      </c>
      <c r="G183" s="7">
        <v>1</v>
      </c>
      <c r="H183" s="12">
        <v>409</v>
      </c>
    </row>
    <row r="184" spans="1:8" x14ac:dyDescent="0.25">
      <c r="A184" s="16">
        <v>258</v>
      </c>
      <c r="B184" s="7">
        <v>123714</v>
      </c>
      <c r="C184" s="7" t="s">
        <v>6</v>
      </c>
      <c r="D184" s="7" t="s">
        <v>19</v>
      </c>
      <c r="E184" s="7" t="s">
        <v>29</v>
      </c>
      <c r="F184" s="10">
        <v>44057</v>
      </c>
      <c r="G184" s="7">
        <v>1</v>
      </c>
      <c r="H184" s="12">
        <v>378</v>
      </c>
    </row>
    <row r="185" spans="1:8" x14ac:dyDescent="0.25">
      <c r="A185" s="16">
        <v>260</v>
      </c>
      <c r="B185" s="7">
        <v>123716</v>
      </c>
      <c r="C185" s="7" t="s">
        <v>16</v>
      </c>
      <c r="D185" s="7" t="s">
        <v>3</v>
      </c>
      <c r="E185" s="7" t="s">
        <v>30</v>
      </c>
      <c r="F185" s="10">
        <v>44193</v>
      </c>
      <c r="G185" s="7">
        <v>1</v>
      </c>
      <c r="H185" s="12">
        <v>252</v>
      </c>
    </row>
    <row r="186" spans="1:8" x14ac:dyDescent="0.25">
      <c r="A186" s="16">
        <v>264</v>
      </c>
      <c r="B186" s="7">
        <v>123720</v>
      </c>
      <c r="C186" s="7" t="s">
        <v>5</v>
      </c>
      <c r="D186" s="7" t="s">
        <v>19</v>
      </c>
      <c r="E186" s="7" t="s">
        <v>23</v>
      </c>
      <c r="F186" s="10">
        <v>43902</v>
      </c>
      <c r="G186" s="7">
        <v>1</v>
      </c>
      <c r="H186" s="12">
        <v>334</v>
      </c>
    </row>
    <row r="187" spans="1:8" x14ac:dyDescent="0.25">
      <c r="A187" s="16">
        <v>265</v>
      </c>
      <c r="B187" s="7">
        <v>123721</v>
      </c>
      <c r="C187" s="7" t="s">
        <v>4</v>
      </c>
      <c r="D187" s="7" t="s">
        <v>19</v>
      </c>
      <c r="E187" s="7" t="s">
        <v>29</v>
      </c>
      <c r="F187" s="10">
        <v>43896</v>
      </c>
      <c r="G187" s="7">
        <v>1</v>
      </c>
      <c r="H187" s="12">
        <v>286</v>
      </c>
    </row>
    <row r="188" spans="1:8" x14ac:dyDescent="0.25">
      <c r="A188" s="16">
        <v>266</v>
      </c>
      <c r="B188" s="7">
        <v>123722</v>
      </c>
      <c r="C188" s="7" t="s">
        <v>6</v>
      </c>
      <c r="D188" s="7" t="s">
        <v>19</v>
      </c>
      <c r="E188" s="7" t="s">
        <v>29</v>
      </c>
      <c r="F188" s="10">
        <v>44120</v>
      </c>
      <c r="G188" s="7">
        <v>1</v>
      </c>
      <c r="H188" s="12">
        <v>295</v>
      </c>
    </row>
    <row r="189" spans="1:8" x14ac:dyDescent="0.25">
      <c r="A189" s="16">
        <v>270</v>
      </c>
      <c r="B189" s="7">
        <v>123726</v>
      </c>
      <c r="C189" s="7" t="s">
        <v>18</v>
      </c>
      <c r="D189" s="7" t="s">
        <v>3</v>
      </c>
      <c r="E189" s="7" t="s">
        <v>30</v>
      </c>
      <c r="F189" s="10">
        <v>44043</v>
      </c>
      <c r="G189" s="7">
        <v>1</v>
      </c>
      <c r="H189" s="12">
        <v>347</v>
      </c>
    </row>
    <row r="190" spans="1:8" x14ac:dyDescent="0.25">
      <c r="A190" s="16">
        <v>271</v>
      </c>
      <c r="B190" s="7">
        <v>123727</v>
      </c>
      <c r="C190" s="7" t="s">
        <v>20</v>
      </c>
      <c r="D190" s="7" t="s">
        <v>3</v>
      </c>
      <c r="E190" s="7" t="s">
        <v>23</v>
      </c>
      <c r="F190" s="10">
        <v>43963</v>
      </c>
      <c r="G190" s="7">
        <v>1</v>
      </c>
      <c r="H190" s="12">
        <v>218</v>
      </c>
    </row>
    <row r="191" spans="1:8" x14ac:dyDescent="0.25">
      <c r="A191" s="16">
        <v>272</v>
      </c>
      <c r="B191" s="7">
        <v>123728</v>
      </c>
      <c r="C191" s="7" t="s">
        <v>4</v>
      </c>
      <c r="D191" s="7" t="s">
        <v>19</v>
      </c>
      <c r="E191" s="7" t="s">
        <v>29</v>
      </c>
      <c r="F191" s="10">
        <v>44041</v>
      </c>
      <c r="G191" s="7">
        <v>1</v>
      </c>
      <c r="H191" s="12">
        <v>372</v>
      </c>
    </row>
    <row r="192" spans="1:8" x14ac:dyDescent="0.25">
      <c r="A192" s="16">
        <v>273</v>
      </c>
      <c r="B192" s="7">
        <v>123729</v>
      </c>
      <c r="C192" s="7" t="s">
        <v>17</v>
      </c>
      <c r="D192" s="7" t="s">
        <v>3</v>
      </c>
      <c r="E192" s="7" t="s">
        <v>23</v>
      </c>
      <c r="F192" s="10">
        <v>43854</v>
      </c>
      <c r="G192" s="7">
        <v>1</v>
      </c>
      <c r="H192" s="12">
        <v>383</v>
      </c>
    </row>
    <row r="193" spans="1:8" x14ac:dyDescent="0.25">
      <c r="A193" s="16">
        <v>274</v>
      </c>
      <c r="B193" s="7">
        <v>123730</v>
      </c>
      <c r="C193" s="7" t="s">
        <v>6</v>
      </c>
      <c r="D193" s="7" t="s">
        <v>19</v>
      </c>
      <c r="E193" s="7" t="s">
        <v>30</v>
      </c>
      <c r="F193" s="10">
        <v>44182</v>
      </c>
      <c r="G193" s="7">
        <v>1</v>
      </c>
      <c r="H193" s="12">
        <v>197</v>
      </c>
    </row>
    <row r="194" spans="1:8" x14ac:dyDescent="0.25">
      <c r="A194" s="16">
        <v>275</v>
      </c>
      <c r="B194" s="7">
        <v>123731</v>
      </c>
      <c r="C194" s="7" t="s">
        <v>5</v>
      </c>
      <c r="D194" s="7" t="s">
        <v>19</v>
      </c>
      <c r="E194" s="7" t="s">
        <v>29</v>
      </c>
      <c r="F194" s="10">
        <v>44006</v>
      </c>
      <c r="G194" s="7">
        <v>1</v>
      </c>
      <c r="H194" s="12">
        <v>363</v>
      </c>
    </row>
    <row r="195" spans="1:8" x14ac:dyDescent="0.25">
      <c r="A195" s="16">
        <v>276</v>
      </c>
      <c r="B195" s="7">
        <v>123732</v>
      </c>
      <c r="C195" s="7" t="s">
        <v>20</v>
      </c>
      <c r="D195" s="7" t="s">
        <v>3</v>
      </c>
      <c r="E195" s="7" t="s">
        <v>23</v>
      </c>
      <c r="F195" s="10">
        <v>43902</v>
      </c>
      <c r="G195" s="7">
        <v>1</v>
      </c>
      <c r="H195" s="12">
        <v>386</v>
      </c>
    </row>
    <row r="196" spans="1:8" x14ac:dyDescent="0.25">
      <c r="A196" s="16">
        <v>277</v>
      </c>
      <c r="B196" s="7">
        <v>123733</v>
      </c>
      <c r="C196" s="7" t="s">
        <v>16</v>
      </c>
      <c r="D196" s="7" t="s">
        <v>3</v>
      </c>
      <c r="E196" s="7" t="s">
        <v>23</v>
      </c>
      <c r="F196" s="10">
        <v>43970</v>
      </c>
      <c r="G196" s="7">
        <v>1</v>
      </c>
      <c r="H196" s="12">
        <v>406</v>
      </c>
    </row>
    <row r="197" spans="1:8" x14ac:dyDescent="0.25">
      <c r="A197" s="16">
        <v>278</v>
      </c>
      <c r="B197" s="7">
        <v>123734</v>
      </c>
      <c r="C197" s="7" t="s">
        <v>18</v>
      </c>
      <c r="D197" s="7" t="s">
        <v>3</v>
      </c>
      <c r="E197" s="7" t="s">
        <v>21</v>
      </c>
      <c r="F197" s="10">
        <v>44091</v>
      </c>
      <c r="G197" s="7">
        <v>1</v>
      </c>
      <c r="H197" s="12">
        <v>342</v>
      </c>
    </row>
    <row r="198" spans="1:8" x14ac:dyDescent="0.25">
      <c r="A198" s="16">
        <v>281</v>
      </c>
      <c r="B198" s="7">
        <v>123737</v>
      </c>
      <c r="C198" s="7" t="s">
        <v>20</v>
      </c>
      <c r="D198" s="7" t="s">
        <v>3</v>
      </c>
      <c r="E198" s="7" t="s">
        <v>13</v>
      </c>
      <c r="F198" s="10">
        <v>44066</v>
      </c>
      <c r="G198" s="7">
        <v>1</v>
      </c>
      <c r="H198" s="12">
        <v>310</v>
      </c>
    </row>
    <row r="199" spans="1:8" x14ac:dyDescent="0.25">
      <c r="A199" s="16">
        <v>283</v>
      </c>
      <c r="B199" s="7">
        <v>123739</v>
      </c>
      <c r="C199" s="7" t="s">
        <v>7</v>
      </c>
      <c r="D199" s="7" t="s">
        <v>19</v>
      </c>
      <c r="E199" s="7" t="s">
        <v>29</v>
      </c>
      <c r="F199" s="10">
        <v>44016</v>
      </c>
      <c r="G199" s="7">
        <v>1</v>
      </c>
      <c r="H199" s="12">
        <v>219</v>
      </c>
    </row>
    <row r="200" spans="1:8" x14ac:dyDescent="0.25">
      <c r="A200" s="16">
        <v>284</v>
      </c>
      <c r="B200" s="7">
        <v>123740</v>
      </c>
      <c r="C200" s="7" t="s">
        <v>6</v>
      </c>
      <c r="D200" s="7" t="s">
        <v>19</v>
      </c>
      <c r="E200" s="7" t="s">
        <v>23</v>
      </c>
      <c r="F200" s="10">
        <v>44074</v>
      </c>
      <c r="G200" s="7">
        <v>1</v>
      </c>
      <c r="H200" s="12">
        <v>404</v>
      </c>
    </row>
    <row r="201" spans="1:8" x14ac:dyDescent="0.25">
      <c r="A201" s="16">
        <v>285</v>
      </c>
      <c r="B201" s="7">
        <v>123741</v>
      </c>
      <c r="C201" s="7" t="s">
        <v>5</v>
      </c>
      <c r="D201" s="7" t="s">
        <v>19</v>
      </c>
      <c r="E201" s="7" t="s">
        <v>13</v>
      </c>
      <c r="F201" s="10">
        <v>44052</v>
      </c>
      <c r="G201" s="7">
        <v>1</v>
      </c>
      <c r="H201" s="12">
        <v>174</v>
      </c>
    </row>
    <row r="202" spans="1:8" x14ac:dyDescent="0.25">
      <c r="A202" s="16">
        <v>286</v>
      </c>
      <c r="B202" s="7">
        <v>123742</v>
      </c>
      <c r="C202" s="7" t="s">
        <v>18</v>
      </c>
      <c r="D202" s="7" t="s">
        <v>3</v>
      </c>
      <c r="E202" s="7" t="s">
        <v>30</v>
      </c>
      <c r="F202" s="10">
        <v>44139</v>
      </c>
      <c r="G202" s="7">
        <v>1</v>
      </c>
      <c r="H202" s="12">
        <v>190</v>
      </c>
    </row>
    <row r="203" spans="1:8" x14ac:dyDescent="0.25">
      <c r="A203" s="16">
        <v>287</v>
      </c>
      <c r="B203" s="7">
        <v>123743</v>
      </c>
      <c r="C203" s="7" t="s">
        <v>4</v>
      </c>
      <c r="D203" s="7" t="s">
        <v>19</v>
      </c>
      <c r="E203" s="7" t="s">
        <v>30</v>
      </c>
      <c r="F203" s="10">
        <v>44007</v>
      </c>
      <c r="G203" s="7">
        <v>1</v>
      </c>
      <c r="H203" s="12">
        <v>154</v>
      </c>
    </row>
    <row r="204" spans="1:8" x14ac:dyDescent="0.25">
      <c r="A204" s="16">
        <v>288</v>
      </c>
      <c r="B204" s="7">
        <v>123744</v>
      </c>
      <c r="C204" s="7" t="s">
        <v>7</v>
      </c>
      <c r="D204" s="7" t="s">
        <v>19</v>
      </c>
      <c r="E204" s="7" t="s">
        <v>29</v>
      </c>
      <c r="F204" s="10">
        <v>44040</v>
      </c>
      <c r="G204" s="7">
        <v>1</v>
      </c>
      <c r="H204" s="12">
        <v>130</v>
      </c>
    </row>
    <row r="205" spans="1:8" x14ac:dyDescent="0.25">
      <c r="A205" s="16">
        <v>291</v>
      </c>
      <c r="B205" s="7">
        <v>123747</v>
      </c>
      <c r="C205" s="7" t="s">
        <v>5</v>
      </c>
      <c r="D205" s="7" t="s">
        <v>19</v>
      </c>
      <c r="E205" s="7" t="s">
        <v>12</v>
      </c>
      <c r="F205" s="10">
        <v>44167</v>
      </c>
      <c r="G205" s="7">
        <v>1</v>
      </c>
      <c r="H205" s="12">
        <v>133</v>
      </c>
    </row>
    <row r="206" spans="1:8" x14ac:dyDescent="0.25">
      <c r="A206" s="16">
        <v>295</v>
      </c>
      <c r="B206" s="7">
        <v>123751</v>
      </c>
      <c r="C206" s="7" t="s">
        <v>5</v>
      </c>
      <c r="D206" s="7" t="s">
        <v>19</v>
      </c>
      <c r="E206" s="7" t="s">
        <v>29</v>
      </c>
      <c r="F206" s="10">
        <v>44103</v>
      </c>
      <c r="G206" s="7">
        <v>1</v>
      </c>
      <c r="H206" s="12">
        <v>274</v>
      </c>
    </row>
    <row r="207" spans="1:8" x14ac:dyDescent="0.25">
      <c r="A207" s="16">
        <v>297</v>
      </c>
      <c r="B207" s="7">
        <v>123753</v>
      </c>
      <c r="C207" s="7" t="s">
        <v>20</v>
      </c>
      <c r="D207" s="7" t="s">
        <v>3</v>
      </c>
      <c r="E207" s="7" t="s">
        <v>30</v>
      </c>
      <c r="F207" s="10">
        <v>43980</v>
      </c>
      <c r="G207" s="7">
        <v>1</v>
      </c>
      <c r="H207" s="12">
        <v>164</v>
      </c>
    </row>
    <row r="208" spans="1:8" x14ac:dyDescent="0.25">
      <c r="A208" s="16">
        <v>299</v>
      </c>
      <c r="B208" s="7">
        <v>123755</v>
      </c>
      <c r="C208" s="7" t="s">
        <v>20</v>
      </c>
      <c r="D208" s="7" t="s">
        <v>3</v>
      </c>
      <c r="E208" s="7" t="s">
        <v>30</v>
      </c>
      <c r="F208" s="10">
        <v>44155</v>
      </c>
      <c r="G208" s="7">
        <v>1</v>
      </c>
      <c r="H208" s="12">
        <v>197</v>
      </c>
    </row>
    <row r="209" spans="1:8" x14ac:dyDescent="0.25">
      <c r="A209" s="16">
        <v>302</v>
      </c>
      <c r="B209" s="7">
        <v>123758</v>
      </c>
      <c r="C209" s="7" t="s">
        <v>4</v>
      </c>
      <c r="D209" s="7" t="s">
        <v>19</v>
      </c>
      <c r="E209" s="7" t="s">
        <v>29</v>
      </c>
      <c r="F209" s="10">
        <v>43975</v>
      </c>
      <c r="G209" s="7">
        <v>1</v>
      </c>
      <c r="H209" s="12">
        <v>296</v>
      </c>
    </row>
    <row r="210" spans="1:8" x14ac:dyDescent="0.25">
      <c r="A210" s="16">
        <v>304</v>
      </c>
      <c r="B210" s="7">
        <v>123760</v>
      </c>
      <c r="C210" s="7" t="s">
        <v>17</v>
      </c>
      <c r="D210" s="7" t="s">
        <v>3</v>
      </c>
      <c r="E210" s="7" t="s">
        <v>29</v>
      </c>
      <c r="F210" s="10">
        <v>43943</v>
      </c>
      <c r="G210" s="7">
        <v>1</v>
      </c>
      <c r="H210" s="12">
        <v>165</v>
      </c>
    </row>
    <row r="211" spans="1:8" x14ac:dyDescent="0.25">
      <c r="A211" s="16">
        <v>306</v>
      </c>
      <c r="B211" s="7">
        <v>123762</v>
      </c>
      <c r="C211" s="7" t="s">
        <v>5</v>
      </c>
      <c r="D211" s="7" t="s">
        <v>19</v>
      </c>
      <c r="E211" s="7" t="s">
        <v>21</v>
      </c>
      <c r="F211" s="10">
        <v>44185</v>
      </c>
      <c r="G211" s="7">
        <v>1</v>
      </c>
      <c r="H211" s="12">
        <v>415</v>
      </c>
    </row>
    <row r="212" spans="1:8" x14ac:dyDescent="0.25">
      <c r="A212" s="16">
        <v>307</v>
      </c>
      <c r="B212" s="7">
        <v>123763</v>
      </c>
      <c r="C212" s="7" t="s">
        <v>17</v>
      </c>
      <c r="D212" s="7" t="s">
        <v>3</v>
      </c>
      <c r="E212" s="7" t="s">
        <v>13</v>
      </c>
      <c r="F212" s="10">
        <v>43931</v>
      </c>
      <c r="G212" s="7">
        <v>1</v>
      </c>
      <c r="H212" s="12">
        <v>416</v>
      </c>
    </row>
    <row r="213" spans="1:8" x14ac:dyDescent="0.25">
      <c r="A213" s="16">
        <v>308</v>
      </c>
      <c r="B213" s="7">
        <v>123764</v>
      </c>
      <c r="C213" s="7" t="s">
        <v>20</v>
      </c>
      <c r="D213" s="7" t="s">
        <v>3</v>
      </c>
      <c r="E213" s="7" t="s">
        <v>12</v>
      </c>
      <c r="F213" s="10">
        <v>44158</v>
      </c>
      <c r="G213" s="7">
        <v>1</v>
      </c>
      <c r="H213" s="12">
        <v>218</v>
      </c>
    </row>
    <row r="214" spans="1:8" x14ac:dyDescent="0.25">
      <c r="A214" s="16">
        <v>309</v>
      </c>
      <c r="B214" s="7">
        <v>123765</v>
      </c>
      <c r="C214" s="7" t="s">
        <v>20</v>
      </c>
      <c r="D214" s="7" t="s">
        <v>3</v>
      </c>
      <c r="E214" s="7" t="s">
        <v>30</v>
      </c>
      <c r="F214" s="10">
        <v>44055</v>
      </c>
      <c r="G214" s="7">
        <v>1</v>
      </c>
      <c r="H214" s="12">
        <v>216</v>
      </c>
    </row>
    <row r="215" spans="1:8" x14ac:dyDescent="0.25">
      <c r="A215" s="16">
        <v>310</v>
      </c>
      <c r="B215" s="7">
        <v>123766</v>
      </c>
      <c r="C215" s="7" t="s">
        <v>5</v>
      </c>
      <c r="D215" s="7" t="s">
        <v>19</v>
      </c>
      <c r="E215" s="7" t="s">
        <v>30</v>
      </c>
      <c r="F215" s="10">
        <v>44142</v>
      </c>
      <c r="G215" s="7">
        <v>1</v>
      </c>
      <c r="H215" s="12">
        <v>158</v>
      </c>
    </row>
    <row r="216" spans="1:8" x14ac:dyDescent="0.25">
      <c r="A216" s="16">
        <v>311</v>
      </c>
      <c r="B216" s="7">
        <v>123767</v>
      </c>
      <c r="C216" s="7" t="s">
        <v>6</v>
      </c>
      <c r="D216" s="7" t="s">
        <v>19</v>
      </c>
      <c r="E216" s="7" t="s">
        <v>12</v>
      </c>
      <c r="F216" s="10">
        <v>43884</v>
      </c>
      <c r="G216" s="7">
        <v>1</v>
      </c>
      <c r="H216" s="12">
        <v>238</v>
      </c>
    </row>
    <row r="217" spans="1:8" x14ac:dyDescent="0.25">
      <c r="A217" s="16">
        <v>313</v>
      </c>
      <c r="B217" s="7">
        <v>123769</v>
      </c>
      <c r="C217" s="7" t="s">
        <v>18</v>
      </c>
      <c r="D217" s="7" t="s">
        <v>3</v>
      </c>
      <c r="E217" s="7" t="s">
        <v>13</v>
      </c>
      <c r="F217" s="10">
        <v>43999</v>
      </c>
      <c r="G217" s="7">
        <v>1</v>
      </c>
      <c r="H217" s="12">
        <v>335</v>
      </c>
    </row>
    <row r="218" spans="1:8" x14ac:dyDescent="0.25">
      <c r="A218" s="16">
        <v>314</v>
      </c>
      <c r="B218" s="7">
        <v>123770</v>
      </c>
      <c r="C218" s="7" t="s">
        <v>7</v>
      </c>
      <c r="D218" s="7" t="s">
        <v>19</v>
      </c>
      <c r="E218" s="7" t="s">
        <v>13</v>
      </c>
      <c r="F218" s="10">
        <v>44097</v>
      </c>
      <c r="G218" s="7">
        <v>1</v>
      </c>
      <c r="H218" s="12">
        <v>253</v>
      </c>
    </row>
    <row r="219" spans="1:8" x14ac:dyDescent="0.25">
      <c r="A219" s="16">
        <v>315</v>
      </c>
      <c r="B219" s="7">
        <v>123771</v>
      </c>
      <c r="C219" s="7" t="s">
        <v>7</v>
      </c>
      <c r="D219" s="7" t="s">
        <v>19</v>
      </c>
      <c r="E219" s="7" t="s">
        <v>29</v>
      </c>
      <c r="F219" s="10">
        <v>44189</v>
      </c>
      <c r="G219" s="7">
        <v>1</v>
      </c>
      <c r="H219" s="12">
        <v>347</v>
      </c>
    </row>
    <row r="220" spans="1:8" x14ac:dyDescent="0.25">
      <c r="A220" s="16">
        <v>317</v>
      </c>
      <c r="B220" s="7">
        <v>123773</v>
      </c>
      <c r="C220" s="7" t="s">
        <v>6</v>
      </c>
      <c r="D220" s="7" t="s">
        <v>19</v>
      </c>
      <c r="E220" s="7" t="s">
        <v>13</v>
      </c>
      <c r="F220" s="10">
        <v>43906</v>
      </c>
      <c r="G220" s="7">
        <v>1</v>
      </c>
      <c r="H220" s="12">
        <v>144</v>
      </c>
    </row>
    <row r="221" spans="1:8" x14ac:dyDescent="0.25">
      <c r="A221" s="16">
        <v>318</v>
      </c>
      <c r="B221" s="7">
        <v>123774</v>
      </c>
      <c r="C221" s="7" t="s">
        <v>6</v>
      </c>
      <c r="D221" s="7" t="s">
        <v>19</v>
      </c>
      <c r="E221" s="7" t="s">
        <v>12</v>
      </c>
      <c r="F221" s="10">
        <v>43981</v>
      </c>
      <c r="G221" s="7">
        <v>1</v>
      </c>
      <c r="H221" s="12">
        <v>388</v>
      </c>
    </row>
    <row r="222" spans="1:8" x14ac:dyDescent="0.25">
      <c r="A222" s="16">
        <v>321</v>
      </c>
      <c r="B222" s="7">
        <v>123777</v>
      </c>
      <c r="C222" s="7" t="s">
        <v>4</v>
      </c>
      <c r="D222" s="7" t="s">
        <v>19</v>
      </c>
      <c r="E222" s="7" t="s">
        <v>13</v>
      </c>
      <c r="F222" s="10">
        <v>44072</v>
      </c>
      <c r="G222" s="7">
        <v>1</v>
      </c>
      <c r="H222" s="12">
        <v>306</v>
      </c>
    </row>
    <row r="223" spans="1:8" x14ac:dyDescent="0.25">
      <c r="A223" s="16">
        <v>323</v>
      </c>
      <c r="B223" s="7">
        <v>123779</v>
      </c>
      <c r="C223" s="7" t="s">
        <v>7</v>
      </c>
      <c r="D223" s="7" t="s">
        <v>19</v>
      </c>
      <c r="E223" s="7" t="s">
        <v>30</v>
      </c>
      <c r="F223" s="10">
        <v>44124</v>
      </c>
      <c r="G223" s="7">
        <v>1</v>
      </c>
      <c r="H223" s="12">
        <v>138</v>
      </c>
    </row>
    <row r="224" spans="1:8" x14ac:dyDescent="0.25">
      <c r="A224" s="16">
        <v>325</v>
      </c>
      <c r="B224" s="7">
        <v>123781</v>
      </c>
      <c r="C224" s="7" t="s">
        <v>17</v>
      </c>
      <c r="D224" s="7" t="s">
        <v>3</v>
      </c>
      <c r="E224" s="7" t="s">
        <v>30</v>
      </c>
      <c r="F224" s="10">
        <v>43926</v>
      </c>
      <c r="G224" s="7">
        <v>1</v>
      </c>
      <c r="H224" s="12">
        <v>281</v>
      </c>
    </row>
    <row r="225" spans="1:8" x14ac:dyDescent="0.25">
      <c r="A225" s="16">
        <v>326</v>
      </c>
      <c r="B225" s="7">
        <v>123782</v>
      </c>
      <c r="C225" s="7" t="s">
        <v>7</v>
      </c>
      <c r="D225" s="7" t="s">
        <v>19</v>
      </c>
      <c r="E225" s="7" t="s">
        <v>12</v>
      </c>
      <c r="F225" s="10">
        <v>44096</v>
      </c>
      <c r="G225" s="7">
        <v>1</v>
      </c>
      <c r="H225" s="12">
        <v>161</v>
      </c>
    </row>
    <row r="226" spans="1:8" x14ac:dyDescent="0.25">
      <c r="A226" s="16">
        <v>327</v>
      </c>
      <c r="B226" s="7">
        <v>123783</v>
      </c>
      <c r="C226" s="7" t="s">
        <v>16</v>
      </c>
      <c r="D226" s="7" t="s">
        <v>3</v>
      </c>
      <c r="E226" s="7" t="s">
        <v>29</v>
      </c>
      <c r="F226" s="10">
        <v>43904</v>
      </c>
      <c r="G226" s="7">
        <v>1</v>
      </c>
      <c r="H226" s="12">
        <v>229</v>
      </c>
    </row>
    <row r="227" spans="1:8" x14ac:dyDescent="0.25">
      <c r="A227" s="16">
        <v>328</v>
      </c>
      <c r="B227" s="7">
        <v>123784</v>
      </c>
      <c r="C227" s="7" t="s">
        <v>18</v>
      </c>
      <c r="D227" s="7" t="s">
        <v>3</v>
      </c>
      <c r="E227" s="7" t="s">
        <v>13</v>
      </c>
      <c r="F227" s="10">
        <v>43982</v>
      </c>
      <c r="G227" s="7">
        <v>1</v>
      </c>
      <c r="H227" s="12">
        <v>231</v>
      </c>
    </row>
    <row r="228" spans="1:8" x14ac:dyDescent="0.25">
      <c r="A228" s="16">
        <v>329</v>
      </c>
      <c r="B228" s="7">
        <v>123785</v>
      </c>
      <c r="C228" s="7" t="s">
        <v>7</v>
      </c>
      <c r="D228" s="7" t="s">
        <v>19</v>
      </c>
      <c r="E228" s="7" t="s">
        <v>12</v>
      </c>
      <c r="F228" s="10">
        <v>44053</v>
      </c>
      <c r="G228" s="7">
        <v>1</v>
      </c>
      <c r="H228" s="12">
        <v>319</v>
      </c>
    </row>
    <row r="229" spans="1:8" x14ac:dyDescent="0.25">
      <c r="A229" s="16">
        <v>332</v>
      </c>
      <c r="B229" s="7">
        <v>123788</v>
      </c>
      <c r="C229" s="7" t="s">
        <v>17</v>
      </c>
      <c r="D229" s="7" t="s">
        <v>3</v>
      </c>
      <c r="E229" s="7" t="s">
        <v>29</v>
      </c>
      <c r="F229" s="10">
        <v>44146</v>
      </c>
      <c r="G229" s="7">
        <v>1</v>
      </c>
      <c r="H229" s="12">
        <v>201</v>
      </c>
    </row>
    <row r="230" spans="1:8" x14ac:dyDescent="0.25">
      <c r="A230" s="16">
        <v>333</v>
      </c>
      <c r="B230" s="7">
        <v>123789</v>
      </c>
      <c r="C230" s="7" t="s">
        <v>5</v>
      </c>
      <c r="D230" s="7" t="s">
        <v>19</v>
      </c>
      <c r="E230" s="7" t="s">
        <v>29</v>
      </c>
      <c r="F230" s="10">
        <v>44070</v>
      </c>
      <c r="G230" s="7">
        <v>1</v>
      </c>
      <c r="H230" s="12">
        <v>181</v>
      </c>
    </row>
    <row r="231" spans="1:8" x14ac:dyDescent="0.25">
      <c r="A231" s="16">
        <v>335</v>
      </c>
      <c r="B231" s="7">
        <v>123791</v>
      </c>
      <c r="C231" s="7" t="s">
        <v>6</v>
      </c>
      <c r="D231" s="7" t="s">
        <v>19</v>
      </c>
      <c r="E231" s="7" t="s">
        <v>13</v>
      </c>
      <c r="F231" s="10">
        <v>44127</v>
      </c>
      <c r="G231" s="7">
        <v>1</v>
      </c>
      <c r="H231" s="12">
        <v>164</v>
      </c>
    </row>
    <row r="232" spans="1:8" x14ac:dyDescent="0.25">
      <c r="A232" s="16">
        <v>336</v>
      </c>
      <c r="B232" s="7">
        <v>123792</v>
      </c>
      <c r="C232" s="7" t="s">
        <v>4</v>
      </c>
      <c r="D232" s="7" t="s">
        <v>19</v>
      </c>
      <c r="E232" s="7" t="s">
        <v>12</v>
      </c>
      <c r="F232" s="10">
        <v>44173</v>
      </c>
      <c r="G232" s="7">
        <v>1</v>
      </c>
      <c r="H232" s="12">
        <v>384</v>
      </c>
    </row>
    <row r="233" spans="1:8" x14ac:dyDescent="0.25">
      <c r="A233" s="16">
        <v>337</v>
      </c>
      <c r="B233" s="7">
        <v>123793</v>
      </c>
      <c r="C233" s="7" t="s">
        <v>20</v>
      </c>
      <c r="D233" s="7" t="s">
        <v>3</v>
      </c>
      <c r="E233" s="7" t="s">
        <v>30</v>
      </c>
      <c r="F233" s="10">
        <v>43952</v>
      </c>
      <c r="G233" s="7">
        <v>1</v>
      </c>
      <c r="H233" s="12">
        <v>343</v>
      </c>
    </row>
    <row r="234" spans="1:8" x14ac:dyDescent="0.25">
      <c r="A234" s="16">
        <v>338</v>
      </c>
      <c r="B234" s="7">
        <v>123794</v>
      </c>
      <c r="C234" s="7" t="s">
        <v>17</v>
      </c>
      <c r="D234" s="7" t="s">
        <v>3</v>
      </c>
      <c r="E234" s="7" t="s">
        <v>12</v>
      </c>
      <c r="F234" s="10">
        <v>44123</v>
      </c>
      <c r="G234" s="7">
        <v>1</v>
      </c>
      <c r="H234" s="12">
        <v>261</v>
      </c>
    </row>
    <row r="235" spans="1:8" x14ac:dyDescent="0.25">
      <c r="A235" s="16">
        <v>340</v>
      </c>
      <c r="B235" s="7">
        <v>123796</v>
      </c>
      <c r="C235" s="7" t="s">
        <v>16</v>
      </c>
      <c r="D235" s="7" t="s">
        <v>3</v>
      </c>
      <c r="E235" s="7" t="s">
        <v>13</v>
      </c>
      <c r="F235" s="10">
        <v>43944</v>
      </c>
      <c r="G235" s="7">
        <v>1</v>
      </c>
      <c r="H235" s="12">
        <v>174</v>
      </c>
    </row>
    <row r="236" spans="1:8" x14ac:dyDescent="0.25">
      <c r="A236" s="16">
        <v>343</v>
      </c>
      <c r="B236" s="7">
        <v>123799</v>
      </c>
      <c r="C236" s="7" t="s">
        <v>6</v>
      </c>
      <c r="D236" s="7" t="s">
        <v>19</v>
      </c>
      <c r="E236" s="7" t="s">
        <v>29</v>
      </c>
      <c r="F236" s="10">
        <v>44083</v>
      </c>
      <c r="G236" s="7">
        <v>1</v>
      </c>
      <c r="H236" s="12">
        <v>184</v>
      </c>
    </row>
    <row r="237" spans="1:8" x14ac:dyDescent="0.25">
      <c r="A237" s="16">
        <v>344</v>
      </c>
      <c r="B237" s="7">
        <v>123800</v>
      </c>
      <c r="C237" s="7" t="s">
        <v>20</v>
      </c>
      <c r="D237" s="7" t="s">
        <v>3</v>
      </c>
      <c r="E237" s="7" t="s">
        <v>12</v>
      </c>
      <c r="F237" s="10">
        <v>44034</v>
      </c>
      <c r="G237" s="7">
        <v>1</v>
      </c>
      <c r="H237" s="12">
        <v>203</v>
      </c>
    </row>
    <row r="238" spans="1:8" x14ac:dyDescent="0.25">
      <c r="A238" s="16">
        <v>345</v>
      </c>
      <c r="B238" s="7">
        <v>123801</v>
      </c>
      <c r="C238" s="7" t="s">
        <v>4</v>
      </c>
      <c r="D238" s="7" t="s">
        <v>19</v>
      </c>
      <c r="E238" s="7" t="s">
        <v>12</v>
      </c>
      <c r="F238" s="10">
        <v>43974</v>
      </c>
      <c r="G238" s="7">
        <v>1</v>
      </c>
      <c r="H238" s="12">
        <v>164</v>
      </c>
    </row>
    <row r="239" spans="1:8" x14ac:dyDescent="0.25">
      <c r="A239" s="16">
        <v>346</v>
      </c>
      <c r="B239" s="7">
        <v>123802</v>
      </c>
      <c r="C239" s="7" t="s">
        <v>6</v>
      </c>
      <c r="D239" s="7" t="s">
        <v>19</v>
      </c>
      <c r="E239" s="7" t="s">
        <v>13</v>
      </c>
      <c r="F239" s="10">
        <v>44107</v>
      </c>
      <c r="G239" s="7">
        <v>1</v>
      </c>
      <c r="H239" s="12">
        <v>125</v>
      </c>
    </row>
    <row r="240" spans="1:8" x14ac:dyDescent="0.25">
      <c r="A240" s="16">
        <v>347</v>
      </c>
      <c r="B240" s="7">
        <v>123803</v>
      </c>
      <c r="C240" s="7" t="s">
        <v>4</v>
      </c>
      <c r="D240" s="7" t="s">
        <v>19</v>
      </c>
      <c r="E240" s="7" t="s">
        <v>21</v>
      </c>
      <c r="F240" s="10">
        <v>43924</v>
      </c>
      <c r="G240" s="7">
        <v>1</v>
      </c>
      <c r="H240" s="12">
        <v>254</v>
      </c>
    </row>
    <row r="241" spans="1:8" x14ac:dyDescent="0.25">
      <c r="A241" s="16">
        <v>348</v>
      </c>
      <c r="B241" s="7">
        <v>123804</v>
      </c>
      <c r="C241" s="7" t="s">
        <v>4</v>
      </c>
      <c r="D241" s="7" t="s">
        <v>19</v>
      </c>
      <c r="E241" s="7" t="s">
        <v>29</v>
      </c>
      <c r="F241" s="10">
        <v>44153</v>
      </c>
      <c r="G241" s="7">
        <v>1</v>
      </c>
      <c r="H241" s="12">
        <v>386</v>
      </c>
    </row>
    <row r="242" spans="1:8" x14ac:dyDescent="0.25">
      <c r="A242" s="16">
        <v>349</v>
      </c>
      <c r="B242" s="7">
        <v>123805</v>
      </c>
      <c r="C242" s="7" t="s">
        <v>7</v>
      </c>
      <c r="D242" s="7" t="s">
        <v>19</v>
      </c>
      <c r="E242" s="7" t="s">
        <v>13</v>
      </c>
      <c r="F242" s="10">
        <v>44021</v>
      </c>
      <c r="G242" s="7">
        <v>1</v>
      </c>
      <c r="H242" s="12">
        <v>317</v>
      </c>
    </row>
    <row r="243" spans="1:8" x14ac:dyDescent="0.25">
      <c r="A243" s="16">
        <v>350</v>
      </c>
      <c r="B243" s="7">
        <v>123806</v>
      </c>
      <c r="C243" s="7" t="s">
        <v>6</v>
      </c>
      <c r="D243" s="7" t="s">
        <v>19</v>
      </c>
      <c r="E243" s="7" t="s">
        <v>30</v>
      </c>
      <c r="F243" s="10">
        <v>44131</v>
      </c>
      <c r="G243" s="7">
        <v>1</v>
      </c>
      <c r="H243" s="12">
        <v>316</v>
      </c>
    </row>
    <row r="244" spans="1:8" x14ac:dyDescent="0.25">
      <c r="A244" s="16">
        <v>351</v>
      </c>
      <c r="B244" s="7">
        <v>123807</v>
      </c>
      <c r="C244" s="7" t="s">
        <v>7</v>
      </c>
      <c r="D244" s="7" t="s">
        <v>19</v>
      </c>
      <c r="E244" s="7" t="s">
        <v>12</v>
      </c>
      <c r="F244" s="10">
        <v>43993</v>
      </c>
      <c r="G244" s="7">
        <v>1</v>
      </c>
      <c r="H244" s="12">
        <v>363</v>
      </c>
    </row>
    <row r="245" spans="1:8" x14ac:dyDescent="0.25">
      <c r="A245" s="16">
        <v>352</v>
      </c>
      <c r="B245" s="7">
        <v>123808</v>
      </c>
      <c r="C245" s="7" t="s">
        <v>18</v>
      </c>
      <c r="D245" s="7" t="s">
        <v>3</v>
      </c>
      <c r="E245" s="7" t="s">
        <v>12</v>
      </c>
      <c r="F245" s="10">
        <v>43868</v>
      </c>
      <c r="G245" s="7">
        <v>1</v>
      </c>
      <c r="H245" s="12">
        <v>381</v>
      </c>
    </row>
    <row r="246" spans="1:8" x14ac:dyDescent="0.25">
      <c r="A246" s="16">
        <v>353</v>
      </c>
      <c r="B246" s="7">
        <v>123809</v>
      </c>
      <c r="C246" s="7" t="s">
        <v>6</v>
      </c>
      <c r="D246" s="7" t="s">
        <v>19</v>
      </c>
      <c r="E246" s="7" t="s">
        <v>12</v>
      </c>
      <c r="F246" s="10">
        <v>44022</v>
      </c>
      <c r="G246" s="7">
        <v>1</v>
      </c>
      <c r="H246" s="12">
        <v>397</v>
      </c>
    </row>
    <row r="247" spans="1:8" x14ac:dyDescent="0.25">
      <c r="A247" s="16">
        <v>354</v>
      </c>
      <c r="B247" s="7">
        <v>123810</v>
      </c>
      <c r="C247" s="7" t="s">
        <v>6</v>
      </c>
      <c r="D247" s="7" t="s">
        <v>19</v>
      </c>
      <c r="E247" s="7" t="s">
        <v>21</v>
      </c>
      <c r="F247" s="10">
        <v>44066</v>
      </c>
      <c r="G247" s="7">
        <v>1</v>
      </c>
      <c r="H247" s="12">
        <v>268</v>
      </c>
    </row>
    <row r="248" spans="1:8" x14ac:dyDescent="0.25">
      <c r="A248" s="16">
        <v>356</v>
      </c>
      <c r="B248" s="7">
        <v>123812</v>
      </c>
      <c r="C248" s="7" t="s">
        <v>7</v>
      </c>
      <c r="D248" s="7" t="s">
        <v>19</v>
      </c>
      <c r="E248" s="7" t="s">
        <v>29</v>
      </c>
      <c r="F248" s="10">
        <v>43950</v>
      </c>
      <c r="G248" s="7">
        <v>1</v>
      </c>
      <c r="H248" s="12">
        <v>124</v>
      </c>
    </row>
    <row r="249" spans="1:8" x14ac:dyDescent="0.25">
      <c r="A249" s="16">
        <v>357</v>
      </c>
      <c r="B249" s="7">
        <v>123813</v>
      </c>
      <c r="C249" s="7" t="s">
        <v>5</v>
      </c>
      <c r="D249" s="7" t="s">
        <v>19</v>
      </c>
      <c r="E249" s="7" t="s">
        <v>29</v>
      </c>
      <c r="F249" s="10">
        <v>44163</v>
      </c>
      <c r="G249" s="7">
        <v>1</v>
      </c>
      <c r="H249" s="12">
        <v>152</v>
      </c>
    </row>
    <row r="250" spans="1:8" x14ac:dyDescent="0.25">
      <c r="A250" s="16">
        <v>358</v>
      </c>
      <c r="B250" s="7">
        <v>123814</v>
      </c>
      <c r="C250" s="7" t="s">
        <v>7</v>
      </c>
      <c r="D250" s="7" t="s">
        <v>19</v>
      </c>
      <c r="E250" s="7" t="s">
        <v>29</v>
      </c>
      <c r="F250" s="10">
        <v>44115</v>
      </c>
      <c r="G250" s="7">
        <v>1</v>
      </c>
      <c r="H250" s="12">
        <v>211</v>
      </c>
    </row>
    <row r="251" spans="1:8" x14ac:dyDescent="0.25">
      <c r="A251" s="16">
        <v>359</v>
      </c>
      <c r="B251" s="7">
        <v>123815</v>
      </c>
      <c r="C251" s="7" t="s">
        <v>17</v>
      </c>
      <c r="D251" s="7" t="s">
        <v>3</v>
      </c>
      <c r="E251" s="7" t="s">
        <v>13</v>
      </c>
      <c r="F251" s="10">
        <v>44022</v>
      </c>
      <c r="G251" s="7">
        <v>1</v>
      </c>
      <c r="H251" s="12">
        <v>358</v>
      </c>
    </row>
    <row r="252" spans="1:8" x14ac:dyDescent="0.25">
      <c r="A252" s="16">
        <v>362</v>
      </c>
      <c r="B252" s="7">
        <v>123818</v>
      </c>
      <c r="C252" s="7" t="s">
        <v>5</v>
      </c>
      <c r="D252" s="7" t="s">
        <v>19</v>
      </c>
      <c r="E252" s="7" t="s">
        <v>13</v>
      </c>
      <c r="F252" s="10">
        <v>44125</v>
      </c>
      <c r="G252" s="7">
        <v>1</v>
      </c>
      <c r="H252" s="12">
        <v>360</v>
      </c>
    </row>
    <row r="253" spans="1:8" x14ac:dyDescent="0.25">
      <c r="A253" s="16">
        <v>363</v>
      </c>
      <c r="B253" s="7">
        <v>123819</v>
      </c>
      <c r="C253" s="7" t="s">
        <v>5</v>
      </c>
      <c r="D253" s="7" t="s">
        <v>19</v>
      </c>
      <c r="E253" s="7" t="s">
        <v>29</v>
      </c>
      <c r="F253" s="10">
        <v>43991</v>
      </c>
      <c r="G253" s="7">
        <v>1</v>
      </c>
      <c r="H253" s="12">
        <v>326</v>
      </c>
    </row>
    <row r="254" spans="1:8" x14ac:dyDescent="0.25">
      <c r="A254" s="16">
        <v>364</v>
      </c>
      <c r="B254" s="7">
        <v>123820</v>
      </c>
      <c r="C254" s="7" t="s">
        <v>6</v>
      </c>
      <c r="D254" s="7" t="s">
        <v>19</v>
      </c>
      <c r="E254" s="7" t="s">
        <v>30</v>
      </c>
      <c r="F254" s="10">
        <v>43996</v>
      </c>
      <c r="G254" s="7">
        <v>1</v>
      </c>
      <c r="H254" s="12">
        <v>183</v>
      </c>
    </row>
    <row r="255" spans="1:8" x14ac:dyDescent="0.25">
      <c r="A255" s="16">
        <v>365</v>
      </c>
      <c r="B255" s="7">
        <v>123821</v>
      </c>
      <c r="C255" s="7" t="s">
        <v>20</v>
      </c>
      <c r="D255" s="7" t="s">
        <v>3</v>
      </c>
      <c r="E255" s="7" t="s">
        <v>13</v>
      </c>
      <c r="F255" s="10">
        <v>44017</v>
      </c>
      <c r="G255" s="7">
        <v>1</v>
      </c>
      <c r="H255" s="12">
        <v>144</v>
      </c>
    </row>
    <row r="256" spans="1:8" x14ac:dyDescent="0.25">
      <c r="A256" s="16">
        <v>367</v>
      </c>
      <c r="B256" s="7">
        <v>123823</v>
      </c>
      <c r="C256" s="7" t="s">
        <v>17</v>
      </c>
      <c r="D256" s="7" t="s">
        <v>3</v>
      </c>
      <c r="E256" s="7" t="s">
        <v>12</v>
      </c>
      <c r="F256" s="10">
        <v>43917</v>
      </c>
      <c r="G256" s="7">
        <v>1</v>
      </c>
      <c r="H256" s="12">
        <v>269</v>
      </c>
    </row>
    <row r="257" spans="1:8" x14ac:dyDescent="0.25">
      <c r="A257" s="16">
        <v>369</v>
      </c>
      <c r="B257" s="7">
        <v>123825</v>
      </c>
      <c r="C257" s="7" t="s">
        <v>5</v>
      </c>
      <c r="D257" s="7" t="s">
        <v>19</v>
      </c>
      <c r="E257" s="7" t="s">
        <v>30</v>
      </c>
      <c r="F257" s="10">
        <v>44030</v>
      </c>
      <c r="G257" s="7">
        <v>1</v>
      </c>
      <c r="H257" s="12">
        <v>410</v>
      </c>
    </row>
    <row r="258" spans="1:8" x14ac:dyDescent="0.25">
      <c r="A258" s="16">
        <v>371</v>
      </c>
      <c r="B258" s="7">
        <v>123827</v>
      </c>
      <c r="C258" s="7" t="s">
        <v>16</v>
      </c>
      <c r="D258" s="7" t="s">
        <v>3</v>
      </c>
      <c r="E258" s="7" t="s">
        <v>21</v>
      </c>
      <c r="F258" s="10">
        <v>44066</v>
      </c>
      <c r="G258" s="7">
        <v>1</v>
      </c>
      <c r="H258" s="12">
        <v>136</v>
      </c>
    </row>
    <row r="259" spans="1:8" x14ac:dyDescent="0.25">
      <c r="A259" s="16">
        <v>373</v>
      </c>
      <c r="B259" s="7">
        <v>123829</v>
      </c>
      <c r="C259" s="7" t="s">
        <v>17</v>
      </c>
      <c r="D259" s="7" t="s">
        <v>3</v>
      </c>
      <c r="E259" s="7" t="s">
        <v>21</v>
      </c>
      <c r="F259" s="10">
        <v>43929</v>
      </c>
      <c r="G259" s="7">
        <v>1</v>
      </c>
      <c r="H259" s="12">
        <v>385</v>
      </c>
    </row>
    <row r="260" spans="1:8" x14ac:dyDescent="0.25">
      <c r="A260" s="16">
        <v>374</v>
      </c>
      <c r="B260" s="7">
        <v>123830</v>
      </c>
      <c r="C260" s="7" t="s">
        <v>5</v>
      </c>
      <c r="D260" s="7" t="s">
        <v>19</v>
      </c>
      <c r="E260" s="7" t="s">
        <v>12</v>
      </c>
      <c r="F260" s="10">
        <v>44168</v>
      </c>
      <c r="G260" s="7">
        <v>1</v>
      </c>
      <c r="H260" s="12">
        <v>374</v>
      </c>
    </row>
    <row r="261" spans="1:8" x14ac:dyDescent="0.25">
      <c r="A261" s="16">
        <v>375</v>
      </c>
      <c r="B261" s="7">
        <v>123831</v>
      </c>
      <c r="C261" s="7" t="s">
        <v>17</v>
      </c>
      <c r="D261" s="7" t="s">
        <v>3</v>
      </c>
      <c r="E261" s="7" t="s">
        <v>29</v>
      </c>
      <c r="F261" s="10">
        <v>44136</v>
      </c>
      <c r="G261" s="7">
        <v>1</v>
      </c>
      <c r="H261" s="12">
        <v>141</v>
      </c>
    </row>
    <row r="262" spans="1:8" x14ac:dyDescent="0.25">
      <c r="A262" s="16">
        <v>378</v>
      </c>
      <c r="B262" s="7">
        <v>123834</v>
      </c>
      <c r="C262" s="7" t="s">
        <v>7</v>
      </c>
      <c r="D262" s="7" t="s">
        <v>19</v>
      </c>
      <c r="E262" s="7" t="s">
        <v>12</v>
      </c>
      <c r="F262" s="10">
        <v>43988</v>
      </c>
      <c r="G262" s="7">
        <v>1</v>
      </c>
      <c r="H262" s="12">
        <v>378</v>
      </c>
    </row>
    <row r="263" spans="1:8" x14ac:dyDescent="0.25">
      <c r="A263" s="16">
        <v>382</v>
      </c>
      <c r="B263" s="7">
        <v>123838</v>
      </c>
      <c r="C263" s="7" t="s">
        <v>20</v>
      </c>
      <c r="D263" s="7" t="s">
        <v>3</v>
      </c>
      <c r="E263" s="7" t="s">
        <v>12</v>
      </c>
      <c r="F263" s="10">
        <v>43976</v>
      </c>
      <c r="G263" s="7">
        <v>1</v>
      </c>
      <c r="H263" s="12">
        <v>283</v>
      </c>
    </row>
    <row r="264" spans="1:8" x14ac:dyDescent="0.25">
      <c r="A264" s="16">
        <v>383</v>
      </c>
      <c r="B264" s="7">
        <v>123839</v>
      </c>
      <c r="C264" s="7" t="s">
        <v>16</v>
      </c>
      <c r="D264" s="7" t="s">
        <v>3</v>
      </c>
      <c r="E264" s="7" t="s">
        <v>12</v>
      </c>
      <c r="F264" s="10">
        <v>44153</v>
      </c>
      <c r="G264" s="7">
        <v>1</v>
      </c>
      <c r="H264" s="12">
        <v>171</v>
      </c>
    </row>
    <row r="265" spans="1:8" x14ac:dyDescent="0.25">
      <c r="A265" s="16">
        <v>384</v>
      </c>
      <c r="B265" s="7">
        <v>123840</v>
      </c>
      <c r="C265" s="7" t="s">
        <v>4</v>
      </c>
      <c r="D265" s="7" t="s">
        <v>19</v>
      </c>
      <c r="E265" s="7" t="s">
        <v>29</v>
      </c>
      <c r="F265" s="10">
        <v>44115</v>
      </c>
      <c r="G265" s="7">
        <v>1</v>
      </c>
      <c r="H265" s="12">
        <v>287</v>
      </c>
    </row>
    <row r="266" spans="1:8" x14ac:dyDescent="0.25">
      <c r="A266" s="16">
        <v>385</v>
      </c>
      <c r="B266" s="7">
        <v>123841</v>
      </c>
      <c r="C266" s="7" t="s">
        <v>7</v>
      </c>
      <c r="D266" s="7" t="s">
        <v>19</v>
      </c>
      <c r="E266" s="7" t="s">
        <v>21</v>
      </c>
      <c r="F266" s="10">
        <v>43967</v>
      </c>
      <c r="G266" s="7">
        <v>1</v>
      </c>
      <c r="H266" s="12">
        <v>359</v>
      </c>
    </row>
    <row r="267" spans="1:8" x14ac:dyDescent="0.25">
      <c r="A267" s="16">
        <v>386</v>
      </c>
      <c r="B267" s="7">
        <v>123842</v>
      </c>
      <c r="C267" s="7" t="s">
        <v>4</v>
      </c>
      <c r="D267" s="7" t="s">
        <v>19</v>
      </c>
      <c r="E267" s="7" t="s">
        <v>21</v>
      </c>
      <c r="F267" s="10">
        <v>44060</v>
      </c>
      <c r="G267" s="7">
        <v>1</v>
      </c>
      <c r="H267" s="12">
        <v>402</v>
      </c>
    </row>
    <row r="268" spans="1:8" x14ac:dyDescent="0.25">
      <c r="A268" s="16">
        <v>388</v>
      </c>
      <c r="B268" s="7">
        <v>123844</v>
      </c>
      <c r="C268" s="7" t="s">
        <v>5</v>
      </c>
      <c r="D268" s="7" t="s">
        <v>19</v>
      </c>
      <c r="E268" s="7" t="s">
        <v>30</v>
      </c>
      <c r="F268" s="10">
        <v>43875</v>
      </c>
      <c r="G268" s="7">
        <v>1</v>
      </c>
      <c r="H268" s="12">
        <v>239</v>
      </c>
    </row>
    <row r="269" spans="1:8" x14ac:dyDescent="0.25">
      <c r="A269" s="16">
        <v>389</v>
      </c>
      <c r="B269" s="7">
        <v>123845</v>
      </c>
      <c r="C269" s="7" t="s">
        <v>18</v>
      </c>
      <c r="D269" s="7" t="s">
        <v>3</v>
      </c>
      <c r="E269" s="7" t="s">
        <v>30</v>
      </c>
      <c r="F269" s="10">
        <v>44123</v>
      </c>
      <c r="G269" s="7">
        <v>1</v>
      </c>
      <c r="H269" s="12">
        <v>407</v>
      </c>
    </row>
    <row r="270" spans="1:8" x14ac:dyDescent="0.25">
      <c r="A270" s="16">
        <v>391</v>
      </c>
      <c r="B270" s="7">
        <v>123847</v>
      </c>
      <c r="C270" s="7" t="s">
        <v>4</v>
      </c>
      <c r="D270" s="7" t="s">
        <v>19</v>
      </c>
      <c r="E270" s="7" t="s">
        <v>21</v>
      </c>
      <c r="F270" s="10">
        <v>44153</v>
      </c>
      <c r="G270" s="7">
        <v>1</v>
      </c>
      <c r="H270" s="12">
        <v>291</v>
      </c>
    </row>
    <row r="271" spans="1:8" x14ac:dyDescent="0.25">
      <c r="A271" s="16">
        <v>392</v>
      </c>
      <c r="B271" s="7">
        <v>123848</v>
      </c>
      <c r="C271" s="7" t="s">
        <v>18</v>
      </c>
      <c r="D271" s="7" t="s">
        <v>3</v>
      </c>
      <c r="E271" s="7" t="s">
        <v>13</v>
      </c>
      <c r="F271" s="10">
        <v>43975</v>
      </c>
      <c r="G271" s="7">
        <v>1</v>
      </c>
      <c r="H271" s="12">
        <v>283</v>
      </c>
    </row>
    <row r="272" spans="1:8" x14ac:dyDescent="0.25">
      <c r="A272" s="16">
        <v>395</v>
      </c>
      <c r="B272" s="7">
        <v>123851</v>
      </c>
      <c r="C272" s="7" t="s">
        <v>18</v>
      </c>
      <c r="D272" s="7" t="s">
        <v>3</v>
      </c>
      <c r="E272" s="7" t="s">
        <v>21</v>
      </c>
      <c r="F272" s="10">
        <v>43880</v>
      </c>
      <c r="G272" s="7">
        <v>1</v>
      </c>
      <c r="H272" s="12">
        <v>332</v>
      </c>
    </row>
    <row r="273" spans="1:8" x14ac:dyDescent="0.25">
      <c r="A273" s="16">
        <v>396</v>
      </c>
      <c r="B273" s="7">
        <v>123852</v>
      </c>
      <c r="C273" s="7" t="s">
        <v>18</v>
      </c>
      <c r="D273" s="7" t="s">
        <v>3</v>
      </c>
      <c r="E273" s="7" t="s">
        <v>21</v>
      </c>
      <c r="F273" s="10">
        <v>44062</v>
      </c>
      <c r="G273" s="7">
        <v>1</v>
      </c>
      <c r="H273" s="12">
        <v>149</v>
      </c>
    </row>
    <row r="274" spans="1:8" x14ac:dyDescent="0.25">
      <c r="A274" s="16">
        <v>397</v>
      </c>
      <c r="B274" s="7">
        <v>123853</v>
      </c>
      <c r="C274" s="7" t="s">
        <v>5</v>
      </c>
      <c r="D274" s="7" t="s">
        <v>19</v>
      </c>
      <c r="E274" s="7" t="s">
        <v>12</v>
      </c>
      <c r="F274" s="10">
        <v>44083</v>
      </c>
      <c r="G274" s="7">
        <v>1</v>
      </c>
      <c r="H274" s="12">
        <v>291</v>
      </c>
    </row>
    <row r="275" spans="1:8" x14ac:dyDescent="0.25">
      <c r="A275" s="16">
        <v>398</v>
      </c>
      <c r="B275" s="7">
        <v>123854</v>
      </c>
      <c r="C275" s="7" t="s">
        <v>16</v>
      </c>
      <c r="D275" s="7" t="s">
        <v>3</v>
      </c>
      <c r="E275" s="7" t="s">
        <v>29</v>
      </c>
      <c r="F275" s="10">
        <v>44006</v>
      </c>
      <c r="G275" s="7">
        <v>1</v>
      </c>
      <c r="H275" s="12">
        <v>152</v>
      </c>
    </row>
    <row r="276" spans="1:8" x14ac:dyDescent="0.25">
      <c r="A276" s="16">
        <v>399</v>
      </c>
      <c r="B276" s="7">
        <v>123855</v>
      </c>
      <c r="C276" s="7" t="s">
        <v>16</v>
      </c>
      <c r="D276" s="7" t="s">
        <v>3</v>
      </c>
      <c r="E276" s="7" t="s">
        <v>13</v>
      </c>
      <c r="F276" s="10">
        <v>44122</v>
      </c>
      <c r="G276" s="7">
        <v>1</v>
      </c>
      <c r="H276" s="12">
        <v>358</v>
      </c>
    </row>
    <row r="277" spans="1:8" x14ac:dyDescent="0.25">
      <c r="A277" s="16">
        <v>401</v>
      </c>
      <c r="B277" s="7">
        <v>123857</v>
      </c>
      <c r="C277" s="7" t="s">
        <v>17</v>
      </c>
      <c r="D277" s="7" t="s">
        <v>3</v>
      </c>
      <c r="E277" s="7" t="s">
        <v>13</v>
      </c>
      <c r="F277" s="10">
        <v>43888</v>
      </c>
      <c r="G277" s="7">
        <v>1</v>
      </c>
      <c r="H277" s="12">
        <v>281</v>
      </c>
    </row>
    <row r="278" spans="1:8" x14ac:dyDescent="0.25">
      <c r="A278" s="16">
        <v>402</v>
      </c>
      <c r="B278" s="7">
        <v>123858</v>
      </c>
      <c r="C278" s="7" t="s">
        <v>7</v>
      </c>
      <c r="D278" s="7" t="s">
        <v>19</v>
      </c>
      <c r="E278" s="7" t="s">
        <v>30</v>
      </c>
      <c r="F278" s="10">
        <v>43862</v>
      </c>
      <c r="G278" s="7">
        <v>1</v>
      </c>
      <c r="H278" s="12">
        <v>338</v>
      </c>
    </row>
    <row r="279" spans="1:8" x14ac:dyDescent="0.25">
      <c r="A279" s="16">
        <v>403</v>
      </c>
      <c r="B279" s="7">
        <v>123859</v>
      </c>
      <c r="C279" s="7" t="s">
        <v>7</v>
      </c>
      <c r="D279" s="7" t="s">
        <v>19</v>
      </c>
      <c r="E279" s="7" t="s">
        <v>21</v>
      </c>
      <c r="F279" s="10">
        <v>43897</v>
      </c>
      <c r="G279" s="7">
        <v>1</v>
      </c>
      <c r="H279" s="12">
        <v>349</v>
      </c>
    </row>
    <row r="280" spans="1:8" x14ac:dyDescent="0.25">
      <c r="A280" s="16">
        <v>405</v>
      </c>
      <c r="B280" s="7">
        <v>123861</v>
      </c>
      <c r="C280" s="7" t="s">
        <v>17</v>
      </c>
      <c r="D280" s="7" t="s">
        <v>3</v>
      </c>
      <c r="E280" s="7" t="s">
        <v>29</v>
      </c>
      <c r="F280" s="10">
        <v>44002</v>
      </c>
      <c r="G280" s="7">
        <v>1</v>
      </c>
      <c r="H280" s="12">
        <v>251</v>
      </c>
    </row>
    <row r="281" spans="1:8" x14ac:dyDescent="0.25">
      <c r="A281" s="16">
        <v>406</v>
      </c>
      <c r="B281" s="7">
        <v>123862</v>
      </c>
      <c r="C281" s="7" t="s">
        <v>16</v>
      </c>
      <c r="D281" s="7" t="s">
        <v>3</v>
      </c>
      <c r="E281" s="7" t="s">
        <v>12</v>
      </c>
      <c r="F281" s="10">
        <v>43979</v>
      </c>
      <c r="G281" s="7">
        <v>1</v>
      </c>
      <c r="H281" s="12">
        <v>269</v>
      </c>
    </row>
    <row r="282" spans="1:8" x14ac:dyDescent="0.25">
      <c r="A282" s="16">
        <v>407</v>
      </c>
      <c r="B282" s="7">
        <v>123863</v>
      </c>
      <c r="C282" s="7" t="s">
        <v>7</v>
      </c>
      <c r="D282" s="7" t="s">
        <v>19</v>
      </c>
      <c r="E282" s="7" t="s">
        <v>13</v>
      </c>
      <c r="F282" s="10">
        <v>44118</v>
      </c>
      <c r="G282" s="7">
        <v>1</v>
      </c>
      <c r="H282" s="12">
        <v>340</v>
      </c>
    </row>
    <row r="283" spans="1:8" x14ac:dyDescent="0.25">
      <c r="A283" s="16">
        <v>410</v>
      </c>
      <c r="B283" s="7">
        <v>123866</v>
      </c>
      <c r="C283" s="7" t="s">
        <v>17</v>
      </c>
      <c r="D283" s="7" t="s">
        <v>3</v>
      </c>
      <c r="E283" s="7" t="s">
        <v>29</v>
      </c>
      <c r="F283" s="10">
        <v>44001</v>
      </c>
      <c r="G283" s="7">
        <v>1</v>
      </c>
      <c r="H283" s="12">
        <v>383</v>
      </c>
    </row>
    <row r="284" spans="1:8" x14ac:dyDescent="0.25">
      <c r="A284" s="16">
        <v>411</v>
      </c>
      <c r="B284" s="7">
        <v>123867</v>
      </c>
      <c r="C284" s="7" t="s">
        <v>7</v>
      </c>
      <c r="D284" s="7" t="s">
        <v>19</v>
      </c>
      <c r="E284" s="7" t="s">
        <v>30</v>
      </c>
      <c r="F284" s="10">
        <v>43965</v>
      </c>
      <c r="G284" s="7">
        <v>1</v>
      </c>
      <c r="H284" s="12">
        <v>259</v>
      </c>
    </row>
    <row r="285" spans="1:8" x14ac:dyDescent="0.25">
      <c r="A285" s="16">
        <v>412</v>
      </c>
      <c r="B285" s="7">
        <v>123868</v>
      </c>
      <c r="C285" s="7" t="s">
        <v>6</v>
      </c>
      <c r="D285" s="7" t="s">
        <v>19</v>
      </c>
      <c r="E285" s="7" t="s">
        <v>13</v>
      </c>
      <c r="F285" s="10">
        <v>43994</v>
      </c>
      <c r="G285" s="7">
        <v>1</v>
      </c>
      <c r="H285" s="12">
        <v>155</v>
      </c>
    </row>
    <row r="286" spans="1:8" x14ac:dyDescent="0.25">
      <c r="A286" s="16">
        <v>413</v>
      </c>
      <c r="B286" s="7">
        <v>123869</v>
      </c>
      <c r="C286" s="7" t="s">
        <v>4</v>
      </c>
      <c r="D286" s="7" t="s">
        <v>19</v>
      </c>
      <c r="E286" s="7" t="s">
        <v>12</v>
      </c>
      <c r="F286" s="10">
        <v>44043</v>
      </c>
      <c r="G286" s="7">
        <v>1</v>
      </c>
      <c r="H286" s="12">
        <v>390</v>
      </c>
    </row>
    <row r="287" spans="1:8" x14ac:dyDescent="0.25">
      <c r="A287" s="16">
        <v>415</v>
      </c>
      <c r="B287" s="7">
        <v>123871</v>
      </c>
      <c r="C287" s="7" t="s">
        <v>5</v>
      </c>
      <c r="D287" s="7" t="s">
        <v>19</v>
      </c>
      <c r="E287" s="7" t="s">
        <v>11</v>
      </c>
      <c r="F287" s="10">
        <v>44135</v>
      </c>
      <c r="G287" s="7">
        <v>1</v>
      </c>
      <c r="H287" s="12">
        <v>346</v>
      </c>
    </row>
    <row r="288" spans="1:8" x14ac:dyDescent="0.25">
      <c r="A288" s="16">
        <v>416</v>
      </c>
      <c r="B288" s="7">
        <v>123872</v>
      </c>
      <c r="C288" s="7" t="s">
        <v>20</v>
      </c>
      <c r="D288" s="7" t="s">
        <v>3</v>
      </c>
      <c r="E288" s="7" t="s">
        <v>29</v>
      </c>
      <c r="F288" s="10">
        <v>43883</v>
      </c>
      <c r="G288" s="7">
        <v>1</v>
      </c>
      <c r="H288" s="12">
        <v>383</v>
      </c>
    </row>
    <row r="289" spans="1:8" x14ac:dyDescent="0.25">
      <c r="A289" s="16">
        <v>417</v>
      </c>
      <c r="B289" s="7">
        <v>123873</v>
      </c>
      <c r="C289" s="7" t="s">
        <v>18</v>
      </c>
      <c r="D289" s="7" t="s">
        <v>3</v>
      </c>
      <c r="E289" s="7" t="s">
        <v>13</v>
      </c>
      <c r="F289" s="10">
        <v>44082</v>
      </c>
      <c r="G289" s="7">
        <v>1</v>
      </c>
      <c r="H289" s="12">
        <v>368</v>
      </c>
    </row>
    <row r="290" spans="1:8" x14ac:dyDescent="0.25">
      <c r="A290" s="16">
        <v>418</v>
      </c>
      <c r="B290" s="7">
        <v>123874</v>
      </c>
      <c r="C290" s="7" t="s">
        <v>7</v>
      </c>
      <c r="D290" s="7" t="s">
        <v>19</v>
      </c>
      <c r="E290" s="7" t="s">
        <v>12</v>
      </c>
      <c r="F290" s="10">
        <v>44073</v>
      </c>
      <c r="G290" s="7">
        <v>1</v>
      </c>
      <c r="H290" s="12">
        <v>133</v>
      </c>
    </row>
    <row r="291" spans="1:8" x14ac:dyDescent="0.25">
      <c r="A291" s="16">
        <v>419</v>
      </c>
      <c r="B291" s="7">
        <v>123875</v>
      </c>
      <c r="C291" s="7" t="s">
        <v>4</v>
      </c>
      <c r="D291" s="7" t="s">
        <v>19</v>
      </c>
      <c r="E291" s="7" t="s">
        <v>11</v>
      </c>
      <c r="F291" s="10">
        <v>43885</v>
      </c>
      <c r="G291" s="7">
        <v>1</v>
      </c>
      <c r="H291" s="12">
        <v>181</v>
      </c>
    </row>
    <row r="292" spans="1:8" x14ac:dyDescent="0.25">
      <c r="A292" s="16">
        <v>420</v>
      </c>
      <c r="B292" s="7">
        <v>123876</v>
      </c>
      <c r="C292" s="7" t="s">
        <v>7</v>
      </c>
      <c r="D292" s="7" t="s">
        <v>19</v>
      </c>
      <c r="E292" s="7" t="s">
        <v>13</v>
      </c>
      <c r="F292" s="10">
        <v>44091</v>
      </c>
      <c r="G292" s="7">
        <v>1</v>
      </c>
      <c r="H292" s="12">
        <v>284</v>
      </c>
    </row>
    <row r="293" spans="1:8" x14ac:dyDescent="0.25">
      <c r="A293" s="16">
        <v>421</v>
      </c>
      <c r="B293" s="7">
        <v>123877</v>
      </c>
      <c r="C293" s="7" t="s">
        <v>7</v>
      </c>
      <c r="D293" s="7" t="s">
        <v>19</v>
      </c>
      <c r="E293" s="7" t="s">
        <v>29</v>
      </c>
      <c r="F293" s="10">
        <v>44128</v>
      </c>
      <c r="G293" s="7">
        <v>1</v>
      </c>
      <c r="H293" s="12">
        <v>199</v>
      </c>
    </row>
    <row r="294" spans="1:8" x14ac:dyDescent="0.25">
      <c r="A294" s="16">
        <v>422</v>
      </c>
      <c r="B294" s="7">
        <v>123878</v>
      </c>
      <c r="C294" s="7" t="s">
        <v>4</v>
      </c>
      <c r="D294" s="7" t="s">
        <v>19</v>
      </c>
      <c r="E294" s="7" t="s">
        <v>29</v>
      </c>
      <c r="F294" s="10">
        <v>44013</v>
      </c>
      <c r="G294" s="7">
        <v>1</v>
      </c>
      <c r="H294" s="12">
        <v>312</v>
      </c>
    </row>
    <row r="295" spans="1:8" x14ac:dyDescent="0.25">
      <c r="A295" s="16">
        <v>423</v>
      </c>
      <c r="B295" s="7">
        <v>123879</v>
      </c>
      <c r="C295" s="7" t="s">
        <v>17</v>
      </c>
      <c r="D295" s="7" t="s">
        <v>3</v>
      </c>
      <c r="E295" s="7" t="s">
        <v>29</v>
      </c>
      <c r="F295" s="10">
        <v>43923</v>
      </c>
      <c r="G295" s="7">
        <v>1</v>
      </c>
      <c r="H295" s="12">
        <v>232</v>
      </c>
    </row>
    <row r="296" spans="1:8" x14ac:dyDescent="0.25">
      <c r="A296" s="16">
        <v>426</v>
      </c>
      <c r="B296" s="7">
        <v>123882</v>
      </c>
      <c r="C296" s="7" t="s">
        <v>7</v>
      </c>
      <c r="D296" s="7" t="s">
        <v>19</v>
      </c>
      <c r="E296" s="7" t="s">
        <v>13</v>
      </c>
      <c r="F296" s="10">
        <v>44187</v>
      </c>
      <c r="G296" s="7">
        <v>1</v>
      </c>
      <c r="H296" s="12">
        <v>226</v>
      </c>
    </row>
    <row r="297" spans="1:8" x14ac:dyDescent="0.25">
      <c r="A297" s="16">
        <v>429</v>
      </c>
      <c r="B297" s="7">
        <v>123885</v>
      </c>
      <c r="C297" s="7" t="s">
        <v>17</v>
      </c>
      <c r="D297" s="7" t="s">
        <v>3</v>
      </c>
      <c r="E297" s="7" t="s">
        <v>13</v>
      </c>
      <c r="F297" s="10">
        <v>43984</v>
      </c>
      <c r="G297" s="7">
        <v>1</v>
      </c>
      <c r="H297" s="12">
        <v>332</v>
      </c>
    </row>
    <row r="298" spans="1:8" x14ac:dyDescent="0.25">
      <c r="A298" s="16">
        <v>430</v>
      </c>
      <c r="B298" s="7">
        <v>123886</v>
      </c>
      <c r="C298" s="7" t="s">
        <v>7</v>
      </c>
      <c r="D298" s="7" t="s">
        <v>19</v>
      </c>
      <c r="E298" s="7" t="s">
        <v>11</v>
      </c>
      <c r="F298" s="10">
        <v>43992</v>
      </c>
      <c r="G298" s="7">
        <v>1</v>
      </c>
      <c r="H298" s="12">
        <v>154</v>
      </c>
    </row>
    <row r="299" spans="1:8" x14ac:dyDescent="0.25">
      <c r="A299" s="16">
        <v>431</v>
      </c>
      <c r="B299" s="7">
        <v>123887</v>
      </c>
      <c r="C299" s="7" t="s">
        <v>20</v>
      </c>
      <c r="D299" s="7" t="s">
        <v>3</v>
      </c>
      <c r="E299" s="7" t="s">
        <v>11</v>
      </c>
      <c r="F299" s="10">
        <v>44196</v>
      </c>
      <c r="G299" s="7">
        <v>1</v>
      </c>
      <c r="H299" s="12">
        <v>434</v>
      </c>
    </row>
    <row r="300" spans="1:8" x14ac:dyDescent="0.25">
      <c r="A300" s="16">
        <v>432</v>
      </c>
      <c r="B300" s="7">
        <v>123888</v>
      </c>
      <c r="C300" s="7" t="s">
        <v>6</v>
      </c>
      <c r="D300" s="7" t="s">
        <v>19</v>
      </c>
      <c r="E300" s="7" t="s">
        <v>30</v>
      </c>
      <c r="F300" s="10">
        <v>44093</v>
      </c>
      <c r="G300" s="7">
        <v>1</v>
      </c>
      <c r="H300" s="12">
        <v>296</v>
      </c>
    </row>
    <row r="301" spans="1:8" x14ac:dyDescent="0.25">
      <c r="A301" s="16">
        <v>433</v>
      </c>
      <c r="B301" s="7">
        <v>123889</v>
      </c>
      <c r="C301" s="7" t="s">
        <v>20</v>
      </c>
      <c r="D301" s="7" t="s">
        <v>3</v>
      </c>
      <c r="E301" s="7" t="s">
        <v>12</v>
      </c>
      <c r="F301" s="10">
        <v>44103</v>
      </c>
      <c r="G301" s="7">
        <v>1</v>
      </c>
      <c r="H301" s="12">
        <v>175</v>
      </c>
    </row>
    <row r="302" spans="1:8" x14ac:dyDescent="0.25">
      <c r="A302" s="16">
        <v>434</v>
      </c>
      <c r="B302" s="7">
        <v>123890</v>
      </c>
      <c r="C302" s="7" t="s">
        <v>7</v>
      </c>
      <c r="D302" s="7" t="s">
        <v>19</v>
      </c>
      <c r="E302" s="7" t="s">
        <v>30</v>
      </c>
      <c r="F302" s="10">
        <v>44169</v>
      </c>
      <c r="G302" s="7">
        <v>1</v>
      </c>
      <c r="H302" s="12">
        <v>241</v>
      </c>
    </row>
    <row r="303" spans="1:8" x14ac:dyDescent="0.25">
      <c r="A303" s="16">
        <v>435</v>
      </c>
      <c r="B303" s="7">
        <v>123891</v>
      </c>
      <c r="C303" s="7" t="s">
        <v>6</v>
      </c>
      <c r="D303" s="7" t="s">
        <v>19</v>
      </c>
      <c r="E303" s="7" t="s">
        <v>11</v>
      </c>
      <c r="F303" s="10">
        <v>44041</v>
      </c>
      <c r="G303" s="7">
        <v>1</v>
      </c>
      <c r="H303" s="12">
        <v>220</v>
      </c>
    </row>
    <row r="304" spans="1:8" x14ac:dyDescent="0.25">
      <c r="A304" s="16">
        <v>437</v>
      </c>
      <c r="B304" s="7">
        <v>123893</v>
      </c>
      <c r="C304" s="7" t="s">
        <v>16</v>
      </c>
      <c r="D304" s="7" t="s">
        <v>3</v>
      </c>
      <c r="E304" s="7" t="s">
        <v>11</v>
      </c>
      <c r="F304" s="10">
        <v>43955</v>
      </c>
      <c r="G304" s="7">
        <v>1</v>
      </c>
      <c r="H304" s="12">
        <v>262</v>
      </c>
    </row>
    <row r="305" spans="1:8" x14ac:dyDescent="0.25">
      <c r="A305" s="16">
        <v>438</v>
      </c>
      <c r="B305" s="7">
        <v>123894</v>
      </c>
      <c r="C305" s="7" t="s">
        <v>4</v>
      </c>
      <c r="D305" s="7" t="s">
        <v>19</v>
      </c>
      <c r="E305" s="7" t="s">
        <v>12</v>
      </c>
      <c r="F305" s="10">
        <v>43919</v>
      </c>
      <c r="G305" s="7">
        <v>1</v>
      </c>
      <c r="H305" s="12">
        <v>308</v>
      </c>
    </row>
    <row r="306" spans="1:8" x14ac:dyDescent="0.25">
      <c r="A306" s="16">
        <v>439</v>
      </c>
      <c r="B306" s="7">
        <v>123895</v>
      </c>
      <c r="C306" s="7" t="s">
        <v>16</v>
      </c>
      <c r="D306" s="7" t="s">
        <v>3</v>
      </c>
      <c r="E306" s="7" t="s">
        <v>12</v>
      </c>
      <c r="F306" s="10">
        <v>43957</v>
      </c>
      <c r="G306" s="7">
        <v>1</v>
      </c>
      <c r="H306" s="12">
        <v>174</v>
      </c>
    </row>
    <row r="307" spans="1:8" x14ac:dyDescent="0.25">
      <c r="A307" s="16">
        <v>440</v>
      </c>
      <c r="B307" s="7">
        <v>123896</v>
      </c>
      <c r="C307" s="7" t="s">
        <v>18</v>
      </c>
      <c r="D307" s="7" t="s">
        <v>3</v>
      </c>
      <c r="E307" s="7" t="s">
        <v>29</v>
      </c>
      <c r="F307" s="10">
        <v>43937</v>
      </c>
      <c r="G307" s="7">
        <v>1</v>
      </c>
      <c r="H307" s="12">
        <v>389</v>
      </c>
    </row>
    <row r="308" spans="1:8" x14ac:dyDescent="0.25">
      <c r="A308" s="16">
        <v>441</v>
      </c>
      <c r="B308" s="7">
        <v>123897</v>
      </c>
      <c r="C308" s="7" t="s">
        <v>20</v>
      </c>
      <c r="D308" s="7" t="s">
        <v>3</v>
      </c>
      <c r="E308" s="7" t="s">
        <v>13</v>
      </c>
      <c r="F308" s="10">
        <v>43932</v>
      </c>
      <c r="G308" s="7">
        <v>1</v>
      </c>
      <c r="H308" s="12">
        <v>126</v>
      </c>
    </row>
    <row r="309" spans="1:8" x14ac:dyDescent="0.25">
      <c r="A309" s="16">
        <v>443</v>
      </c>
      <c r="B309" s="7">
        <v>123899</v>
      </c>
      <c r="C309" s="7" t="s">
        <v>17</v>
      </c>
      <c r="D309" s="7" t="s">
        <v>3</v>
      </c>
      <c r="E309" s="7" t="s">
        <v>13</v>
      </c>
      <c r="F309" s="10">
        <v>43917</v>
      </c>
      <c r="G309" s="7">
        <v>1</v>
      </c>
      <c r="H309" s="12">
        <v>294</v>
      </c>
    </row>
    <row r="310" spans="1:8" x14ac:dyDescent="0.25">
      <c r="A310" s="16">
        <v>444</v>
      </c>
      <c r="B310" s="7">
        <v>123900</v>
      </c>
      <c r="C310" s="7" t="s">
        <v>17</v>
      </c>
      <c r="D310" s="7" t="s">
        <v>3</v>
      </c>
      <c r="E310" s="7" t="s">
        <v>11</v>
      </c>
      <c r="F310" s="10">
        <v>44114</v>
      </c>
      <c r="G310" s="7">
        <v>1</v>
      </c>
      <c r="H310" s="12">
        <v>226</v>
      </c>
    </row>
    <row r="311" spans="1:8" x14ac:dyDescent="0.25">
      <c r="A311" s="16">
        <v>445</v>
      </c>
      <c r="B311" s="7">
        <v>123901</v>
      </c>
      <c r="C311" s="7" t="s">
        <v>4</v>
      </c>
      <c r="D311" s="7" t="s">
        <v>19</v>
      </c>
      <c r="E311" s="7" t="s">
        <v>29</v>
      </c>
      <c r="F311" s="10">
        <v>44142</v>
      </c>
      <c r="G311" s="7">
        <v>1</v>
      </c>
      <c r="H311" s="12">
        <v>214</v>
      </c>
    </row>
    <row r="312" spans="1:8" x14ac:dyDescent="0.25">
      <c r="A312" s="16">
        <v>447</v>
      </c>
      <c r="B312" s="7">
        <v>123903</v>
      </c>
      <c r="C312" s="7" t="s">
        <v>5</v>
      </c>
      <c r="D312" s="7" t="s">
        <v>19</v>
      </c>
      <c r="E312" s="7" t="s">
        <v>29</v>
      </c>
      <c r="F312" s="10">
        <v>43854</v>
      </c>
      <c r="G312" s="7">
        <v>1</v>
      </c>
      <c r="H312" s="12">
        <v>348</v>
      </c>
    </row>
    <row r="313" spans="1:8" x14ac:dyDescent="0.25">
      <c r="A313" s="16">
        <v>448</v>
      </c>
      <c r="B313" s="7">
        <v>123904</v>
      </c>
      <c r="C313" s="7" t="s">
        <v>5</v>
      </c>
      <c r="D313" s="7" t="s">
        <v>19</v>
      </c>
      <c r="E313" s="7" t="s">
        <v>30</v>
      </c>
      <c r="F313" s="10">
        <v>43975</v>
      </c>
      <c r="G313" s="7">
        <v>1</v>
      </c>
      <c r="H313" s="12">
        <v>279</v>
      </c>
    </row>
    <row r="314" spans="1:8" x14ac:dyDescent="0.25">
      <c r="A314" s="16">
        <v>449</v>
      </c>
      <c r="B314" s="7">
        <v>123905</v>
      </c>
      <c r="C314" s="7" t="s">
        <v>17</v>
      </c>
      <c r="D314" s="7" t="s">
        <v>3</v>
      </c>
      <c r="E314" s="7" t="s">
        <v>12</v>
      </c>
      <c r="F314" s="10">
        <v>44008</v>
      </c>
      <c r="G314" s="7">
        <v>1</v>
      </c>
      <c r="H314" s="12">
        <v>352</v>
      </c>
    </row>
    <row r="315" spans="1:8" x14ac:dyDescent="0.25">
      <c r="A315" s="17">
        <v>450</v>
      </c>
      <c r="B315" s="8">
        <v>123906</v>
      </c>
      <c r="C315" s="8" t="s">
        <v>18</v>
      </c>
      <c r="D315" s="8" t="s">
        <v>3</v>
      </c>
      <c r="E315" s="8" t="s">
        <v>12</v>
      </c>
      <c r="F315" s="11">
        <v>44008</v>
      </c>
      <c r="G315" s="8">
        <v>1</v>
      </c>
      <c r="H315" s="13">
        <v>232</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15754D-C8B6-45C9-8E44-5ED22C028DEC}">
  <dimension ref="A1:I23"/>
  <sheetViews>
    <sheetView workbookViewId="0">
      <selection activeCell="F12" sqref="F12"/>
    </sheetView>
  </sheetViews>
  <sheetFormatPr defaultRowHeight="15" x14ac:dyDescent="0.25"/>
  <cols>
    <col min="1" max="1" width="11.28515625" bestFit="1" customWidth="1"/>
    <col min="2" max="2" width="23.42578125" bestFit="1" customWidth="1"/>
    <col min="3" max="3" width="20.7109375" bestFit="1" customWidth="1"/>
    <col min="4" max="4" width="12.5703125" bestFit="1" customWidth="1"/>
    <col min="6" max="6" width="11.28515625" bestFit="1" customWidth="1"/>
    <col min="7" max="7" width="17.28515625" bestFit="1" customWidth="1"/>
    <col min="8" max="8" width="20.7109375" bestFit="1" customWidth="1"/>
    <col min="9" max="9" width="12.5703125" bestFit="1" customWidth="1"/>
  </cols>
  <sheetData>
    <row r="1" spans="1:9" x14ac:dyDescent="0.25">
      <c r="A1" s="1" t="s">
        <v>40</v>
      </c>
    </row>
    <row r="3" spans="1:9" x14ac:dyDescent="0.25">
      <c r="A3" s="22" t="s">
        <v>2</v>
      </c>
      <c r="B3" t="s">
        <v>39</v>
      </c>
    </row>
    <row r="4" spans="1:9" x14ac:dyDescent="0.25">
      <c r="A4" s="23" t="s">
        <v>13</v>
      </c>
      <c r="B4">
        <v>25</v>
      </c>
    </row>
    <row r="5" spans="1:9" x14ac:dyDescent="0.25">
      <c r="A5" s="23" t="s">
        <v>12</v>
      </c>
      <c r="B5">
        <v>31</v>
      </c>
    </row>
    <row r="6" spans="1:9" x14ac:dyDescent="0.25">
      <c r="A6" s="23" t="s">
        <v>31</v>
      </c>
      <c r="B6">
        <v>34</v>
      </c>
    </row>
    <row r="7" spans="1:9" x14ac:dyDescent="0.25">
      <c r="A7" s="23" t="s">
        <v>11</v>
      </c>
      <c r="B7">
        <v>27</v>
      </c>
    </row>
    <row r="8" spans="1:9" x14ac:dyDescent="0.25">
      <c r="A8" s="23" t="s">
        <v>35</v>
      </c>
      <c r="B8">
        <v>23</v>
      </c>
    </row>
    <row r="9" spans="1:9" x14ac:dyDescent="0.25">
      <c r="A9" s="23" t="s">
        <v>38</v>
      </c>
      <c r="B9">
        <v>140</v>
      </c>
    </row>
    <row r="12" spans="1:9" x14ac:dyDescent="0.25">
      <c r="A12" s="25" t="s">
        <v>44</v>
      </c>
      <c r="F12" s="25" t="s">
        <v>45</v>
      </c>
    </row>
    <row r="14" spans="1:9" x14ac:dyDescent="0.25">
      <c r="A14" s="22" t="s">
        <v>2</v>
      </c>
      <c r="B14" t="s">
        <v>42</v>
      </c>
      <c r="C14" t="s">
        <v>41</v>
      </c>
      <c r="D14" t="s">
        <v>43</v>
      </c>
      <c r="F14" s="22" t="s">
        <v>2</v>
      </c>
      <c r="G14" t="s">
        <v>42</v>
      </c>
      <c r="H14" t="s">
        <v>41</v>
      </c>
      <c r="I14" t="s">
        <v>43</v>
      </c>
    </row>
    <row r="15" spans="1:9" x14ac:dyDescent="0.25">
      <c r="A15" s="23" t="s">
        <v>13</v>
      </c>
      <c r="B15">
        <v>17727</v>
      </c>
      <c r="C15">
        <v>20499</v>
      </c>
      <c r="D15">
        <v>2943</v>
      </c>
      <c r="F15" s="23" t="s">
        <v>17</v>
      </c>
      <c r="G15">
        <v>11099</v>
      </c>
      <c r="H15">
        <v>14193</v>
      </c>
      <c r="I15">
        <v>1908</v>
      </c>
    </row>
    <row r="16" spans="1:9" x14ac:dyDescent="0.25">
      <c r="A16" s="23" t="s">
        <v>12</v>
      </c>
      <c r="B16">
        <v>17765</v>
      </c>
      <c r="C16">
        <v>21867</v>
      </c>
      <c r="D16">
        <v>2989</v>
      </c>
      <c r="F16" s="23" t="s">
        <v>18</v>
      </c>
      <c r="G16">
        <v>8710</v>
      </c>
      <c r="H16">
        <v>10929</v>
      </c>
      <c r="I16">
        <v>1504</v>
      </c>
    </row>
    <row r="17" spans="1:9" x14ac:dyDescent="0.25">
      <c r="A17" s="23" t="s">
        <v>31</v>
      </c>
      <c r="B17">
        <v>14070</v>
      </c>
      <c r="C17">
        <v>19405</v>
      </c>
      <c r="D17">
        <v>2347</v>
      </c>
      <c r="F17" s="23" t="s">
        <v>5</v>
      </c>
      <c r="G17">
        <v>11690</v>
      </c>
      <c r="H17">
        <v>16211</v>
      </c>
      <c r="I17">
        <v>1955</v>
      </c>
    </row>
    <row r="18" spans="1:9" x14ac:dyDescent="0.25">
      <c r="A18" s="23" t="s">
        <v>11</v>
      </c>
      <c r="B18">
        <v>17210</v>
      </c>
      <c r="C18">
        <v>20375</v>
      </c>
      <c r="D18">
        <v>2970</v>
      </c>
      <c r="F18" s="23" t="s">
        <v>6</v>
      </c>
      <c r="G18">
        <v>12535</v>
      </c>
      <c r="H18">
        <v>14195</v>
      </c>
      <c r="I18">
        <v>2051</v>
      </c>
    </row>
    <row r="19" spans="1:9" x14ac:dyDescent="0.25">
      <c r="A19" s="23" t="s">
        <v>35</v>
      </c>
      <c r="B19">
        <v>16045</v>
      </c>
      <c r="C19">
        <v>19055</v>
      </c>
      <c r="D19">
        <v>2700</v>
      </c>
      <c r="F19" s="23" t="s">
        <v>4</v>
      </c>
      <c r="G19">
        <v>11650</v>
      </c>
      <c r="H19">
        <v>12668</v>
      </c>
      <c r="I19">
        <v>2008</v>
      </c>
    </row>
    <row r="20" spans="1:9" x14ac:dyDescent="0.25">
      <c r="A20" s="23" t="s">
        <v>38</v>
      </c>
      <c r="B20">
        <v>82817</v>
      </c>
      <c r="C20">
        <v>101201</v>
      </c>
      <c r="D20">
        <v>13949</v>
      </c>
      <c r="F20" s="23" t="s">
        <v>7</v>
      </c>
      <c r="G20">
        <v>10528</v>
      </c>
      <c r="H20">
        <v>12361</v>
      </c>
      <c r="I20">
        <v>1820</v>
      </c>
    </row>
    <row r="21" spans="1:9" x14ac:dyDescent="0.25">
      <c r="F21" s="23" t="s">
        <v>16</v>
      </c>
      <c r="G21">
        <v>8303</v>
      </c>
      <c r="H21">
        <v>10609</v>
      </c>
      <c r="I21">
        <v>1336</v>
      </c>
    </row>
    <row r="22" spans="1:9" x14ac:dyDescent="0.25">
      <c r="F22" s="23" t="s">
        <v>20</v>
      </c>
      <c r="G22">
        <v>8302</v>
      </c>
      <c r="H22">
        <v>10035</v>
      </c>
      <c r="I22">
        <v>1367</v>
      </c>
    </row>
    <row r="23" spans="1:9" x14ac:dyDescent="0.25">
      <c r="F23" s="23" t="s">
        <v>38</v>
      </c>
      <c r="G23">
        <v>82817</v>
      </c>
      <c r="H23">
        <v>101201</v>
      </c>
      <c r="I23">
        <v>13949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Dashboard</vt:lpstr>
      <vt:lpstr>Purchase Transactions</vt:lpstr>
      <vt:lpstr>Sales Transactions</vt:lpstr>
      <vt:lpstr>Pivot Tables</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prasanth sankar</dc:creator>
  <cp:lastModifiedBy>KWAME</cp:lastModifiedBy>
  <cp:lastPrinted>2020-08-22T13:34:53Z</cp:lastPrinted>
  <dcterms:created xsi:type="dcterms:W3CDTF">2020-08-03T18:05:22Z</dcterms:created>
  <dcterms:modified xsi:type="dcterms:W3CDTF">2023-08-07T17:57:01Z</dcterms:modified>
</cp:coreProperties>
</file>