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25 사택 101-103외 2세대 고장 보일러 납품\"/>
    </mc:Choice>
  </mc:AlternateContent>
  <xr:revisionPtr revIDLastSave="0" documentId="13_ncr:1_{89F8A98A-B38B-400D-8C34-E61158CE9DC5}" xr6:coauthVersionLast="47" xr6:coauthVersionMax="47" xr10:uidLastSave="{00000000-0000-0000-0000-000000000000}"/>
  <bookViews>
    <workbookView xWindow="0" yWindow="0" windowWidth="14610" windowHeight="15480" xr2:uid="{00000000-000D-0000-FFFF-FFFF00000000}"/>
  </bookViews>
  <sheets>
    <sheet name="갑지" sheetId="2" r:id="rId1"/>
    <sheet name="내역서(표준단가)" sheetId="3" r:id="rId2"/>
    <sheet name="상세내역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F19" i="2" s="1"/>
  <c r="F30" i="2" s="1"/>
  <c r="F31" i="2" s="1"/>
  <c r="B12" i="2" s="1"/>
  <c r="F16" i="2"/>
  <c r="U8" i="3"/>
  <c r="S8" i="3"/>
  <c r="Q8" i="3"/>
  <c r="O8" i="3"/>
  <c r="V8" i="3" s="1"/>
  <c r="A8" i="3"/>
  <c r="U7" i="3"/>
  <c r="S7" i="3"/>
  <c r="Q7" i="3"/>
  <c r="O7" i="3"/>
  <c r="U6" i="3"/>
  <c r="S6" i="3"/>
  <c r="Q6" i="3"/>
  <c r="O6" i="3"/>
  <c r="U5" i="3"/>
  <c r="S5" i="3"/>
  <c r="Q5" i="3"/>
  <c r="O5" i="3"/>
  <c r="F28" i="2"/>
  <c r="G26" i="1"/>
  <c r="F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Q9" i="3" l="1"/>
  <c r="S9" i="3"/>
  <c r="U9" i="3"/>
  <c r="V6" i="3"/>
  <c r="V5" i="3"/>
  <c r="O9" i="3"/>
  <c r="V7" i="3"/>
  <c r="K26" i="1"/>
  <c r="D9" i="1" s="1"/>
  <c r="V9" i="3" l="1"/>
  <c r="K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FF7100BD-7043-4178-A58E-C6D4C848DD9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<sst xmlns="http://schemas.openxmlformats.org/spreadsheetml/2006/main" count="158" uniqueCount="111">
  <si>
    <t>823-9444       FAX 823-9511</t>
  </si>
  <si>
    <t>102동 306호</t>
  </si>
  <si>
    <t>상      호</t>
  </si>
  <si>
    <t>업      태</t>
  </si>
  <si>
    <t>101동 103호</t>
  </si>
  <si>
    <t>NCTR-7700</t>
  </si>
  <si>
    <t>KGD-500B</t>
  </si>
  <si>
    <t>주      소</t>
  </si>
  <si>
    <t>103동 301호</t>
  </si>
  <si>
    <t xml:space="preserve">  ※ 설치비포함</t>
  </si>
  <si>
    <t xml:space="preserve"> 2025  년   3  월    19  일</t>
  </si>
  <si>
    <t>3/7</t>
  </si>
  <si>
    <t>합 계</t>
  </si>
  <si>
    <t>도소매</t>
  </si>
  <si>
    <t>번 호</t>
  </si>
  <si>
    <t>수 량</t>
  </si>
  <si>
    <t>2/1</t>
  </si>
  <si>
    <t xml:space="preserve">  </t>
  </si>
  <si>
    <t xml:space="preserve"> 견        적        서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</si>
  <si>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</si>
  <si>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가스누설경보기</t>
  </si>
  <si>
    <t>전 화 번 호</t>
  </si>
  <si>
    <t>가스보일러</t>
  </si>
  <si>
    <t>등 록 번 호</t>
  </si>
  <si>
    <t>비   고</t>
  </si>
  <si>
    <t>공 급 가 액</t>
  </si>
  <si>
    <t xml:space="preserve">  김 태 용</t>
  </si>
  <si>
    <t>종   목</t>
  </si>
  <si>
    <t>단    가</t>
  </si>
  <si>
    <t>규     격</t>
  </si>
  <si>
    <t>합 계 금 액</t>
  </si>
  <si>
    <t>귀뚜라미산업</t>
  </si>
  <si>
    <t>품     명</t>
  </si>
  <si>
    <t>기 타 사 항</t>
  </si>
  <si>
    <t>세    액</t>
  </si>
  <si>
    <t>성   명</t>
  </si>
  <si>
    <t>온도조절기</t>
  </si>
  <si>
    <t xml:space="preserve"> 에스앤아이코퍼레이션시스템 귀하</t>
  </si>
  <si>
    <t>거꾸로ECO콘덴싱L20-33H</t>
  </si>
  <si>
    <t>거꾸로ECO콘덴싱L20-27H</t>
  </si>
  <si>
    <t xml:space="preserve"> 대전광역시 유성구 계룡로 16번길 48, 1층(구암동)</t>
  </si>
  <si>
    <t>보일러,버너,배관자재,에어컨</t>
  </si>
  <si>
    <t>314-19-99933</t>
  </si>
  <si>
    <t>견 적 서</t>
    <phoneticPr fontId="17" type="noConversion"/>
  </si>
  <si>
    <t xml:space="preserve"> 수신인 : 주식회사 에스엔아이 코퍼레이션</t>
    <phoneticPr fontId="17" type="noConversion"/>
  </si>
  <si>
    <t>등록번호</t>
    <phoneticPr fontId="23" type="noConversion"/>
  </si>
  <si>
    <t>상 호</t>
    <phoneticPr fontId="23" type="noConversion"/>
  </si>
  <si>
    <t>대표 이사</t>
    <phoneticPr fontId="23" type="noConversion"/>
  </si>
  <si>
    <t>사업장</t>
    <phoneticPr fontId="23" type="noConversion"/>
  </si>
  <si>
    <t xml:space="preserve"> 견적일 : 2024 년  4월  19일</t>
    <phoneticPr fontId="17" type="noConversion"/>
  </si>
  <si>
    <t>업 태</t>
    <phoneticPr fontId="23" type="noConversion"/>
  </si>
  <si>
    <t>종 목</t>
    <phoneticPr fontId="23" type="noConversion"/>
  </si>
  <si>
    <t>TEL, FAX</t>
    <phoneticPr fontId="23" type="noConversion"/>
  </si>
  <si>
    <t xml:space="preserve">금액: </t>
    <phoneticPr fontId="17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</si>
  <si>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</si>
  <si>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</si>
  <si>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</si>
  <si>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</si>
  <si>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</si>
  <si>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</si>
  <si>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</si>
  <si>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</si>
  <si>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</si>
  <si>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7" type="noConversion"/>
  </si>
  <si>
    <t>재료비</t>
    <phoneticPr fontId="17" type="noConversion"/>
  </si>
  <si>
    <t>노무비</t>
    <phoneticPr fontId="14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</si>
  <si>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</si>
  <si>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</si>
  <si>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</si>
  <si>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</si>
  <si>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</si>
  <si>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</si>
  <si>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</si>
  <si>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</si>
  <si>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 노무비*3.545%</t>
    <phoneticPr fontId="14" type="noConversion"/>
  </si>
  <si>
    <t>  장기요양보험료</t>
    <phoneticPr fontId="14" type="noConversion"/>
  </si>
  <si>
    <t> 건강보험료*12.95%</t>
    <phoneticPr fontId="14" type="noConversion"/>
  </si>
  <si>
    <t>  고용보험료</t>
    <phoneticPr fontId="14" type="noConversion"/>
  </si>
  <si>
    <t> 노무비*1.01%</t>
    <phoneticPr fontId="14" type="noConversion"/>
  </si>
  <si>
    <t>  산재보험료</t>
    <phoneticPr fontId="14" type="noConversion"/>
  </si>
  <si>
    <t> 노무비*3.56%</t>
    <phoneticPr fontId="14" type="noConversion"/>
  </si>
  <si>
    <t xml:space="preserve">  산업안전보건관리비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</si>
  <si>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</si>
  <si>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</si>
  <si>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</si>
  <si>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합계(단수조정)</t>
    <phoneticPr fontId="17" type="noConversion"/>
  </si>
  <si>
    <t>VAT별도</t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</si>
  <si>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</si>
  <si>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3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</si>
  <si>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3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</si>
  <si>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</si>
  <si>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</si>
  <si>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</si>
  <si>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</si>
  <si>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</si>
  <si>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</si>
  <si>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</si>
  <si>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31" type="noConversion"/>
  </si>
  <si>
    <t>할증기준</t>
    <phoneticPr fontId="3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</si>
  <si>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3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</si>
  <si>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3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</si>
  <si>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3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</si>
  <si>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3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</si>
  <si>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</si>
  <si>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2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</si>
  <si>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</si>
  <si>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 공사명 : 사택 101-103외 2세대 고장 보일러 납품</t>
    <phoneticPr fontId="17" type="noConversion"/>
  </si>
  <si>
    <t>102동 306호</t>
    <phoneticPr fontId="14" type="noConversion"/>
  </si>
  <si>
    <t>SET</t>
    <phoneticPr fontId="14" type="noConversion"/>
  </si>
  <si>
    <t>거꾸로ECO콘덴싱L20-33H 외</t>
    <phoneticPr fontId="14" type="noConversion"/>
  </si>
  <si>
    <t>거꾸로ECO콘덴싱L20-27H 외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</si>
</sst>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###,#00,000"/>
    <numFmt numFmtId="178" formatCode="_-* #,##0_-;&quot;₩&quot;\!\-* #,##0_-;_-* &quot;-&quot;_-;_-@_-"/>
    <numFmt numFmtId="179" formatCode="_ * #,##0_ ;_ * \-#,##0_ ;_ * &quot;-&quot;_ ;_ @_ "/>
    <numFmt numFmtId="180" formatCode="0.0%"/>
    <numFmt numFmtId="181" formatCode="###,###,###,##0"/>
    <numFmt numFmtId="182" formatCode="_-* #,##0.0_-;\-* #,##0.0_-;_-* &quot;-&quot;_-;_-@_-"/>
    <numFmt numFmtId="183" formatCode="#,###,###,###"/>
  </numFmts>
  <fonts count="4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b/>
      <sz val="26"/>
      <color rgb="FF000000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Arial"/>
      <family val="2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indexed="64"/>
      <name val="Arial"/>
      <family val="2"/>
    </font>
    <font>
      <sz val="11"/>
      <color indexed="8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4">
    <xf numFmtId="0" fontId="0" fillId="0" borderId="0">
      <alignment vertical="center"/>
    </xf>
    <xf numFmtId="176" fontId="13" fillId="0" borderId="0">
      <alignment vertical="center"/>
    </xf>
    <xf numFmtId="0" fontId="2" fillId="0" borderId="0" xfId="0" applyFont="1">
      <alignment vertical="center"/>
    </xf>
    <xf numFmtId="0" fontId="15" fillId="0" borderId="0"/>
    <xf numFmtId="0" fontId="18" fillId="0" borderId="0"/>
    <xf numFmtId="178" fontId="15" fillId="0" borderId="0" applyFont="0" applyFill="0" applyBorder="0" applyAlignment="0" applyProtection="0"/>
    <xf numFmtId="0" fontId="1" fillId="0" borderId="0">
      <alignment vertical="center"/>
    </xf>
    <xf numFmtId="17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76" fontId="27" fillId="0" borderId="0" applyFont="0" applyFill="0" applyBorder="0" applyAlignment="0" applyProtection="0">
      <alignment vertical="center"/>
    </xf>
    <xf numFmtId="0" fontId="18" fillId="0" borderId="0"/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2">
      <alignment vertical="center"/>
    </xf>
    <xf numFmtId="0" fontId="3" fillId="0" borderId="0" xfId="2" applyFont="1">
      <alignment vertical="center"/>
    </xf>
    <xf numFmtId="0" fontId="4" fillId="0" borderId="0" xfId="0" applyFont="1">
      <alignment vertical="center"/>
    </xf>
    <xf numFmtId="0" fontId="4" fillId="0" borderId="0" xfId="2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2" applyFont="1">
      <alignment vertical="center"/>
    </xf>
    <xf numFmtId="0" fontId="5" fillId="0" borderId="3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4" fillId="0" borderId="0" xfId="2" applyFont="1" applyAlignment="1">
      <alignment horizontal="center" vertical="center"/>
    </xf>
    <xf numFmtId="49" fontId="4" fillId="0" borderId="4" xfId="2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6" fillId="0" borderId="0" xfId="3" applyFont="1" applyAlignment="1">
      <alignment vertical="center"/>
    </xf>
    <xf numFmtId="0" fontId="19" fillId="0" borderId="0" xfId="4" applyFont="1"/>
    <xf numFmtId="0" fontId="20" fillId="0" borderId="0" xfId="4" applyFont="1"/>
    <xf numFmtId="0" fontId="21" fillId="0" borderId="0" xfId="3" applyFont="1" applyAlignment="1">
      <alignment vertical="center"/>
    </xf>
    <xf numFmtId="0" fontId="22" fillId="0" borderId="13" xfId="3" applyFont="1" applyBorder="1" applyAlignment="1">
      <alignment vertical="center"/>
    </xf>
    <xf numFmtId="0" fontId="21" fillId="0" borderId="14" xfId="3" applyFont="1" applyBorder="1" applyAlignment="1">
      <alignment horizontal="center" vertical="center"/>
    </xf>
    <xf numFmtId="0" fontId="22" fillId="0" borderId="15" xfId="3" applyFont="1" applyBorder="1" applyAlignment="1">
      <alignment horizontal="right" vertical="center"/>
    </xf>
    <xf numFmtId="0" fontId="22" fillId="3" borderId="16" xfId="3" applyFont="1" applyFill="1" applyBorder="1" applyAlignment="1">
      <alignment horizontal="center" vertical="center"/>
    </xf>
    <xf numFmtId="0" fontId="22" fillId="3" borderId="17" xfId="3" applyFont="1" applyFill="1" applyBorder="1" applyAlignment="1">
      <alignment vertical="center" shrinkToFit="1"/>
    </xf>
    <xf numFmtId="0" fontId="22" fillId="3" borderId="18" xfId="3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vertical="center" shrinkToFit="1"/>
    </xf>
    <xf numFmtId="0" fontId="24" fillId="0" borderId="0" xfId="3" applyFont="1" applyAlignment="1">
      <alignment vertical="center" shrinkToFit="1"/>
    </xf>
    <xf numFmtId="0" fontId="22" fillId="3" borderId="18" xfId="3" applyFont="1" applyFill="1" applyBorder="1" applyAlignment="1">
      <alignment horizontal="center" vertical="center" shrinkToFit="1"/>
    </xf>
    <xf numFmtId="0" fontId="22" fillId="0" borderId="18" xfId="3" applyFont="1" applyBorder="1" applyAlignment="1">
      <alignment horizontal="center" vertical="center"/>
    </xf>
    <xf numFmtId="0" fontId="22" fillId="0" borderId="19" xfId="3" applyFont="1" applyBorder="1" applyAlignment="1">
      <alignment vertical="center"/>
    </xf>
    <xf numFmtId="0" fontId="21" fillId="0" borderId="0" xfId="3" applyFont="1" applyAlignment="1">
      <alignment horizontal="center" vertical="center" shrinkToFit="1"/>
    </xf>
    <xf numFmtId="0" fontId="22" fillId="0" borderId="20" xfId="3" applyFont="1" applyBorder="1" applyAlignment="1">
      <alignment horizontal="center" vertical="center" shrinkToFit="1"/>
    </xf>
    <xf numFmtId="0" fontId="22" fillId="0" borderId="21" xfId="3" applyFont="1" applyBorder="1" applyAlignment="1">
      <alignment vertical="center" shrinkToFit="1"/>
    </xf>
    <xf numFmtId="0" fontId="24" fillId="0" borderId="22" xfId="3" applyFont="1" applyBorder="1" applyAlignment="1">
      <alignment vertical="center"/>
    </xf>
    <xf numFmtId="177" fontId="21" fillId="0" borderId="22" xfId="3" applyNumberFormat="1" applyFont="1" applyBorder="1" applyAlignment="1">
      <alignment vertical="center"/>
    </xf>
    <xf numFmtId="0" fontId="22" fillId="0" borderId="22" xfId="3" applyFont="1" applyBorder="1" applyAlignment="1">
      <alignment horizontal="right" vertical="center"/>
    </xf>
    <xf numFmtId="0" fontId="21" fillId="0" borderId="0" xfId="3" applyFont="1" applyAlignment="1">
      <alignment vertical="center" shrinkToFit="1"/>
    </xf>
    <xf numFmtId="0" fontId="22" fillId="0" borderId="23" xfId="3" applyFont="1" applyBorder="1" applyAlignment="1">
      <alignment horizontal="center" vertical="center"/>
    </xf>
    <xf numFmtId="0" fontId="22" fillId="0" borderId="24" xfId="3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/>
    </xf>
    <xf numFmtId="0" fontId="25" fillId="0" borderId="26" xfId="3" applyFont="1" applyBorder="1" applyAlignment="1">
      <alignment horizontal="center" vertical="center"/>
    </xf>
    <xf numFmtId="0" fontId="22" fillId="0" borderId="27" xfId="3" applyFont="1" applyBorder="1" applyAlignment="1">
      <alignment vertical="center"/>
    </xf>
    <xf numFmtId="0" fontId="25" fillId="0" borderId="27" xfId="3" applyFont="1" applyBorder="1" applyAlignment="1">
      <alignment vertical="center"/>
    </xf>
    <xf numFmtId="1" fontId="25" fillId="0" borderId="27" xfId="3" applyNumberFormat="1" applyFont="1" applyBorder="1" applyAlignment="1">
      <alignment horizontal="center" vertical="center"/>
    </xf>
    <xf numFmtId="178" fontId="25" fillId="0" borderId="27" xfId="5" applyFont="1" applyBorder="1" applyAlignment="1">
      <alignment horizontal="right" vertical="center"/>
    </xf>
    <xf numFmtId="0" fontId="25" fillId="0" borderId="28" xfId="3" applyFont="1" applyBorder="1" applyAlignment="1">
      <alignment vertical="center"/>
    </xf>
    <xf numFmtId="0" fontId="25" fillId="0" borderId="29" xfId="3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/>
    </xf>
    <xf numFmtId="0" fontId="25" fillId="0" borderId="30" xfId="4" applyFont="1" applyBorder="1" applyAlignment="1">
      <alignment horizontal="center" vertical="center"/>
    </xf>
    <xf numFmtId="1" fontId="25" fillId="0" borderId="30" xfId="3" applyNumberFormat="1" applyFont="1" applyBorder="1" applyAlignment="1">
      <alignment horizontal="center" vertical="center"/>
    </xf>
    <xf numFmtId="178" fontId="25" fillId="0" borderId="30" xfId="5" applyFont="1" applyBorder="1" applyAlignment="1">
      <alignment horizontal="right" vertical="center"/>
    </xf>
    <xf numFmtId="0" fontId="25" fillId="0" borderId="31" xfId="3" quotePrefix="1" applyFont="1" applyBorder="1" applyAlignment="1">
      <alignment vertical="center"/>
    </xf>
    <xf numFmtId="0" fontId="25" fillId="0" borderId="31" xfId="3" applyFont="1" applyBorder="1" applyAlignment="1">
      <alignment vertical="center"/>
    </xf>
    <xf numFmtId="0" fontId="22" fillId="4" borderId="30" xfId="3" applyFont="1" applyFill="1" applyBorder="1" applyAlignment="1">
      <alignment vertical="center"/>
    </xf>
    <xf numFmtId="1" fontId="22" fillId="4" borderId="30" xfId="3" applyNumberFormat="1" applyFont="1" applyFill="1" applyBorder="1" applyAlignment="1">
      <alignment horizontal="center" vertical="center"/>
    </xf>
    <xf numFmtId="178" fontId="22" fillId="4" borderId="30" xfId="5" applyFont="1" applyFill="1" applyBorder="1" applyAlignment="1">
      <alignment horizontal="right" vertical="center"/>
    </xf>
    <xf numFmtId="0" fontId="22" fillId="0" borderId="30" xfId="3" applyFont="1" applyBorder="1" applyAlignment="1">
      <alignment vertical="center"/>
    </xf>
    <xf numFmtId="0" fontId="25" fillId="0" borderId="30" xfId="3" applyFont="1" applyBorder="1" applyAlignment="1">
      <alignment vertical="center"/>
    </xf>
    <xf numFmtId="178" fontId="22" fillId="0" borderId="30" xfId="5" applyFont="1" applyFill="1" applyBorder="1" applyAlignment="1">
      <alignment horizontal="right" vertical="center"/>
    </xf>
    <xf numFmtId="0" fontId="25" fillId="0" borderId="30" xfId="6" applyFont="1" applyBorder="1" applyAlignment="1">
      <alignment horizontal="center" vertical="center"/>
    </xf>
    <xf numFmtId="179" fontId="25" fillId="0" borderId="30" xfId="7" applyFont="1" applyFill="1" applyBorder="1" applyAlignment="1">
      <alignment horizontal="right" vertical="center"/>
    </xf>
    <xf numFmtId="0" fontId="25" fillId="3" borderId="30" xfId="6" applyFont="1" applyFill="1" applyBorder="1" applyAlignment="1">
      <alignment horizontal="center" vertical="center"/>
    </xf>
    <xf numFmtId="0" fontId="25" fillId="3" borderId="30" xfId="3" applyFont="1" applyFill="1" applyBorder="1" applyAlignment="1">
      <alignment vertical="center"/>
    </xf>
    <xf numFmtId="0" fontId="25" fillId="3" borderId="30" xfId="3" applyFont="1" applyFill="1" applyBorder="1" applyAlignment="1">
      <alignment horizontal="center" vertical="center"/>
    </xf>
    <xf numFmtId="179" fontId="25" fillId="3" borderId="30" xfId="7" applyFont="1" applyFill="1" applyBorder="1" applyAlignment="1">
      <alignment horizontal="right" vertical="center"/>
    </xf>
    <xf numFmtId="0" fontId="25" fillId="3" borderId="31" xfId="3" applyFont="1" applyFill="1" applyBorder="1" applyAlignment="1">
      <alignment vertical="center"/>
    </xf>
    <xf numFmtId="0" fontId="25" fillId="0" borderId="30" xfId="4" applyFont="1" applyBorder="1" applyAlignment="1">
      <alignment horizontal="left" vertical="center"/>
    </xf>
    <xf numFmtId="9" fontId="22" fillId="4" borderId="30" xfId="4" applyNumberFormat="1" applyFont="1" applyFill="1" applyBorder="1" applyAlignment="1">
      <alignment horizontal="right" vertical="center"/>
    </xf>
    <xf numFmtId="1" fontId="22" fillId="4" borderId="30" xfId="8" applyNumberFormat="1" applyFont="1" applyFill="1" applyBorder="1" applyAlignment="1">
      <alignment horizontal="center" vertical="center"/>
    </xf>
    <xf numFmtId="176" fontId="22" fillId="4" borderId="30" xfId="5" applyNumberFormat="1" applyFont="1" applyFill="1" applyBorder="1" applyAlignment="1">
      <alignment horizontal="right" vertical="center"/>
    </xf>
    <xf numFmtId="9" fontId="25" fillId="0" borderId="30" xfId="4" applyNumberFormat="1" applyFont="1" applyBorder="1" applyAlignment="1">
      <alignment horizontal="right" vertical="center"/>
    </xf>
    <xf numFmtId="1" fontId="25" fillId="0" borderId="30" xfId="8" applyNumberFormat="1" applyFont="1" applyFill="1" applyBorder="1" applyAlignment="1">
      <alignment horizontal="center" vertical="center"/>
    </xf>
    <xf numFmtId="176" fontId="22" fillId="0" borderId="30" xfId="5" applyNumberFormat="1" applyFont="1" applyFill="1" applyBorder="1" applyAlignment="1">
      <alignment horizontal="right" vertical="center"/>
    </xf>
    <xf numFmtId="0" fontId="25" fillId="0" borderId="30" xfId="4" applyFont="1" applyBorder="1" applyAlignment="1">
      <alignment vertical="center"/>
    </xf>
    <xf numFmtId="178" fontId="25" fillId="3" borderId="30" xfId="5" applyFont="1" applyFill="1" applyBorder="1" applyAlignment="1">
      <alignment horizontal="right" vertical="center"/>
    </xf>
    <xf numFmtId="178" fontId="22" fillId="4" borderId="0" xfId="4" applyNumberFormat="1" applyFont="1" applyFill="1" applyAlignment="1">
      <alignment vertical="center"/>
    </xf>
    <xf numFmtId="0" fontId="22" fillId="0" borderId="32" xfId="3" applyFont="1" applyBorder="1" applyAlignment="1">
      <alignment horizontal="center" vertical="center" textRotation="255"/>
    </xf>
    <xf numFmtId="0" fontId="22" fillId="0" borderId="33" xfId="3" applyFont="1" applyBorder="1" applyAlignment="1">
      <alignment vertical="top"/>
    </xf>
    <xf numFmtId="176" fontId="25" fillId="0" borderId="34" xfId="9" applyFont="1" applyBorder="1" applyAlignment="1">
      <alignment vertical="center"/>
    </xf>
    <xf numFmtId="0" fontId="25" fillId="0" borderId="34" xfId="3" applyFont="1" applyBorder="1" applyAlignment="1">
      <alignment vertical="center"/>
    </xf>
    <xf numFmtId="0" fontId="25" fillId="0" borderId="34" xfId="3" applyFont="1" applyBorder="1" applyAlignment="1">
      <alignment horizontal="right" vertical="center"/>
    </xf>
    <xf numFmtId="0" fontId="25" fillId="0" borderId="35" xfId="3" applyFont="1" applyBorder="1" applyAlignment="1">
      <alignment vertical="center"/>
    </xf>
    <xf numFmtId="0" fontId="22" fillId="0" borderId="0" xfId="10" applyFont="1"/>
    <xf numFmtId="0" fontId="29" fillId="0" borderId="0" xfId="11" applyFont="1">
      <alignment vertical="center"/>
    </xf>
    <xf numFmtId="0" fontId="29" fillId="0" borderId="0" xfId="11" applyFont="1" applyAlignment="1">
      <alignment horizontal="center" vertical="center"/>
    </xf>
    <xf numFmtId="0" fontId="28" fillId="0" borderId="0" xfId="11" applyFont="1" applyAlignment="1">
      <alignment horizontal="center" vertical="center"/>
    </xf>
    <xf numFmtId="9" fontId="28" fillId="0" borderId="0" xfId="11" applyNumberFormat="1" applyFont="1" applyAlignment="1">
      <alignment horizontal="center" vertical="center"/>
    </xf>
    <xf numFmtId="180" fontId="28" fillId="5" borderId="0" xfId="12" applyNumberFormat="1" applyFont="1" applyFill="1" applyAlignment="1">
      <alignment horizontal="center" vertical="center"/>
    </xf>
    <xf numFmtId="0" fontId="28" fillId="6" borderId="36" xfId="11" applyFont="1" applyFill="1" applyBorder="1">
      <alignment vertical="center"/>
    </xf>
    <xf numFmtId="0" fontId="28" fillId="6" borderId="37" xfId="11" applyFont="1" applyFill="1" applyBorder="1">
      <alignment vertical="center"/>
    </xf>
    <xf numFmtId="0" fontId="28" fillId="7" borderId="40" xfId="11" applyFont="1" applyFill="1" applyBorder="1" applyAlignment="1">
      <alignment horizontal="center" vertical="center"/>
    </xf>
    <xf numFmtId="0" fontId="28" fillId="7" borderId="15" xfId="11" applyFont="1" applyFill="1" applyBorder="1" applyAlignment="1">
      <alignment horizontal="center" vertical="center"/>
    </xf>
    <xf numFmtId="0" fontId="28" fillId="8" borderId="41" xfId="11" applyFont="1" applyFill="1" applyBorder="1" applyAlignment="1">
      <alignment horizontal="center" vertical="center"/>
    </xf>
    <xf numFmtId="0" fontId="28" fillId="7" borderId="41" xfId="4" applyFont="1" applyFill="1" applyBorder="1" applyAlignment="1">
      <alignment horizontal="center" vertical="center"/>
    </xf>
    <xf numFmtId="176" fontId="28" fillId="7" borderId="41" xfId="13" applyFont="1" applyFill="1" applyBorder="1" applyAlignment="1">
      <alignment horizontal="center" vertical="center"/>
    </xf>
    <xf numFmtId="179" fontId="28" fillId="7" borderId="41" xfId="7" applyFont="1" applyFill="1" applyBorder="1" applyAlignment="1">
      <alignment horizontal="center" vertical="center"/>
    </xf>
    <xf numFmtId="0" fontId="29" fillId="9" borderId="40" xfId="11" applyFont="1" applyFill="1" applyBorder="1" applyAlignment="1">
      <alignment horizontal="center" vertical="center"/>
    </xf>
    <xf numFmtId="0" fontId="29" fillId="9" borderId="15" xfId="11" applyFont="1" applyFill="1" applyBorder="1" applyAlignment="1">
      <alignment horizontal="center" vertical="center"/>
    </xf>
    <xf numFmtId="49" fontId="33" fillId="8" borderId="41" xfId="11" applyNumberFormat="1" applyFont="1" applyFill="1" applyBorder="1" applyAlignment="1">
      <alignment horizontal="center" vertical="center" wrapText="1"/>
    </xf>
    <xf numFmtId="0" fontId="29" fillId="8" borderId="41" xfId="11" applyFont="1" applyFill="1" applyBorder="1" applyAlignment="1">
      <alignment horizontal="center" vertical="center"/>
    </xf>
    <xf numFmtId="0" fontId="34" fillId="8" borderId="41" xfId="11" applyFont="1" applyFill="1" applyBorder="1" applyAlignment="1">
      <alignment horizontal="center" vertical="center"/>
    </xf>
    <xf numFmtId="49" fontId="35" fillId="8" borderId="41" xfId="11" applyNumberFormat="1" applyFont="1" applyFill="1" applyBorder="1" applyAlignment="1">
      <alignment horizontal="center" vertical="center" wrapText="1"/>
    </xf>
    <xf numFmtId="49" fontId="35" fillId="3" borderId="41" xfId="11" applyNumberFormat="1" applyFont="1" applyFill="1" applyBorder="1" applyAlignment="1">
      <alignment horizontal="center" vertical="center" wrapText="1"/>
    </xf>
    <xf numFmtId="176" fontId="36" fillId="0" borderId="41" xfId="9" applyFont="1" applyBorder="1" applyAlignment="1">
      <alignment horizontal="center" vertical="center"/>
    </xf>
    <xf numFmtId="176" fontId="29" fillId="0" borderId="41" xfId="9" applyFont="1" applyBorder="1">
      <alignment vertical="center"/>
    </xf>
    <xf numFmtId="176" fontId="29" fillId="9" borderId="41" xfId="9" applyFont="1" applyFill="1" applyBorder="1" applyAlignment="1">
      <alignment horizontal="center" vertical="center" wrapText="1"/>
    </xf>
    <xf numFmtId="181" fontId="33" fillId="3" borderId="41" xfId="11" applyNumberFormat="1" applyFont="1" applyFill="1" applyBorder="1" applyAlignment="1">
      <alignment horizontal="right" vertical="center" wrapText="1"/>
    </xf>
    <xf numFmtId="176" fontId="29" fillId="0" borderId="41" xfId="9" applyFont="1" applyFill="1" applyBorder="1" applyAlignment="1">
      <alignment horizontal="center" vertical="center" wrapText="1"/>
    </xf>
    <xf numFmtId="182" fontId="29" fillId="3" borderId="41" xfId="9" applyNumberFormat="1" applyFont="1" applyFill="1" applyBorder="1" applyAlignment="1">
      <alignment horizontal="center" vertical="center"/>
    </xf>
    <xf numFmtId="0" fontId="36" fillId="0" borderId="43" xfId="11" applyFont="1" applyBorder="1" applyAlignment="1">
      <alignment horizontal="center" vertical="center"/>
    </xf>
    <xf numFmtId="0" fontId="36" fillId="0" borderId="0" xfId="11" applyFont="1">
      <alignment vertical="center"/>
    </xf>
    <xf numFmtId="49" fontId="29" fillId="8" borderId="41" xfId="11" applyNumberFormat="1" applyFont="1" applyFill="1" applyBorder="1" applyAlignment="1">
      <alignment horizontal="center" vertical="center" wrapText="1"/>
    </xf>
    <xf numFmtId="0" fontId="37" fillId="0" borderId="41" xfId="4" applyFont="1" applyBorder="1" applyAlignment="1">
      <alignment horizontal="center" vertical="center"/>
    </xf>
    <xf numFmtId="182" fontId="36" fillId="0" borderId="41" xfId="9" applyNumberFormat="1" applyFont="1" applyFill="1" applyBorder="1" applyAlignment="1">
      <alignment horizontal="center" vertical="center"/>
    </xf>
    <xf numFmtId="0" fontId="29" fillId="0" borderId="41" xfId="11" applyFont="1" applyBorder="1">
      <alignment vertical="center"/>
    </xf>
    <xf numFmtId="183" fontId="35" fillId="3" borderId="41" xfId="11" applyNumberFormat="1" applyFont="1" applyFill="1" applyBorder="1" applyAlignment="1">
      <alignment horizontal="right" vertical="center" wrapText="1"/>
    </xf>
    <xf numFmtId="9" fontId="36" fillId="0" borderId="41" xfId="11" applyNumberFormat="1" applyFont="1" applyBorder="1" applyAlignment="1">
      <alignment horizontal="center" vertical="center"/>
    </xf>
    <xf numFmtId="0" fontId="38" fillId="2" borderId="0" xfId="11" applyFont="1" applyFill="1">
      <alignment vertical="center"/>
    </xf>
    <xf numFmtId="0" fontId="38" fillId="0" borderId="0" xfId="11" applyFont="1">
      <alignment vertical="center"/>
    </xf>
    <xf numFmtId="176" fontId="39" fillId="2" borderId="0" xfId="11" applyNumberFormat="1" applyFont="1" applyFill="1">
      <alignment vertical="center"/>
    </xf>
    <xf numFmtId="0" fontId="39" fillId="0" borderId="0" xfId="11" applyFont="1">
      <alignment vertical="center"/>
    </xf>
    <xf numFmtId="176" fontId="39" fillId="0" borderId="0" xfId="11" applyNumberFormat="1" applyFont="1">
      <alignment vertical="center"/>
    </xf>
    <xf numFmtId="0" fontId="38" fillId="0" borderId="0" xfId="11" applyFont="1" applyAlignment="1">
      <alignment horizontal="center" vertical="center"/>
    </xf>
    <xf numFmtId="0" fontId="28" fillId="3" borderId="0" xfId="11" applyFont="1" applyFill="1">
      <alignment vertical="center"/>
    </xf>
    <xf numFmtId="176" fontId="29" fillId="0" borderId="0" xfId="11" applyNumberFormat="1" applyFont="1">
      <alignment vertical="center"/>
    </xf>
    <xf numFmtId="0" fontId="33" fillId="3" borderId="41" xfId="11" applyFont="1" applyFill="1" applyBorder="1" applyAlignment="1">
      <alignment horizontal="center" vertical="center" wrapText="1"/>
    </xf>
    <xf numFmtId="0" fontId="36" fillId="0" borderId="41" xfId="4" applyFont="1" applyBorder="1" applyAlignment="1">
      <alignment horizontal="left" vertical="center" shrinkToFit="1"/>
    </xf>
    <xf numFmtId="0" fontId="2" fillId="0" borderId="0" xfId="2">
      <alignment vertical="center"/>
    </xf>
    <xf numFmtId="0" fontId="22" fillId="0" borderId="13" xfId="3" applyFont="1" applyBorder="1" applyAlignment="1">
      <alignment vertical="center"/>
    </xf>
    <xf numFmtId="0" fontId="22" fillId="0" borderId="14" xfId="3" applyFont="1" applyBorder="1" applyAlignment="1">
      <alignment vertical="center"/>
    </xf>
    <xf numFmtId="0" fontId="22" fillId="0" borderId="15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32" fillId="0" borderId="39" xfId="11" applyFont="1" applyBorder="1" applyAlignment="1">
      <alignment horizontal="center" vertical="center"/>
    </xf>
    <xf numFmtId="0" fontId="29" fillId="0" borderId="42" xfId="11" applyFont="1" applyBorder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28" fillId="7" borderId="37" xfId="4" applyFont="1" applyFill="1" applyBorder="1" applyAlignment="1">
      <alignment horizontal="center" vertical="center"/>
    </xf>
    <xf numFmtId="0" fontId="28" fillId="7" borderId="41" xfId="4" applyFont="1" applyFill="1" applyBorder="1" applyAlignment="1">
      <alignment horizontal="center" vertical="center"/>
    </xf>
    <xf numFmtId="176" fontId="28" fillId="7" borderId="37" xfId="13" applyFont="1" applyFill="1" applyBorder="1" applyAlignment="1">
      <alignment horizontal="center" vertical="center"/>
    </xf>
    <xf numFmtId="179" fontId="28" fillId="7" borderId="37" xfId="7" applyFont="1" applyFill="1" applyBorder="1" applyAlignment="1">
      <alignment horizontal="center" vertical="center"/>
    </xf>
    <xf numFmtId="0" fontId="28" fillId="7" borderId="37" xfId="11" applyFont="1" applyFill="1" applyBorder="1" applyAlignment="1">
      <alignment horizontal="center" vertical="center"/>
    </xf>
    <xf numFmtId="0" fontId="28" fillId="7" borderId="41" xfId="11" applyFont="1" applyFill="1" applyBorder="1" applyAlignment="1">
      <alignment horizontal="center" vertical="center"/>
    </xf>
    <xf numFmtId="0" fontId="28" fillId="6" borderId="38" xfId="11" applyFont="1" applyFill="1" applyBorder="1" applyAlignment="1">
      <alignment horizontal="center" vertical="center"/>
    </xf>
    <xf numFmtId="0" fontId="28" fillId="6" borderId="13" xfId="1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176" fontId="5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shrinkToFit="1"/>
    </xf>
    <xf numFmtId="176" fontId="5" fillId="2" borderId="9" xfId="1" applyFont="1" applyFill="1" applyBorder="1" applyAlignment="1">
      <alignment horizontal="right" vertical="center" wrapText="1"/>
    </xf>
    <xf numFmtId="176" fontId="5" fillId="2" borderId="5" xfId="1" applyFont="1" applyFill="1" applyBorder="1" applyAlignment="1">
      <alignment horizontal="right" vertical="center" wrapText="1"/>
    </xf>
    <xf numFmtId="176" fontId="5" fillId="2" borderId="6" xfId="1" applyFont="1" applyFill="1" applyBorder="1" applyAlignment="1">
      <alignment horizontal="right" vertical="center" wrapText="1"/>
    </xf>
    <xf numFmtId="176" fontId="5" fillId="2" borderId="9" xfId="0" applyNumberFormat="1" applyFont="1" applyFill="1" applyBorder="1" applyAlignment="1">
      <alignment horizontal="right" vertical="center" wrapText="1"/>
    </xf>
    <xf numFmtId="176" fontId="5" fillId="2" borderId="5" xfId="0" applyNumberFormat="1" applyFont="1" applyFill="1" applyBorder="1" applyAlignment="1">
      <alignment horizontal="right" vertical="center" wrapText="1"/>
    </xf>
    <xf numFmtId="176" fontId="5" fillId="2" borderId="6" xfId="0" applyNumberFormat="1" applyFont="1" applyFill="1" applyBorder="1" applyAlignment="1">
      <alignment horizontal="right" vertical="center" wrapTex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176" fontId="5" fillId="0" borderId="9" xfId="1" applyFont="1" applyBorder="1" applyAlignment="1">
      <alignment horizontal="right" vertical="center" wrapText="1"/>
    </xf>
    <xf numFmtId="176" fontId="5" fillId="0" borderId="5" xfId="1" applyFont="1" applyBorder="1" applyAlignment="1">
      <alignment horizontal="right" vertical="center" wrapText="1"/>
    </xf>
    <xf numFmtId="176" fontId="5" fillId="0" borderId="6" xfId="1" applyFont="1" applyBorder="1" applyAlignment="1">
      <alignment horizontal="right" vertical="center" wrapText="1"/>
    </xf>
    <xf numFmtId="176" fontId="5" fillId="0" borderId="9" xfId="0" applyNumberFormat="1" applyFont="1" applyBorder="1" applyAlignment="1">
      <alignment horizontal="right" vertical="center" wrapText="1"/>
    </xf>
    <xf numFmtId="176" fontId="5" fillId="0" borderId="5" xfId="0" applyNumberFormat="1" applyFont="1" applyBorder="1" applyAlignment="1">
      <alignment horizontal="right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76" fontId="5" fillId="0" borderId="12" xfId="1" applyFont="1" applyBorder="1" applyAlignment="1">
      <alignment horizontal="right" vertical="center" wrapText="1"/>
    </xf>
    <xf numFmtId="176" fontId="5" fillId="0" borderId="10" xfId="1" applyFont="1" applyBorder="1" applyAlignment="1">
      <alignment horizontal="right" vertical="center" wrapText="1"/>
    </xf>
    <xf numFmtId="176" fontId="5" fillId="0" borderId="11" xfId="1" applyFont="1" applyBorder="1" applyAlignment="1">
      <alignment horizontal="right" vertical="center" wrapText="1"/>
    </xf>
    <xf numFmtId="0" fontId="5" fillId="0" borderId="3" xfId="2" applyFont="1" applyBorder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13">
    <cellStyle name="백분율 2" xfId="12" xr:uid="{2B10CADE-BE76-4FC3-9296-790057B1091E}"/>
    <cellStyle name="백분율 2 64" xfId="8" xr:uid="{35DF0185-0BB4-4862-B009-2C429B82AAFD}"/>
    <cellStyle name="쉼표 [0]" xfId="1" builtinId="6"/>
    <cellStyle name="쉼표 [0] 17" xfId="7" xr:uid="{71236A7E-371C-4442-AAB4-2712B526172A}"/>
    <cellStyle name="쉼표 [0] 2" xfId="9" xr:uid="{33E53E37-69D9-4167-89D2-E0FECF3B6D00}"/>
    <cellStyle name="쉼표 [0] 2 2" xfId="13" xr:uid="{05DAFAB8-DCC4-489B-9622-B6F39FCE0B17}"/>
    <cellStyle name="쉼표 [0]_봉강빌딩신축공사" xfId="5" xr:uid="{A706FEA7-22D7-4A20-8AF4-53FE6B14315F}"/>
    <cellStyle name="표준" xfId="0" builtinId="0"/>
    <cellStyle name="표준 10 10 2" xfId="4" xr:uid="{2081DF96-D663-429B-8490-7F49C35A808E}"/>
    <cellStyle name="표준 2" xfId="6" xr:uid="{60FE9811-9F1C-4F85-8C11-D1AA4496F484}"/>
    <cellStyle name="표준 2 10 5" xfId="10" xr:uid="{3D387D0A-D56F-418F-B0D3-607AB5906EB8}"/>
    <cellStyle name="표준 3" xfId="11" xr:uid="{A4E717B3-B93D-4653-A24D-9C0ADE1CEE5E}"/>
    <cellStyle name="표준_봉강빌딩신축공사" xfId="3" xr:uid="{D3BFF656-9C27-4D45-A78C-9EBB47036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525780</xdr:colOff>
      <xdr:row>2</xdr:row>
      <xdr:rowOff>190500</xdr:rowOff>
    </xdr:from>
    <xdr:to>
      <xdr:col>17</xdr:col>
      <xdr:colOff>1143000</xdr:colOff>
      <xdr:row>3</xdr:row>
      <xdr:rowOff>365760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669780" y="899160"/>
          <a:ext cx="617220" cy="55626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8C63-9DAC-4991-B03B-3A3987CCE4C6}">
  <sheetPr>
    <pageSetUpPr fitToPage="1"/>
  </sheetPr>
  <dimension ref="A2:I34"/>
  <sheetViews>
    <sheetView showGridLines="0" tabSelected="1" topLeftCell="A11" zoomScale="85" zoomScaleNormal="85" workbookViewId="0">
      <selection activeCell="C19" sqref="C19"/>
    </sheetView>
  </sheetViews>
  <sheetFormatPr defaultColWidth="9" defaultRowHeight="13.5"/>
  <cols>
    <col min="1" max="1" width="9.875" style="19" customWidth="1"/>
    <col min="2" max="2" width="24.25" style="19" customWidth="1"/>
    <col min="3" max="3" width="27" style="19" customWidth="1"/>
    <col min="4" max="5" width="9" style="19"/>
    <col min="6" max="6" width="23.5" style="19" customWidth="1"/>
    <col min="7" max="7" width="44.75" style="19" customWidth="1"/>
    <col min="8" max="8" width="11.25" style="19" customWidth="1"/>
    <col min="9" max="9" width="9" style="19"/>
    <col min="10" max="16384" width="9" style="20"/>
  </cols>
  <sheetData>
    <row r="2" spans="1:9" ht="33">
      <c r="A2" s="2" t="s">
        <v>43</v>
      </c>
      <c r="B2" s="130"/>
      <c r="C2" s="130"/>
      <c r="D2" s="130"/>
      <c r="E2" s="130"/>
      <c r="F2" s="130"/>
      <c r="G2" s="130"/>
      <c r="H2" s="18"/>
    </row>
    <row r="3" spans="1:9" ht="14.25">
      <c r="A3" s="21"/>
      <c r="B3" s="21"/>
      <c r="C3" s="21"/>
      <c r="D3" s="21"/>
      <c r="E3" s="21"/>
      <c r="F3" s="21"/>
      <c r="G3" s="21"/>
      <c r="H3" s="21"/>
    </row>
    <row r="4" spans="1:9" ht="14.25">
      <c r="A4" s="21"/>
      <c r="B4" s="21"/>
      <c r="C4" s="21"/>
      <c r="D4" s="21"/>
      <c r="E4" s="21"/>
      <c r="H4" s="21"/>
    </row>
    <row r="5" spans="1:9" ht="27" customHeight="1">
      <c r="A5" s="22" t="s">
        <v>44</v>
      </c>
      <c r="B5" s="23"/>
      <c r="C5" s="24"/>
      <c r="D5" s="21"/>
      <c r="E5" s="21"/>
      <c r="F5" s="25" t="s">
        <v>45</v>
      </c>
      <c r="G5" s="26"/>
      <c r="H5" s="21"/>
    </row>
    <row r="6" spans="1:9" ht="27" customHeight="1">
      <c r="A6" s="21"/>
      <c r="B6" s="21"/>
      <c r="C6" s="21"/>
      <c r="D6" s="21"/>
      <c r="E6" s="21"/>
      <c r="F6" s="27" t="s">
        <v>46</v>
      </c>
      <c r="G6" s="28"/>
      <c r="H6" s="21"/>
    </row>
    <row r="7" spans="1:9" ht="27" customHeight="1">
      <c r="A7" s="131" t="s">
        <v>106</v>
      </c>
      <c r="B7" s="132"/>
      <c r="C7" s="133"/>
      <c r="D7" s="21"/>
      <c r="E7" s="29"/>
      <c r="F7" s="30" t="s">
        <v>47</v>
      </c>
      <c r="G7" s="28"/>
      <c r="H7" s="21"/>
    </row>
    <row r="8" spans="1:9" ht="27" customHeight="1">
      <c r="A8" s="21"/>
      <c r="B8" s="21"/>
      <c r="C8" s="21"/>
      <c r="D8" s="21"/>
      <c r="E8" s="21"/>
      <c r="F8" s="27" t="s">
        <v>48</v>
      </c>
      <c r="G8" s="28"/>
      <c r="H8" s="21"/>
    </row>
    <row r="9" spans="1:9" ht="27" customHeight="1">
      <c r="A9" s="131" t="s">
        <v>49</v>
      </c>
      <c r="B9" s="132"/>
      <c r="C9" s="133"/>
      <c r="D9" s="21"/>
      <c r="E9" s="21"/>
      <c r="F9" s="27" t="s">
        <v>50</v>
      </c>
      <c r="G9" s="28"/>
      <c r="H9" s="21"/>
    </row>
    <row r="10" spans="1:9" ht="27" customHeight="1">
      <c r="A10" s="21"/>
      <c r="B10" s="21"/>
      <c r="C10" s="21"/>
      <c r="D10" s="21"/>
      <c r="E10" s="21"/>
      <c r="F10" s="31" t="s">
        <v>51</v>
      </c>
      <c r="G10" s="32"/>
      <c r="H10" s="21"/>
      <c r="I10" s="21"/>
    </row>
    <row r="11" spans="1:9" ht="27" customHeight="1">
      <c r="A11" s="134"/>
      <c r="B11" s="135"/>
      <c r="C11" s="135"/>
      <c r="D11" s="21"/>
      <c r="E11" s="33"/>
      <c r="F11" s="34" t="s">
        <v>52</v>
      </c>
      <c r="G11" s="35"/>
      <c r="H11" s="33"/>
    </row>
    <row r="12" spans="1:9" ht="18.75" thickBot="1">
      <c r="A12" s="36" t="s">
        <v>53</v>
      </c>
      <c r="B12" s="36" t="str">
        <f>NUMBERSTRING(F31,1)</f>
        <v>삼백만</v>
      </c>
      <c r="C12" s="37"/>
      <c r="D12" s="38" t="s">
        <v>54</v>
      </c>
      <c r="E12" s="38" t="s">
        <v>55</v>
      </c>
      <c r="F12" s="38" t="s">
        <v>55</v>
      </c>
      <c r="G12" s="38"/>
      <c r="H12" s="39"/>
    </row>
    <row r="13" spans="1:9" ht="15.75" thickTop="1" thickBot="1">
      <c r="A13" s="21"/>
      <c r="B13" s="21"/>
      <c r="C13" s="21"/>
      <c r="D13" s="21"/>
      <c r="E13" s="21"/>
      <c r="F13" s="21"/>
      <c r="G13" s="21"/>
      <c r="H13" s="39"/>
    </row>
    <row r="14" spans="1:9" ht="33" customHeight="1" thickBot="1">
      <c r="A14" s="40" t="s">
        <v>56</v>
      </c>
      <c r="B14" s="41" t="s">
        <v>57</v>
      </c>
      <c r="C14" s="41" t="s">
        <v>58</v>
      </c>
      <c r="D14" s="41" t="s">
        <v>59</v>
      </c>
      <c r="E14" s="41" t="s">
        <v>60</v>
      </c>
      <c r="F14" s="41" t="s">
        <v>61</v>
      </c>
      <c r="G14" s="42" t="s">
        <v>62</v>
      </c>
      <c r="H14" s="39"/>
    </row>
    <row r="15" spans="1:9" ht="33" customHeight="1" thickTop="1">
      <c r="A15" s="43"/>
      <c r="B15" s="44" t="s">
        <v>63</v>
      </c>
      <c r="C15" s="45"/>
      <c r="D15" s="46"/>
      <c r="E15" s="46"/>
      <c r="F15" s="47"/>
      <c r="G15" s="48"/>
    </row>
    <row r="16" spans="1:9" ht="33" customHeight="1">
      <c r="A16" s="49"/>
      <c r="B16" s="50" t="s">
        <v>64</v>
      </c>
      <c r="C16" s="51"/>
      <c r="D16" s="52"/>
      <c r="E16" s="52"/>
      <c r="F16" s="53">
        <f>'내역서(표준단가)'!O9</f>
        <v>2850000</v>
      </c>
      <c r="G16" s="54"/>
    </row>
    <row r="17" spans="1:9" ht="33" customHeight="1">
      <c r="A17" s="49"/>
      <c r="B17" s="50" t="s">
        <v>65</v>
      </c>
      <c r="C17" s="51"/>
      <c r="D17" s="52"/>
      <c r="E17" s="52"/>
      <c r="F17" s="53">
        <f>'내역서(표준단가)'!Q9</f>
        <v>150000</v>
      </c>
      <c r="G17" s="55"/>
      <c r="H17" s="20"/>
      <c r="I17" s="20"/>
    </row>
    <row r="18" spans="1:9" ht="33" customHeight="1">
      <c r="A18" s="49"/>
      <c r="B18" s="50" t="s">
        <v>66</v>
      </c>
      <c r="C18" s="51"/>
      <c r="D18" s="52"/>
      <c r="E18" s="52"/>
      <c r="F18" s="53">
        <v>0</v>
      </c>
      <c r="G18" s="55"/>
      <c r="H18" s="20"/>
      <c r="I18" s="20"/>
    </row>
    <row r="19" spans="1:9" ht="33" customHeight="1">
      <c r="A19" s="49"/>
      <c r="B19" s="56" t="s">
        <v>67</v>
      </c>
      <c r="C19" s="56"/>
      <c r="D19" s="57"/>
      <c r="E19" s="57"/>
      <c r="F19" s="58">
        <f>F16+F17+F18</f>
        <v>3000000</v>
      </c>
      <c r="G19" s="55"/>
      <c r="H19" s="20"/>
      <c r="I19" s="20"/>
    </row>
    <row r="20" spans="1:9" ht="33" customHeight="1">
      <c r="A20" s="49"/>
      <c r="B20" s="59" t="s">
        <v>68</v>
      </c>
      <c r="C20" s="60"/>
      <c r="D20" s="52"/>
      <c r="E20" s="52"/>
      <c r="F20" s="61"/>
      <c r="G20" s="55"/>
      <c r="H20" s="20"/>
      <c r="I20" s="20"/>
    </row>
    <row r="21" spans="1:9" ht="33" customHeight="1">
      <c r="A21" s="49"/>
      <c r="B21" s="62" t="s">
        <v>69</v>
      </c>
      <c r="C21" s="60" t="s">
        <v>70</v>
      </c>
      <c r="D21" s="50">
        <v>1</v>
      </c>
      <c r="E21" s="50" t="s">
        <v>71</v>
      </c>
      <c r="F21" s="63"/>
      <c r="G21" s="55" t="s">
        <v>72</v>
      </c>
      <c r="H21" s="20"/>
      <c r="I21" s="20"/>
    </row>
    <row r="22" spans="1:9" ht="33" customHeight="1">
      <c r="A22" s="49"/>
      <c r="B22" s="64" t="s">
        <v>73</v>
      </c>
      <c r="C22" s="65" t="s">
        <v>74</v>
      </c>
      <c r="D22" s="66">
        <v>1</v>
      </c>
      <c r="E22" s="66" t="s">
        <v>71</v>
      </c>
      <c r="F22" s="67"/>
      <c r="G22" s="68" t="s">
        <v>72</v>
      </c>
      <c r="H22" s="20"/>
      <c r="I22" s="20"/>
    </row>
    <row r="23" spans="1:9" ht="33" customHeight="1">
      <c r="A23" s="49"/>
      <c r="B23" s="62" t="s">
        <v>75</v>
      </c>
      <c r="C23" s="60" t="s">
        <v>76</v>
      </c>
      <c r="D23" s="50">
        <v>1</v>
      </c>
      <c r="E23" s="50" t="s">
        <v>71</v>
      </c>
      <c r="F23" s="63"/>
      <c r="G23" s="55" t="s">
        <v>72</v>
      </c>
      <c r="H23" s="20"/>
      <c r="I23" s="20"/>
    </row>
    <row r="24" spans="1:9" ht="33" customHeight="1">
      <c r="A24" s="49"/>
      <c r="B24" s="62" t="s">
        <v>77</v>
      </c>
      <c r="C24" s="60" t="s">
        <v>78</v>
      </c>
      <c r="D24" s="50">
        <v>1</v>
      </c>
      <c r="E24" s="50" t="s">
        <v>71</v>
      </c>
      <c r="F24" s="63"/>
      <c r="G24" s="55" t="s">
        <v>72</v>
      </c>
      <c r="H24" s="20"/>
      <c r="I24" s="20"/>
    </row>
    <row r="25" spans="1:9" ht="33" customHeight="1">
      <c r="A25" s="49"/>
      <c r="B25" s="62" t="s">
        <v>79</v>
      </c>
      <c r="C25" s="60" t="s">
        <v>80</v>
      </c>
      <c r="D25" s="50">
        <v>1</v>
      </c>
      <c r="E25" s="50" t="s">
        <v>71</v>
      </c>
      <c r="F25" s="63"/>
      <c r="G25" s="55" t="s">
        <v>72</v>
      </c>
      <c r="H25" s="20"/>
      <c r="I25" s="20"/>
    </row>
    <row r="26" spans="1:9" ht="33" customHeight="1">
      <c r="A26" s="49"/>
      <c r="B26" s="62" t="s">
        <v>81</v>
      </c>
      <c r="C26" s="69" t="s">
        <v>82</v>
      </c>
      <c r="D26" s="50">
        <v>1</v>
      </c>
      <c r="E26" s="50" t="s">
        <v>71</v>
      </c>
      <c r="F26" s="63"/>
      <c r="G26" s="55" t="s">
        <v>72</v>
      </c>
      <c r="H26" s="20"/>
      <c r="I26" s="20"/>
    </row>
    <row r="27" spans="1:9" ht="33" customHeight="1">
      <c r="A27" s="49"/>
      <c r="B27" s="62" t="s">
        <v>83</v>
      </c>
      <c r="C27" s="69" t="s">
        <v>84</v>
      </c>
      <c r="D27" s="50">
        <v>1</v>
      </c>
      <c r="E27" s="50" t="s">
        <v>71</v>
      </c>
      <c r="F27" s="63"/>
      <c r="G27" s="55"/>
      <c r="H27" s="20"/>
      <c r="I27" s="20"/>
    </row>
    <row r="28" spans="1:9" ht="33" customHeight="1">
      <c r="A28" s="49"/>
      <c r="B28" s="56" t="s">
        <v>67</v>
      </c>
      <c r="C28" s="70"/>
      <c r="D28" s="71"/>
      <c r="E28" s="57"/>
      <c r="F28" s="72">
        <f>F21+F22+F23+F24+F25+F26+F27</f>
        <v>0</v>
      </c>
      <c r="G28" s="55"/>
      <c r="H28" s="20"/>
      <c r="I28" s="20"/>
    </row>
    <row r="29" spans="1:9" ht="33" customHeight="1">
      <c r="A29" s="49"/>
      <c r="B29" s="60"/>
      <c r="C29" s="73"/>
      <c r="D29" s="74"/>
      <c r="E29" s="52"/>
      <c r="F29" s="75"/>
      <c r="G29" s="55"/>
      <c r="H29" s="20"/>
      <c r="I29" s="20"/>
    </row>
    <row r="30" spans="1:9" ht="33" customHeight="1">
      <c r="A30" s="49"/>
      <c r="B30" s="76"/>
      <c r="C30" s="73"/>
      <c r="D30" s="74"/>
      <c r="E30" s="52"/>
      <c r="F30" s="77">
        <f>F19+F28+F29</f>
        <v>3000000</v>
      </c>
      <c r="G30" s="55"/>
      <c r="H30" s="20"/>
      <c r="I30" s="20"/>
    </row>
    <row r="31" spans="1:9" ht="33" customHeight="1">
      <c r="A31" s="49"/>
      <c r="B31" s="56" t="s">
        <v>85</v>
      </c>
      <c r="C31" s="56"/>
      <c r="D31" s="57"/>
      <c r="E31" s="57"/>
      <c r="F31" s="78">
        <f>ROUNDDOWN(F30,-3)</f>
        <v>3000000</v>
      </c>
      <c r="G31" s="55"/>
      <c r="H31" s="20"/>
      <c r="I31" s="20"/>
    </row>
    <row r="32" spans="1:9" ht="33" customHeight="1" thickBot="1">
      <c r="A32" s="79"/>
      <c r="B32" s="80" t="s">
        <v>86</v>
      </c>
      <c r="C32" s="81"/>
      <c r="D32" s="82"/>
      <c r="E32" s="82"/>
      <c r="F32" s="83"/>
      <c r="G32" s="84"/>
      <c r="H32" s="20"/>
      <c r="I32" s="20"/>
    </row>
    <row r="33" spans="2:2" s="20" customFormat="1" ht="15.75">
      <c r="B33" s="85"/>
    </row>
    <row r="34" spans="2:2" s="20" customFormat="1" ht="15.75">
      <c r="B34" s="85"/>
    </row>
  </sheetData>
  <mergeCells count="4">
    <mergeCell ref="A2:G2"/>
    <mergeCell ref="A7:C7"/>
    <mergeCell ref="A9:C9"/>
    <mergeCell ref="A11:C11"/>
  </mergeCells>
  <phoneticPr fontId="14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112F-025F-406A-AB9F-D54ECFA70A3A}">
  <sheetPr>
    <tabColor rgb="FFFFFF00"/>
    <pageSetUpPr fitToPage="1"/>
  </sheetPr>
  <dimension ref="A1:X13"/>
  <sheetViews>
    <sheetView showGridLines="0" zoomScale="115" zoomScaleNormal="115" workbookViewId="0">
      <selection activeCell="K6" sqref="K6"/>
    </sheetView>
  </sheetViews>
  <sheetFormatPr defaultColWidth="9" defaultRowHeight="12.75"/>
  <cols>
    <col min="1" max="1" width="11.375" style="126" customWidth="1"/>
    <col min="2" max="5" width="18.5" style="126" hidden="1" customWidth="1"/>
    <col min="6" max="6" width="60.25" style="86" hidden="1" customWidth="1"/>
    <col min="7" max="7" width="10.125" style="86" hidden="1" customWidth="1"/>
    <col min="8" max="8" width="16.625" style="86" hidden="1" customWidth="1"/>
    <col min="9" max="9" width="10.125" style="86" hidden="1" customWidth="1"/>
    <col min="10" max="10" width="10.75" style="86" customWidth="1"/>
    <col min="11" max="11" width="22.875" style="86" customWidth="1"/>
    <col min="12" max="12" width="5.25" style="86" bestFit="1" customWidth="1"/>
    <col min="13" max="13" width="6.375" style="86" bestFit="1" customWidth="1"/>
    <col min="14" max="14" width="10.125" style="86" bestFit="1" customWidth="1"/>
    <col min="15" max="15" width="12" style="86" bestFit="1" customWidth="1"/>
    <col min="16" max="16" width="10.625" style="86" customWidth="1"/>
    <col min="17" max="17" width="12.25" style="86" bestFit="1" customWidth="1"/>
    <col min="18" max="18" width="6.375" style="86" hidden="1" customWidth="1"/>
    <col min="19" max="19" width="8.5" style="86" hidden="1" customWidth="1"/>
    <col min="20" max="20" width="6.375" style="86" hidden="1" customWidth="1"/>
    <col min="21" max="21" width="8.5" style="86" hidden="1" customWidth="1"/>
    <col min="22" max="22" width="12" style="86" bestFit="1" customWidth="1"/>
    <col min="23" max="23" width="10.625" style="87" bestFit="1" customWidth="1"/>
    <col min="24" max="24" width="8.5" style="86" bestFit="1" customWidth="1"/>
    <col min="25" max="16384" width="9" style="86"/>
  </cols>
  <sheetData>
    <row r="1" spans="1:24" ht="19.899999999999999" customHeight="1">
      <c r="A1" s="138"/>
      <c r="B1" s="138"/>
      <c r="C1" s="138"/>
      <c r="D1" s="138"/>
      <c r="E1" s="138"/>
      <c r="F1" s="138"/>
      <c r="G1" s="138"/>
      <c r="H1" s="138"/>
      <c r="I1" s="138"/>
      <c r="N1" s="87"/>
      <c r="O1" s="88" t="s">
        <v>87</v>
      </c>
      <c r="Q1" s="88" t="s">
        <v>87</v>
      </c>
      <c r="S1" s="88" t="s">
        <v>87</v>
      </c>
      <c r="U1" s="88" t="s">
        <v>87</v>
      </c>
    </row>
    <row r="2" spans="1:24" ht="19.899999999999999" customHeight="1" thickBot="1">
      <c r="A2" s="138"/>
      <c r="B2" s="138"/>
      <c r="C2" s="138"/>
      <c r="D2" s="138"/>
      <c r="E2" s="138"/>
      <c r="F2" s="138"/>
      <c r="G2" s="138"/>
      <c r="H2" s="138"/>
      <c r="I2" s="138"/>
      <c r="N2" s="89"/>
      <c r="O2" s="90">
        <v>1</v>
      </c>
      <c r="Q2" s="90">
        <v>1</v>
      </c>
      <c r="S2" s="90">
        <v>1</v>
      </c>
      <c r="U2" s="90">
        <v>1</v>
      </c>
    </row>
    <row r="3" spans="1:24" ht="19.899999999999999" customHeight="1">
      <c r="A3" s="91"/>
      <c r="B3" s="91"/>
      <c r="C3" s="91"/>
      <c r="D3" s="91"/>
      <c r="E3" s="91"/>
      <c r="F3" s="91" t="s">
        <v>88</v>
      </c>
      <c r="G3" s="92"/>
      <c r="H3" s="92"/>
      <c r="I3" s="92"/>
      <c r="J3" s="139" t="s">
        <v>89</v>
      </c>
      <c r="K3" s="139"/>
      <c r="L3" s="139" t="s">
        <v>90</v>
      </c>
      <c r="M3" s="139" t="s">
        <v>91</v>
      </c>
      <c r="N3" s="141" t="s">
        <v>92</v>
      </c>
      <c r="O3" s="141"/>
      <c r="P3" s="141" t="s">
        <v>93</v>
      </c>
      <c r="Q3" s="141"/>
      <c r="R3" s="142" t="s">
        <v>94</v>
      </c>
      <c r="S3" s="142"/>
      <c r="T3" s="142" t="s">
        <v>95</v>
      </c>
      <c r="U3" s="142"/>
      <c r="V3" s="143" t="s">
        <v>96</v>
      </c>
      <c r="W3" s="145" t="s">
        <v>97</v>
      </c>
      <c r="X3" s="136" t="s">
        <v>98</v>
      </c>
    </row>
    <row r="4" spans="1:24" ht="19.899999999999999" customHeight="1">
      <c r="A4" s="93" t="s">
        <v>99</v>
      </c>
      <c r="B4" s="94"/>
      <c r="C4" s="94"/>
      <c r="D4" s="94"/>
      <c r="E4" s="94"/>
      <c r="F4" s="95"/>
      <c r="G4" s="95"/>
      <c r="H4" s="95"/>
      <c r="I4" s="95"/>
      <c r="J4" s="96" t="s">
        <v>100</v>
      </c>
      <c r="K4" s="96" t="s">
        <v>101</v>
      </c>
      <c r="L4" s="140"/>
      <c r="M4" s="140"/>
      <c r="N4" s="97" t="s">
        <v>102</v>
      </c>
      <c r="O4" s="98" t="s">
        <v>103</v>
      </c>
      <c r="P4" s="97" t="s">
        <v>104</v>
      </c>
      <c r="Q4" s="98" t="s">
        <v>103</v>
      </c>
      <c r="R4" s="98" t="s">
        <v>105</v>
      </c>
      <c r="S4" s="98" t="s">
        <v>103</v>
      </c>
      <c r="T4" s="98" t="s">
        <v>105</v>
      </c>
      <c r="U4" s="98" t="s">
        <v>103</v>
      </c>
      <c r="V4" s="144"/>
      <c r="W4" s="146"/>
      <c r="X4" s="137"/>
    </row>
    <row r="5" spans="1:24" s="113" customFormat="1" ht="19.899999999999999" customHeight="1">
      <c r="A5" s="99">
        <v>999999</v>
      </c>
      <c r="B5" s="100"/>
      <c r="C5" s="100"/>
      <c r="D5" s="100"/>
      <c r="E5" s="100"/>
      <c r="F5" s="101"/>
      <c r="G5" s="102"/>
      <c r="H5" s="103"/>
      <c r="I5" s="104"/>
      <c r="J5" s="128" t="s">
        <v>4</v>
      </c>
      <c r="K5" s="128" t="s">
        <v>109</v>
      </c>
      <c r="L5" s="105" t="s">
        <v>108</v>
      </c>
      <c r="M5" s="106">
        <v>1</v>
      </c>
      <c r="N5" s="107">
        <v>950000</v>
      </c>
      <c r="O5" s="108">
        <f t="shared" ref="O5:O7" si="0">SUM(N5:N5)*M5*$O$2</f>
        <v>950000</v>
      </c>
      <c r="P5" s="109">
        <v>50000</v>
      </c>
      <c r="Q5" s="108">
        <f t="shared" ref="Q5:Q8" si="1">(P5*M5)*$Q$2</f>
        <v>50000</v>
      </c>
      <c r="R5" s="110"/>
      <c r="S5" s="108">
        <f t="shared" ref="S5:S8" si="2">R5*M5*$S$2</f>
        <v>0</v>
      </c>
      <c r="T5" s="110"/>
      <c r="U5" s="108">
        <f t="shared" ref="U5:U8" si="3">T5*M5*$U$2</f>
        <v>0</v>
      </c>
      <c r="V5" s="110">
        <f t="shared" ref="V5:V8" si="4">SUM(O5+Q5)+S5+U5</f>
        <v>1000000</v>
      </c>
      <c r="W5" s="111"/>
      <c r="X5" s="112"/>
    </row>
    <row r="6" spans="1:24" s="113" customFormat="1" ht="19.899999999999999" customHeight="1">
      <c r="A6" s="99">
        <v>999999</v>
      </c>
      <c r="B6" s="100"/>
      <c r="C6" s="100"/>
      <c r="D6" s="100"/>
      <c r="E6" s="100"/>
      <c r="F6" s="101"/>
      <c r="G6" s="102"/>
      <c r="H6" s="103"/>
      <c r="I6" s="104"/>
      <c r="J6" s="128" t="s">
        <v>107</v>
      </c>
      <c r="K6" s="128" t="s">
        <v>110</v>
      </c>
      <c r="L6" s="105" t="s">
        <v>108</v>
      </c>
      <c r="M6" s="106">
        <v>1</v>
      </c>
      <c r="N6" s="107">
        <v>950000</v>
      </c>
      <c r="O6" s="108">
        <f t="shared" si="0"/>
        <v>950000</v>
      </c>
      <c r="P6" s="109">
        <v>50000</v>
      </c>
      <c r="Q6" s="108">
        <f t="shared" si="1"/>
        <v>50000</v>
      </c>
      <c r="R6" s="110"/>
      <c r="S6" s="108">
        <f t="shared" si="2"/>
        <v>0</v>
      </c>
      <c r="T6" s="110"/>
      <c r="U6" s="108">
        <f t="shared" si="3"/>
        <v>0</v>
      </c>
      <c r="V6" s="110">
        <f t="shared" si="4"/>
        <v>1000000</v>
      </c>
      <c r="W6" s="111"/>
      <c r="X6" s="112"/>
    </row>
    <row r="7" spans="1:24" s="113" customFormat="1" ht="19.899999999999999" customHeight="1">
      <c r="A7" s="99">
        <v>999999</v>
      </c>
      <c r="B7" s="100"/>
      <c r="C7" s="100"/>
      <c r="D7" s="100"/>
      <c r="E7" s="100"/>
      <c r="F7" s="101"/>
      <c r="G7" s="102"/>
      <c r="H7" s="103"/>
      <c r="I7" s="104"/>
      <c r="J7" s="128" t="s">
        <v>8</v>
      </c>
      <c r="K7" s="128" t="s">
        <v>109</v>
      </c>
      <c r="L7" s="105" t="s">
        <v>108</v>
      </c>
      <c r="M7" s="106">
        <v>1</v>
      </c>
      <c r="N7" s="107">
        <v>950000</v>
      </c>
      <c r="O7" s="108">
        <f t="shared" si="0"/>
        <v>950000</v>
      </c>
      <c r="P7" s="109">
        <v>50000</v>
      </c>
      <c r="Q7" s="108">
        <f t="shared" si="1"/>
        <v>50000</v>
      </c>
      <c r="R7" s="110"/>
      <c r="S7" s="108">
        <f t="shared" si="2"/>
        <v>0</v>
      </c>
      <c r="T7" s="110"/>
      <c r="U7" s="108">
        <f t="shared" si="3"/>
        <v>0</v>
      </c>
      <c r="V7" s="110">
        <f t="shared" si="4"/>
        <v>1000000</v>
      </c>
      <c r="W7" s="111"/>
      <c r="X7" s="112"/>
    </row>
    <row r="8" spans="1:24" s="113" customFormat="1" ht="19.899999999999999" customHeight="1">
      <c r="A8" s="99" t="str">
        <f t="shared" ref="A8" si="5">F8&amp;G8&amp;H8&amp;I8</f>
        <v/>
      </c>
      <c r="B8" s="100"/>
      <c r="C8" s="100"/>
      <c r="D8" s="100"/>
      <c r="E8" s="100"/>
      <c r="F8" s="114"/>
      <c r="G8" s="102"/>
      <c r="H8" s="103"/>
      <c r="I8" s="104"/>
      <c r="J8" s="129"/>
      <c r="K8" s="129"/>
      <c r="L8" s="115"/>
      <c r="M8" s="116"/>
      <c r="N8" s="117"/>
      <c r="O8" s="108">
        <f t="shared" ref="O8" si="6">SUM(N8:N8)*M8*$O$2</f>
        <v>0</v>
      </c>
      <c r="P8" s="118"/>
      <c r="Q8" s="108">
        <f t="shared" si="1"/>
        <v>0</v>
      </c>
      <c r="R8" s="110"/>
      <c r="S8" s="108">
        <f t="shared" si="2"/>
        <v>0</v>
      </c>
      <c r="T8" s="110"/>
      <c r="U8" s="108">
        <f t="shared" si="3"/>
        <v>0</v>
      </c>
      <c r="V8" s="110">
        <f t="shared" si="4"/>
        <v>0</v>
      </c>
      <c r="W8" s="119"/>
      <c r="X8" s="112"/>
    </row>
    <row r="9" spans="1:24" s="121" customFormat="1" ht="19.899999999999999" customHeight="1">
      <c r="A9" s="120"/>
      <c r="B9" s="120"/>
      <c r="C9" s="120"/>
      <c r="D9" s="120"/>
      <c r="E9" s="120"/>
      <c r="O9" s="122">
        <f>SUM(O5:O8)</f>
        <v>2850000</v>
      </c>
      <c r="P9" s="123"/>
      <c r="Q9" s="122">
        <f>SUM(Q5:Q8)</f>
        <v>150000</v>
      </c>
      <c r="R9" s="123"/>
      <c r="S9" s="122">
        <f>SUM(S5:S8)</f>
        <v>0</v>
      </c>
      <c r="T9" s="123"/>
      <c r="U9" s="122">
        <f>SUM(U5:U8)</f>
        <v>0</v>
      </c>
      <c r="V9" s="124">
        <f>SUM(V5:V8)</f>
        <v>3000000</v>
      </c>
      <c r="W9" s="125"/>
    </row>
    <row r="13" spans="1:24">
      <c r="Q13" s="127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14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FC45"/>
  <sheetViews>
    <sheetView zoomScaleNormal="100" zoomScaleSheetLayoutView="100" workbookViewId="0">
      <selection activeCell="R17" sqref="R17"/>
    </sheetView>
  </sheetViews>
  <sheetFormatPr defaultColWidth="8.75" defaultRowHeight="24"/>
  <cols>
    <col min="1" max="1" width="9.75" style="12" customWidth="1"/>
    <col min="2" max="3" width="10.125" style="2" customWidth="1"/>
    <col min="4" max="5" width="16.125" style="2" customWidth="1"/>
    <col min="6" max="6" width="9.5" style="2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6.875" style="2" customWidth="1"/>
    <col min="19" max="19" width="10.25" style="13" customWidth="1"/>
    <col min="20" max="16384" width="8.75" style="2"/>
  </cols>
  <sheetData>
    <row r="1" spans="1:16383" s="1" customFormat="1" ht="42.6" customHeight="1">
      <c r="A1" s="130" t="s">
        <v>18</v>
      </c>
      <c r="B1" s="130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s="1" customFormat="1" ht="13.15" customHeight="1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16383" s="1" customFormat="1" ht="30" customHeight="1">
      <c r="A3" s="148" t="s">
        <v>37</v>
      </c>
      <c r="B3" s="148"/>
      <c r="C3" s="148"/>
      <c r="D3" s="148"/>
      <c r="E3" s="148"/>
      <c r="F3" s="149" t="s">
        <v>23</v>
      </c>
      <c r="G3" s="150"/>
      <c r="H3" s="149"/>
      <c r="I3" s="149" t="s">
        <v>42</v>
      </c>
      <c r="J3" s="149"/>
      <c r="K3" s="149"/>
      <c r="L3" s="149"/>
      <c r="M3" s="149"/>
      <c r="N3" s="149"/>
      <c r="O3" s="149"/>
      <c r="P3" s="149"/>
      <c r="Q3" s="149"/>
      <c r="R3" s="149"/>
      <c r="S3" s="1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</row>
    <row r="4" spans="1:16383" s="1" customFormat="1" ht="30" customHeight="1">
      <c r="A4" s="148"/>
      <c r="B4" s="148"/>
      <c r="C4" s="148"/>
      <c r="D4" s="148"/>
      <c r="E4" s="148"/>
      <c r="F4" s="149" t="s">
        <v>2</v>
      </c>
      <c r="G4" s="151"/>
      <c r="H4" s="149"/>
      <c r="I4" s="149" t="s">
        <v>31</v>
      </c>
      <c r="J4" s="149"/>
      <c r="K4" s="149"/>
      <c r="L4" s="149"/>
      <c r="M4" s="149"/>
      <c r="N4" s="149" t="s">
        <v>35</v>
      </c>
      <c r="O4" s="149"/>
      <c r="P4" s="149"/>
      <c r="Q4" s="152" t="s">
        <v>26</v>
      </c>
      <c r="R4" s="152"/>
      <c r="S4" s="1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</row>
    <row r="5" spans="1:16383" s="1" customFormat="1" ht="30" customHeight="1">
      <c r="A5" s="153" t="s">
        <v>10</v>
      </c>
      <c r="B5" s="153"/>
      <c r="C5" s="153"/>
      <c r="D5" s="153"/>
      <c r="E5" s="153"/>
      <c r="F5" s="149" t="s">
        <v>7</v>
      </c>
      <c r="G5" s="150"/>
      <c r="H5" s="149"/>
      <c r="I5" s="149" t="s">
        <v>40</v>
      </c>
      <c r="J5" s="149"/>
      <c r="K5" s="149"/>
      <c r="L5" s="149"/>
      <c r="M5" s="149"/>
      <c r="N5" s="149"/>
      <c r="O5" s="149"/>
      <c r="P5" s="149"/>
      <c r="Q5" s="149"/>
      <c r="R5" s="149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</row>
    <row r="6" spans="1:16383" s="1" customFormat="1" ht="30" customHeight="1">
      <c r="A6" s="154"/>
      <c r="B6" s="154"/>
      <c r="C6" s="154"/>
      <c r="D6" s="154"/>
      <c r="E6" s="154"/>
      <c r="F6" s="149" t="s">
        <v>3</v>
      </c>
      <c r="G6" s="151"/>
      <c r="H6" s="149"/>
      <c r="I6" s="149" t="s">
        <v>13</v>
      </c>
      <c r="J6" s="149"/>
      <c r="K6" s="149" t="s">
        <v>27</v>
      </c>
      <c r="L6" s="149"/>
      <c r="M6" s="149"/>
      <c r="N6" s="149" t="s">
        <v>41</v>
      </c>
      <c r="O6" s="149"/>
      <c r="P6" s="149"/>
      <c r="Q6" s="149"/>
      <c r="R6" s="149"/>
      <c r="S6" s="1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</row>
    <row r="7" spans="1:16383" s="1" customFormat="1" ht="30" customHeight="1">
      <c r="A7" s="153" t="s">
        <v>19</v>
      </c>
      <c r="B7" s="153"/>
      <c r="C7" s="153"/>
      <c r="D7" s="153"/>
      <c r="E7" s="153"/>
      <c r="F7" s="149" t="s">
        <v>21</v>
      </c>
      <c r="G7" s="151"/>
      <c r="H7" s="149"/>
      <c r="I7" s="149" t="s">
        <v>0</v>
      </c>
      <c r="J7" s="149"/>
      <c r="K7" s="149"/>
      <c r="L7" s="149"/>
      <c r="M7" s="149"/>
      <c r="N7" s="149"/>
      <c r="O7" s="149"/>
      <c r="P7" s="149"/>
      <c r="Q7" s="149"/>
      <c r="R7" s="149"/>
      <c r="S7" s="1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pans="1:16383" s="1" customFormat="1" ht="13.9" customHeight="1">
      <c r="A8" s="155" t="s">
        <v>17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6"/>
      <c r="Q8" s="156"/>
      <c r="R8" s="156"/>
      <c r="S8" s="1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</row>
    <row r="9" spans="1:16383" s="4" customFormat="1" ht="30" customHeight="1">
      <c r="A9" s="151" t="s">
        <v>30</v>
      </c>
      <c r="B9" s="151"/>
      <c r="C9" s="151"/>
      <c r="D9" s="157" t="str">
        <f>"일금 "&amp;NUMBERSTRING((K26+O26),1)&amp;"원정"</f>
        <v>일금 삼백만원정</v>
      </c>
      <c r="E9" s="158"/>
      <c r="F9" s="158"/>
      <c r="G9" s="158"/>
      <c r="H9" s="158"/>
      <c r="I9" s="158"/>
      <c r="J9" s="158"/>
      <c r="K9" s="159">
        <f>K26+O26</f>
        <v>3000000</v>
      </c>
      <c r="L9" s="160"/>
      <c r="M9" s="160"/>
      <c r="N9" s="160"/>
      <c r="O9" s="160"/>
      <c r="P9" s="160"/>
      <c r="Q9" s="160"/>
      <c r="R9" s="161"/>
      <c r="S9" s="1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</row>
    <row r="10" spans="1:16383" s="4" customFormat="1" ht="30" customHeight="1">
      <c r="A10" s="11" t="s">
        <v>14</v>
      </c>
      <c r="B10" s="162" t="s">
        <v>32</v>
      </c>
      <c r="C10" s="163"/>
      <c r="D10" s="164" t="s">
        <v>29</v>
      </c>
      <c r="E10" s="165"/>
      <c r="F10" s="6" t="s">
        <v>15</v>
      </c>
      <c r="G10" s="164" t="s">
        <v>28</v>
      </c>
      <c r="H10" s="166"/>
      <c r="I10" s="166"/>
      <c r="J10" s="165"/>
      <c r="K10" s="164" t="s">
        <v>25</v>
      </c>
      <c r="L10" s="166"/>
      <c r="M10" s="166"/>
      <c r="N10" s="165"/>
      <c r="O10" s="164" t="s">
        <v>34</v>
      </c>
      <c r="P10" s="166"/>
      <c r="Q10" s="165"/>
      <c r="R10" s="6" t="s">
        <v>24</v>
      </c>
      <c r="S10" s="1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</row>
    <row r="11" spans="1:16383" s="4" customFormat="1" ht="30" customHeight="1">
      <c r="A11" s="16">
        <v>1</v>
      </c>
      <c r="B11" s="167" t="s">
        <v>22</v>
      </c>
      <c r="C11" s="168"/>
      <c r="D11" s="169" t="s">
        <v>38</v>
      </c>
      <c r="E11" s="168"/>
      <c r="F11" s="17">
        <v>1</v>
      </c>
      <c r="G11" s="170">
        <v>950000</v>
      </c>
      <c r="H11" s="171"/>
      <c r="I11" s="171"/>
      <c r="J11" s="172"/>
      <c r="K11" s="173">
        <f>F11*G11</f>
        <v>950000</v>
      </c>
      <c r="L11" s="174"/>
      <c r="M11" s="174"/>
      <c r="N11" s="175"/>
      <c r="O11" s="170"/>
      <c r="P11" s="171"/>
      <c r="Q11" s="172"/>
      <c r="R11" s="17" t="s">
        <v>8</v>
      </c>
      <c r="S11" s="15" t="s">
        <v>16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</row>
    <row r="12" spans="1:16383" s="4" customFormat="1" ht="30" customHeight="1">
      <c r="A12" s="11">
        <v>2</v>
      </c>
      <c r="B12" s="176" t="s">
        <v>20</v>
      </c>
      <c r="C12" s="177"/>
      <c r="D12" s="178" t="s">
        <v>6</v>
      </c>
      <c r="E12" s="177"/>
      <c r="F12" s="6">
        <v>1</v>
      </c>
      <c r="G12" s="179">
        <v>0</v>
      </c>
      <c r="H12" s="180"/>
      <c r="I12" s="180"/>
      <c r="J12" s="181"/>
      <c r="K12" s="182">
        <f t="shared" ref="K12:K13" si="0">F12*G12</f>
        <v>0</v>
      </c>
      <c r="L12" s="183"/>
      <c r="M12" s="183"/>
      <c r="N12" s="184"/>
      <c r="O12" s="179"/>
      <c r="P12" s="180"/>
      <c r="Q12" s="181"/>
      <c r="R12" s="6"/>
      <c r="S12" s="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</row>
    <row r="13" spans="1:16383" s="4" customFormat="1" ht="30" customHeight="1">
      <c r="A13" s="11">
        <v>3</v>
      </c>
      <c r="B13" s="176" t="s">
        <v>36</v>
      </c>
      <c r="C13" s="177"/>
      <c r="D13" s="178" t="s">
        <v>5</v>
      </c>
      <c r="E13" s="177"/>
      <c r="F13" s="6">
        <v>1</v>
      </c>
      <c r="G13" s="179">
        <v>50000</v>
      </c>
      <c r="H13" s="180"/>
      <c r="I13" s="180"/>
      <c r="J13" s="181"/>
      <c r="K13" s="182">
        <f t="shared" si="0"/>
        <v>50000</v>
      </c>
      <c r="L13" s="183"/>
      <c r="M13" s="183"/>
      <c r="N13" s="184"/>
      <c r="O13" s="179"/>
      <c r="P13" s="180"/>
      <c r="Q13" s="181"/>
      <c r="R13" s="6"/>
      <c r="S13" s="1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</row>
    <row r="14" spans="1:16383" s="4" customFormat="1" ht="30" customHeight="1">
      <c r="A14" s="16">
        <v>4</v>
      </c>
      <c r="B14" s="167" t="s">
        <v>22</v>
      </c>
      <c r="C14" s="168"/>
      <c r="D14" s="169" t="s">
        <v>38</v>
      </c>
      <c r="E14" s="168"/>
      <c r="F14" s="17">
        <v>1</v>
      </c>
      <c r="G14" s="170">
        <v>950000</v>
      </c>
      <c r="H14" s="171"/>
      <c r="I14" s="171"/>
      <c r="J14" s="172"/>
      <c r="K14" s="173">
        <f>F14*G14</f>
        <v>950000</v>
      </c>
      <c r="L14" s="174"/>
      <c r="M14" s="174"/>
      <c r="N14" s="175"/>
      <c r="O14" s="170"/>
      <c r="P14" s="171"/>
      <c r="Q14" s="172"/>
      <c r="R14" s="17" t="s">
        <v>4</v>
      </c>
      <c r="S14" s="15" t="s">
        <v>16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</row>
    <row r="15" spans="1:16383" s="4" customFormat="1" ht="30" customHeight="1">
      <c r="A15" s="11">
        <v>5</v>
      </c>
      <c r="B15" s="176" t="s">
        <v>20</v>
      </c>
      <c r="C15" s="177"/>
      <c r="D15" s="178" t="s">
        <v>6</v>
      </c>
      <c r="E15" s="177"/>
      <c r="F15" s="6">
        <v>1</v>
      </c>
      <c r="G15" s="179">
        <v>0</v>
      </c>
      <c r="H15" s="180"/>
      <c r="I15" s="180"/>
      <c r="J15" s="181"/>
      <c r="K15" s="182">
        <f t="shared" ref="K15:K16" si="1">F15*G15</f>
        <v>0</v>
      </c>
      <c r="L15" s="183"/>
      <c r="M15" s="183"/>
      <c r="N15" s="184"/>
      <c r="O15" s="179"/>
      <c r="P15" s="180"/>
      <c r="Q15" s="181"/>
      <c r="R15" s="6"/>
      <c r="S15" s="1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</row>
    <row r="16" spans="1:16383" s="4" customFormat="1" ht="30" customHeight="1">
      <c r="A16" s="11">
        <v>6</v>
      </c>
      <c r="B16" s="176" t="s">
        <v>36</v>
      </c>
      <c r="C16" s="177"/>
      <c r="D16" s="178" t="s">
        <v>5</v>
      </c>
      <c r="E16" s="177"/>
      <c r="F16" s="6">
        <v>1</v>
      </c>
      <c r="G16" s="179">
        <v>50000</v>
      </c>
      <c r="H16" s="180"/>
      <c r="I16" s="180"/>
      <c r="J16" s="181"/>
      <c r="K16" s="182">
        <f t="shared" si="1"/>
        <v>50000</v>
      </c>
      <c r="L16" s="183"/>
      <c r="M16" s="183"/>
      <c r="N16" s="184"/>
      <c r="O16" s="179"/>
      <c r="P16" s="180"/>
      <c r="Q16" s="181"/>
      <c r="R16" s="6"/>
      <c r="S16" s="1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</row>
    <row r="17" spans="1:16383" s="4" customFormat="1" ht="30" customHeight="1">
      <c r="A17" s="16">
        <v>7</v>
      </c>
      <c r="B17" s="167" t="s">
        <v>22</v>
      </c>
      <c r="C17" s="168"/>
      <c r="D17" s="169" t="s">
        <v>39</v>
      </c>
      <c r="E17" s="168"/>
      <c r="F17" s="17">
        <v>1</v>
      </c>
      <c r="G17" s="170">
        <v>950000</v>
      </c>
      <c r="H17" s="171"/>
      <c r="I17" s="171"/>
      <c r="J17" s="172"/>
      <c r="K17" s="173">
        <f>F17*G17</f>
        <v>950000</v>
      </c>
      <c r="L17" s="174"/>
      <c r="M17" s="174"/>
      <c r="N17" s="175"/>
      <c r="O17" s="170"/>
      <c r="P17" s="171"/>
      <c r="Q17" s="172"/>
      <c r="R17" s="17" t="s">
        <v>1</v>
      </c>
      <c r="S17" s="15" t="s">
        <v>11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</row>
    <row r="18" spans="1:16383" s="4" customFormat="1" ht="30" customHeight="1">
      <c r="A18" s="11">
        <v>8</v>
      </c>
      <c r="B18" s="176" t="s">
        <v>20</v>
      </c>
      <c r="C18" s="177"/>
      <c r="D18" s="178" t="s">
        <v>6</v>
      </c>
      <c r="E18" s="177"/>
      <c r="F18" s="6">
        <v>1</v>
      </c>
      <c r="G18" s="179">
        <v>0</v>
      </c>
      <c r="H18" s="180"/>
      <c r="I18" s="180"/>
      <c r="J18" s="181"/>
      <c r="K18" s="182">
        <f t="shared" ref="K18:K19" si="2">F18*G18</f>
        <v>0</v>
      </c>
      <c r="L18" s="183"/>
      <c r="M18" s="183"/>
      <c r="N18" s="184"/>
      <c r="O18" s="179"/>
      <c r="P18" s="180"/>
      <c r="Q18" s="181"/>
      <c r="R18" s="6"/>
      <c r="S18" s="1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</row>
    <row r="19" spans="1:16383" s="4" customFormat="1" ht="30" customHeight="1">
      <c r="A19" s="11">
        <v>9</v>
      </c>
      <c r="B19" s="176" t="s">
        <v>36</v>
      </c>
      <c r="C19" s="177"/>
      <c r="D19" s="178" t="s">
        <v>5</v>
      </c>
      <c r="E19" s="177"/>
      <c r="F19" s="6">
        <v>1</v>
      </c>
      <c r="G19" s="179">
        <v>50000</v>
      </c>
      <c r="H19" s="180"/>
      <c r="I19" s="180"/>
      <c r="J19" s="181"/>
      <c r="K19" s="182">
        <f t="shared" si="2"/>
        <v>50000</v>
      </c>
      <c r="L19" s="183"/>
      <c r="M19" s="183"/>
      <c r="N19" s="184"/>
      <c r="O19" s="179"/>
      <c r="P19" s="180"/>
      <c r="Q19" s="181"/>
      <c r="R19" s="6" t="s">
        <v>17</v>
      </c>
      <c r="S19" s="1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</row>
    <row r="20" spans="1:16383" s="4" customFormat="1" ht="30" hidden="1" customHeight="1">
      <c r="A20" s="11"/>
      <c r="B20" s="166"/>
      <c r="C20" s="165"/>
      <c r="D20" s="164"/>
      <c r="E20" s="165"/>
      <c r="F20" s="6"/>
      <c r="G20" s="179"/>
      <c r="H20" s="180"/>
      <c r="I20" s="180"/>
      <c r="J20" s="181"/>
      <c r="K20" s="182">
        <f t="shared" ref="K20:K25" si="3">F20*G20</f>
        <v>0</v>
      </c>
      <c r="L20" s="183"/>
      <c r="M20" s="183"/>
      <c r="N20" s="184"/>
      <c r="O20" s="179"/>
      <c r="P20" s="180"/>
      <c r="Q20" s="181"/>
      <c r="R20" s="6" t="s">
        <v>17</v>
      </c>
      <c r="S20" s="1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</row>
    <row r="21" spans="1:16383" s="4" customFormat="1" ht="30" hidden="1" customHeight="1">
      <c r="A21" s="11"/>
      <c r="B21" s="166"/>
      <c r="C21" s="165"/>
      <c r="D21" s="164"/>
      <c r="E21" s="165"/>
      <c r="F21" s="6"/>
      <c r="G21" s="179"/>
      <c r="H21" s="180"/>
      <c r="I21" s="180"/>
      <c r="J21" s="181"/>
      <c r="K21" s="182">
        <f t="shared" si="3"/>
        <v>0</v>
      </c>
      <c r="L21" s="183"/>
      <c r="M21" s="183"/>
      <c r="N21" s="184"/>
      <c r="O21" s="179"/>
      <c r="P21" s="180"/>
      <c r="Q21" s="181"/>
      <c r="R21" s="6" t="s">
        <v>17</v>
      </c>
      <c r="S21" s="1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</row>
    <row r="22" spans="1:16383" s="4" customFormat="1" ht="30" hidden="1" customHeight="1">
      <c r="A22" s="11"/>
      <c r="B22" s="166"/>
      <c r="C22" s="165"/>
      <c r="D22" s="164"/>
      <c r="E22" s="165"/>
      <c r="F22" s="6"/>
      <c r="G22" s="179"/>
      <c r="H22" s="180"/>
      <c r="I22" s="180"/>
      <c r="J22" s="181"/>
      <c r="K22" s="182">
        <f t="shared" si="3"/>
        <v>0</v>
      </c>
      <c r="L22" s="183"/>
      <c r="M22" s="183"/>
      <c r="N22" s="184"/>
      <c r="O22" s="179"/>
      <c r="P22" s="180"/>
      <c r="Q22" s="181"/>
      <c r="R22" s="6" t="s">
        <v>17</v>
      </c>
      <c r="S22" s="1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</row>
    <row r="23" spans="1:16383" s="4" customFormat="1" ht="30" hidden="1" customHeight="1">
      <c r="A23" s="11"/>
      <c r="B23" s="166"/>
      <c r="C23" s="165"/>
      <c r="D23" s="164"/>
      <c r="E23" s="165"/>
      <c r="F23" s="6"/>
      <c r="G23" s="179"/>
      <c r="H23" s="180"/>
      <c r="I23" s="180"/>
      <c r="J23" s="181"/>
      <c r="K23" s="182">
        <f t="shared" si="3"/>
        <v>0</v>
      </c>
      <c r="L23" s="183"/>
      <c r="M23" s="183"/>
      <c r="N23" s="184"/>
      <c r="O23" s="179"/>
      <c r="P23" s="180"/>
      <c r="Q23" s="181"/>
      <c r="R23" s="6" t="s">
        <v>17</v>
      </c>
      <c r="S23" s="1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</row>
    <row r="24" spans="1:16383" s="4" customFormat="1" ht="30" hidden="1" customHeight="1">
      <c r="A24" s="11"/>
      <c r="B24" s="166"/>
      <c r="C24" s="165"/>
      <c r="D24" s="164"/>
      <c r="E24" s="165"/>
      <c r="F24" s="6"/>
      <c r="G24" s="179"/>
      <c r="H24" s="180"/>
      <c r="I24" s="180"/>
      <c r="J24" s="181"/>
      <c r="K24" s="182">
        <f t="shared" si="3"/>
        <v>0</v>
      </c>
      <c r="L24" s="183"/>
      <c r="M24" s="183"/>
      <c r="N24" s="184"/>
      <c r="O24" s="179" t="s">
        <v>17</v>
      </c>
      <c r="P24" s="180"/>
      <c r="Q24" s="181"/>
      <c r="R24" s="6" t="s">
        <v>17</v>
      </c>
      <c r="S24" s="1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  <c r="WTQ24" s="5"/>
      <c r="WTR24" s="5"/>
      <c r="WTS24" s="5"/>
      <c r="WTT24" s="5"/>
      <c r="WTU24" s="5"/>
      <c r="WTV24" s="5"/>
      <c r="WTW24" s="5"/>
      <c r="WTX24" s="5"/>
      <c r="WTY24" s="5"/>
      <c r="WTZ24" s="5"/>
      <c r="WUA24" s="5"/>
      <c r="WUB24" s="5"/>
      <c r="WUC24" s="5"/>
      <c r="WUD24" s="5"/>
      <c r="WUE24" s="5"/>
      <c r="WUF24" s="5"/>
      <c r="WUG24" s="5"/>
      <c r="WUH24" s="5"/>
      <c r="WUI24" s="5"/>
      <c r="WUJ24" s="5"/>
      <c r="WUK24" s="5"/>
      <c r="WUL24" s="5"/>
      <c r="WUM24" s="5"/>
      <c r="WUN24" s="5"/>
      <c r="WUO24" s="5"/>
      <c r="WUP24" s="5"/>
      <c r="WUQ24" s="5"/>
      <c r="WUR24" s="5"/>
      <c r="WUS24" s="5"/>
      <c r="WUT24" s="5"/>
      <c r="WUU24" s="5"/>
      <c r="WUV24" s="5"/>
      <c r="WUW24" s="5"/>
      <c r="WUX24" s="5"/>
      <c r="WUY24" s="5"/>
      <c r="WUZ24" s="5"/>
      <c r="WVA24" s="5"/>
      <c r="WVB24" s="5"/>
      <c r="WVC24" s="5"/>
      <c r="WVD24" s="5"/>
      <c r="WVE24" s="5"/>
      <c r="WVF24" s="5"/>
      <c r="WVG24" s="5"/>
      <c r="WVH24" s="5"/>
      <c r="WVI24" s="5"/>
      <c r="WVJ24" s="5"/>
      <c r="WVK24" s="5"/>
      <c r="WVL24" s="5"/>
      <c r="WVM24" s="5"/>
      <c r="WVN24" s="5"/>
      <c r="WVO24" s="5"/>
      <c r="WVP24" s="5"/>
      <c r="WVQ24" s="5"/>
      <c r="WVR24" s="5"/>
      <c r="WVS24" s="5"/>
      <c r="WVT24" s="5"/>
      <c r="WVU24" s="5"/>
      <c r="WVV24" s="5"/>
      <c r="WVW24" s="5"/>
      <c r="WVX24" s="5"/>
      <c r="WVY24" s="5"/>
      <c r="WVZ24" s="5"/>
      <c r="WWA24" s="5"/>
      <c r="WWB24" s="5"/>
      <c r="WWC24" s="5"/>
      <c r="WWD24" s="5"/>
      <c r="WWE24" s="5"/>
      <c r="WWF24" s="5"/>
      <c r="WWG24" s="5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5"/>
      <c r="WXO24" s="5"/>
      <c r="WXP24" s="5"/>
      <c r="WXQ24" s="5"/>
      <c r="WXR24" s="5"/>
      <c r="WXS24" s="5"/>
      <c r="WXT24" s="5"/>
      <c r="WXU24" s="5"/>
      <c r="WXV24" s="5"/>
      <c r="WXW24" s="5"/>
      <c r="WXX24" s="5"/>
      <c r="WXY24" s="5"/>
      <c r="WXZ24" s="5"/>
      <c r="WYA24" s="5"/>
      <c r="WYB24" s="5"/>
      <c r="WYC24" s="5"/>
      <c r="WYD24" s="5"/>
      <c r="WYE24" s="5"/>
      <c r="WYF24" s="5"/>
      <c r="WYG24" s="5"/>
      <c r="WYH24" s="5"/>
      <c r="WYI24" s="5"/>
      <c r="WYJ24" s="5"/>
      <c r="WYK24" s="5"/>
      <c r="WYL24" s="5"/>
      <c r="WYM24" s="5"/>
      <c r="WYN24" s="5"/>
      <c r="WYO24" s="5"/>
      <c r="WYP24" s="5"/>
      <c r="WYQ24" s="5"/>
      <c r="WYR24" s="5"/>
      <c r="WYS24" s="5"/>
      <c r="WYT24" s="5"/>
      <c r="WYU24" s="5"/>
      <c r="WYV24" s="5"/>
      <c r="WYW24" s="5"/>
      <c r="WYX24" s="5"/>
      <c r="WYY24" s="5"/>
      <c r="WYZ24" s="5"/>
      <c r="WZA24" s="5"/>
      <c r="WZB24" s="5"/>
      <c r="WZC24" s="5"/>
      <c r="WZD24" s="5"/>
      <c r="WZE24" s="5"/>
      <c r="WZF24" s="5"/>
      <c r="WZG24" s="5"/>
      <c r="WZH24" s="5"/>
      <c r="WZI24" s="5"/>
      <c r="WZJ24" s="5"/>
      <c r="WZK24" s="5"/>
      <c r="WZL24" s="5"/>
      <c r="WZM24" s="5"/>
      <c r="WZN24" s="5"/>
      <c r="WZO24" s="5"/>
      <c r="WZP24" s="5"/>
      <c r="WZQ24" s="5"/>
      <c r="WZR24" s="5"/>
      <c r="WZS24" s="5"/>
      <c r="WZT24" s="5"/>
      <c r="WZU24" s="5"/>
      <c r="WZV24" s="5"/>
      <c r="WZW24" s="5"/>
      <c r="WZX24" s="5"/>
      <c r="WZY24" s="5"/>
      <c r="WZZ24" s="5"/>
      <c r="XAA24" s="5"/>
      <c r="XAB24" s="5"/>
      <c r="XAC24" s="5"/>
      <c r="XAD24" s="5"/>
      <c r="XAE24" s="5"/>
      <c r="XAF24" s="5"/>
      <c r="XAG24" s="5"/>
      <c r="XAH24" s="5"/>
      <c r="XAI24" s="5"/>
      <c r="XAJ24" s="5"/>
      <c r="XAK24" s="5"/>
      <c r="XAL24" s="5"/>
      <c r="XAM24" s="5"/>
      <c r="XAN24" s="5"/>
      <c r="XAO24" s="5"/>
      <c r="XAP24" s="5"/>
      <c r="XAQ24" s="5"/>
      <c r="XAR24" s="5"/>
      <c r="XAS24" s="5"/>
      <c r="XAT24" s="5"/>
      <c r="XAU24" s="5"/>
      <c r="XAV24" s="5"/>
      <c r="XAW24" s="5"/>
      <c r="XAX24" s="5"/>
      <c r="XAY24" s="5"/>
      <c r="XAZ24" s="5"/>
      <c r="XBA24" s="5"/>
      <c r="XBB24" s="5"/>
      <c r="XBC24" s="5"/>
      <c r="XBD24" s="5"/>
      <c r="XBE24" s="5"/>
      <c r="XBF24" s="5"/>
      <c r="XBG24" s="5"/>
      <c r="XBH24" s="5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  <c r="XEO24" s="5"/>
      <c r="XEP24" s="5"/>
      <c r="XEQ24" s="5"/>
      <c r="XER24" s="5"/>
      <c r="XES24" s="5"/>
      <c r="XET24" s="5"/>
      <c r="XEU24" s="5"/>
      <c r="XEV24" s="5"/>
      <c r="XEW24" s="5"/>
      <c r="XEX24" s="5"/>
      <c r="XEY24" s="5"/>
      <c r="XEZ24" s="5"/>
      <c r="XFA24" s="5"/>
      <c r="XFB24" s="5"/>
      <c r="XFC24" s="5"/>
    </row>
    <row r="25" spans="1:16383" s="4" customFormat="1" ht="30" hidden="1" customHeight="1">
      <c r="A25" s="11"/>
      <c r="B25" s="191"/>
      <c r="C25" s="192"/>
      <c r="D25" s="164"/>
      <c r="E25" s="165"/>
      <c r="F25" s="6"/>
      <c r="G25" s="179"/>
      <c r="H25" s="180"/>
      <c r="I25" s="180"/>
      <c r="J25" s="181"/>
      <c r="K25" s="182">
        <f t="shared" si="3"/>
        <v>0</v>
      </c>
      <c r="L25" s="183"/>
      <c r="M25" s="183"/>
      <c r="N25" s="184"/>
      <c r="O25" s="179"/>
      <c r="P25" s="180"/>
      <c r="Q25" s="181"/>
      <c r="R25" s="6" t="s">
        <v>17</v>
      </c>
      <c r="S25" s="1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  <c r="WTQ25" s="5"/>
      <c r="WTR25" s="5"/>
      <c r="WTS25" s="5"/>
      <c r="WTT25" s="5"/>
      <c r="WTU25" s="5"/>
      <c r="WTV25" s="5"/>
      <c r="WTW25" s="5"/>
      <c r="WTX25" s="5"/>
      <c r="WTY25" s="5"/>
      <c r="WTZ25" s="5"/>
      <c r="WUA25" s="5"/>
      <c r="WUB25" s="5"/>
      <c r="WUC25" s="5"/>
      <c r="WUD25" s="5"/>
      <c r="WUE25" s="5"/>
      <c r="WUF25" s="5"/>
      <c r="WUG25" s="5"/>
      <c r="WUH25" s="5"/>
      <c r="WUI25" s="5"/>
      <c r="WUJ25" s="5"/>
      <c r="WUK25" s="5"/>
      <c r="WUL25" s="5"/>
      <c r="WUM25" s="5"/>
      <c r="WUN25" s="5"/>
      <c r="WUO25" s="5"/>
      <c r="WUP25" s="5"/>
      <c r="WUQ25" s="5"/>
      <c r="WUR25" s="5"/>
      <c r="WUS25" s="5"/>
      <c r="WUT25" s="5"/>
      <c r="WUU25" s="5"/>
      <c r="WUV25" s="5"/>
      <c r="WUW25" s="5"/>
      <c r="WUX25" s="5"/>
      <c r="WUY25" s="5"/>
      <c r="WUZ25" s="5"/>
      <c r="WVA25" s="5"/>
      <c r="WVB25" s="5"/>
      <c r="WVC25" s="5"/>
      <c r="WVD25" s="5"/>
      <c r="WVE25" s="5"/>
      <c r="WVF25" s="5"/>
      <c r="WVG25" s="5"/>
      <c r="WVH25" s="5"/>
      <c r="WVI25" s="5"/>
      <c r="WVJ25" s="5"/>
      <c r="WVK25" s="5"/>
      <c r="WVL25" s="5"/>
      <c r="WVM25" s="5"/>
      <c r="WVN25" s="5"/>
      <c r="WVO25" s="5"/>
      <c r="WVP25" s="5"/>
      <c r="WVQ25" s="5"/>
      <c r="WVR25" s="5"/>
      <c r="WVS25" s="5"/>
      <c r="WVT25" s="5"/>
      <c r="WVU25" s="5"/>
      <c r="WVV25" s="5"/>
      <c r="WVW25" s="5"/>
      <c r="WVX25" s="5"/>
      <c r="WVY25" s="5"/>
      <c r="WVZ25" s="5"/>
      <c r="WWA25" s="5"/>
      <c r="WWB25" s="5"/>
      <c r="WWC25" s="5"/>
      <c r="WWD25" s="5"/>
      <c r="WWE25" s="5"/>
      <c r="WWF25" s="5"/>
      <c r="WWG25" s="5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5"/>
      <c r="WXO25" s="5"/>
      <c r="WXP25" s="5"/>
      <c r="WXQ25" s="5"/>
      <c r="WXR25" s="5"/>
      <c r="WXS25" s="5"/>
      <c r="WXT25" s="5"/>
      <c r="WXU25" s="5"/>
      <c r="WXV25" s="5"/>
      <c r="WXW25" s="5"/>
      <c r="WXX25" s="5"/>
      <c r="WXY25" s="5"/>
      <c r="WXZ25" s="5"/>
      <c r="WYA25" s="5"/>
      <c r="WYB25" s="5"/>
      <c r="WYC25" s="5"/>
      <c r="WYD25" s="5"/>
      <c r="WYE25" s="5"/>
      <c r="WYF25" s="5"/>
      <c r="WYG25" s="5"/>
      <c r="WYH25" s="5"/>
      <c r="WYI25" s="5"/>
      <c r="WYJ25" s="5"/>
      <c r="WYK25" s="5"/>
      <c r="WYL25" s="5"/>
      <c r="WYM25" s="5"/>
      <c r="WYN25" s="5"/>
      <c r="WYO25" s="5"/>
      <c r="WYP25" s="5"/>
      <c r="WYQ25" s="5"/>
      <c r="WYR25" s="5"/>
      <c r="WYS25" s="5"/>
      <c r="WYT25" s="5"/>
      <c r="WYU25" s="5"/>
      <c r="WYV25" s="5"/>
      <c r="WYW25" s="5"/>
      <c r="WYX25" s="5"/>
      <c r="WYY25" s="5"/>
      <c r="WYZ25" s="5"/>
      <c r="WZA25" s="5"/>
      <c r="WZB25" s="5"/>
      <c r="WZC25" s="5"/>
      <c r="WZD25" s="5"/>
      <c r="WZE25" s="5"/>
      <c r="WZF25" s="5"/>
      <c r="WZG25" s="5"/>
      <c r="WZH25" s="5"/>
      <c r="WZI25" s="5"/>
      <c r="WZJ25" s="5"/>
      <c r="WZK25" s="5"/>
      <c r="WZL25" s="5"/>
      <c r="WZM25" s="5"/>
      <c r="WZN25" s="5"/>
      <c r="WZO25" s="5"/>
      <c r="WZP25" s="5"/>
      <c r="WZQ25" s="5"/>
      <c r="WZR25" s="5"/>
      <c r="WZS25" s="5"/>
      <c r="WZT25" s="5"/>
      <c r="WZU25" s="5"/>
      <c r="WZV25" s="5"/>
      <c r="WZW25" s="5"/>
      <c r="WZX25" s="5"/>
      <c r="WZY25" s="5"/>
      <c r="WZZ25" s="5"/>
      <c r="XAA25" s="5"/>
      <c r="XAB25" s="5"/>
      <c r="XAC25" s="5"/>
      <c r="XAD25" s="5"/>
      <c r="XAE25" s="5"/>
      <c r="XAF25" s="5"/>
      <c r="XAG25" s="5"/>
      <c r="XAH25" s="5"/>
      <c r="XAI25" s="5"/>
      <c r="XAJ25" s="5"/>
      <c r="XAK25" s="5"/>
      <c r="XAL25" s="5"/>
      <c r="XAM25" s="5"/>
      <c r="XAN25" s="5"/>
      <c r="XAO25" s="5"/>
      <c r="XAP25" s="5"/>
      <c r="XAQ25" s="5"/>
      <c r="XAR25" s="5"/>
      <c r="XAS25" s="5"/>
      <c r="XAT25" s="5"/>
      <c r="XAU25" s="5"/>
      <c r="XAV25" s="5"/>
      <c r="XAW25" s="5"/>
      <c r="XAX25" s="5"/>
      <c r="XAY25" s="5"/>
      <c r="XAZ25" s="5"/>
      <c r="XBA25" s="5"/>
      <c r="XBB25" s="5"/>
      <c r="XBC25" s="5"/>
      <c r="XBD25" s="5"/>
      <c r="XBE25" s="5"/>
      <c r="XBF25" s="5"/>
      <c r="XBG25" s="5"/>
      <c r="XBH25" s="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  <c r="XEM25" s="5"/>
      <c r="XEN25" s="5"/>
      <c r="XEO25" s="5"/>
      <c r="XEP25" s="5"/>
      <c r="XEQ25" s="5"/>
      <c r="XER25" s="5"/>
      <c r="XES25" s="5"/>
      <c r="XET25" s="5"/>
      <c r="XEU25" s="5"/>
      <c r="XEV25" s="5"/>
      <c r="XEW25" s="5"/>
      <c r="XEX25" s="5"/>
      <c r="XEY25" s="5"/>
      <c r="XEZ25" s="5"/>
      <c r="XFA25" s="5"/>
      <c r="XFB25" s="5"/>
      <c r="XFC25" s="5"/>
    </row>
    <row r="26" spans="1:16383" s="4" customFormat="1" ht="30" customHeight="1">
      <c r="A26" s="11" t="s">
        <v>12</v>
      </c>
      <c r="B26" s="130"/>
      <c r="C26" s="185"/>
      <c r="D26" s="186" t="s">
        <v>17</v>
      </c>
      <c r="E26" s="185"/>
      <c r="F26" s="7">
        <f>SUM(F11:F25)</f>
        <v>9</v>
      </c>
      <c r="G26" s="187">
        <f>SUM(G11:J19)</f>
        <v>3000000</v>
      </c>
      <c r="H26" s="188"/>
      <c r="I26" s="188"/>
      <c r="J26" s="189"/>
      <c r="K26" s="187">
        <f>SUM(K11:K25)</f>
        <v>3000000</v>
      </c>
      <c r="L26" s="188"/>
      <c r="M26" s="188"/>
      <c r="N26" s="189"/>
      <c r="O26" s="187"/>
      <c r="P26" s="188"/>
      <c r="Q26" s="189"/>
      <c r="R26" s="7" t="s">
        <v>17</v>
      </c>
      <c r="S26" s="1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  <c r="WTQ26" s="5"/>
      <c r="WTR26" s="5"/>
      <c r="WTS26" s="5"/>
      <c r="WTT26" s="5"/>
      <c r="WTU26" s="5"/>
      <c r="WTV26" s="5"/>
      <c r="WTW26" s="5"/>
      <c r="WTX26" s="5"/>
      <c r="WTY26" s="5"/>
      <c r="WTZ26" s="5"/>
      <c r="WUA26" s="5"/>
      <c r="WUB26" s="5"/>
      <c r="WUC26" s="5"/>
      <c r="WUD26" s="5"/>
      <c r="WUE26" s="5"/>
      <c r="WUF26" s="5"/>
      <c r="WUG26" s="5"/>
      <c r="WUH26" s="5"/>
      <c r="WUI26" s="5"/>
      <c r="WUJ26" s="5"/>
      <c r="WUK26" s="5"/>
      <c r="WUL26" s="5"/>
      <c r="WUM26" s="5"/>
      <c r="WUN26" s="5"/>
      <c r="WUO26" s="5"/>
      <c r="WUP26" s="5"/>
      <c r="WUQ26" s="5"/>
      <c r="WUR26" s="5"/>
      <c r="WUS26" s="5"/>
      <c r="WUT26" s="5"/>
      <c r="WUU26" s="5"/>
      <c r="WUV26" s="5"/>
      <c r="WUW26" s="5"/>
      <c r="WUX26" s="5"/>
      <c r="WUY26" s="5"/>
      <c r="WUZ26" s="5"/>
      <c r="WVA26" s="5"/>
      <c r="WVB26" s="5"/>
      <c r="WVC26" s="5"/>
      <c r="WVD26" s="5"/>
      <c r="WVE26" s="5"/>
      <c r="WVF26" s="5"/>
      <c r="WVG26" s="5"/>
      <c r="WVH26" s="5"/>
      <c r="WVI26" s="5"/>
      <c r="WVJ26" s="5"/>
      <c r="WVK26" s="5"/>
      <c r="WVL26" s="5"/>
      <c r="WVM26" s="5"/>
      <c r="WVN26" s="5"/>
      <c r="WVO26" s="5"/>
      <c r="WVP26" s="5"/>
      <c r="WVQ26" s="5"/>
      <c r="WVR26" s="5"/>
      <c r="WVS26" s="5"/>
      <c r="WVT26" s="5"/>
      <c r="WVU26" s="5"/>
      <c r="WVV26" s="5"/>
      <c r="WVW26" s="5"/>
      <c r="WVX26" s="5"/>
      <c r="WVY26" s="5"/>
      <c r="WVZ26" s="5"/>
      <c r="WWA26" s="5"/>
      <c r="WWB26" s="5"/>
      <c r="WWC26" s="5"/>
      <c r="WWD26" s="5"/>
      <c r="WWE26" s="5"/>
      <c r="WWF26" s="5"/>
      <c r="WWG26" s="5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5"/>
      <c r="WXO26" s="5"/>
      <c r="WXP26" s="5"/>
      <c r="WXQ26" s="5"/>
      <c r="WXR26" s="5"/>
      <c r="WXS26" s="5"/>
      <c r="WXT26" s="5"/>
      <c r="WXU26" s="5"/>
      <c r="WXV26" s="5"/>
      <c r="WXW26" s="5"/>
      <c r="WXX26" s="5"/>
      <c r="WXY26" s="5"/>
      <c r="WXZ26" s="5"/>
      <c r="WYA26" s="5"/>
      <c r="WYB26" s="5"/>
      <c r="WYC26" s="5"/>
      <c r="WYD26" s="5"/>
      <c r="WYE26" s="5"/>
      <c r="WYF26" s="5"/>
      <c r="WYG26" s="5"/>
      <c r="WYH26" s="5"/>
      <c r="WYI26" s="5"/>
      <c r="WYJ26" s="5"/>
      <c r="WYK26" s="5"/>
      <c r="WYL26" s="5"/>
      <c r="WYM26" s="5"/>
      <c r="WYN26" s="5"/>
      <c r="WYO26" s="5"/>
      <c r="WYP26" s="5"/>
      <c r="WYQ26" s="5"/>
      <c r="WYR26" s="5"/>
      <c r="WYS26" s="5"/>
      <c r="WYT26" s="5"/>
      <c r="WYU26" s="5"/>
      <c r="WYV26" s="5"/>
      <c r="WYW26" s="5"/>
      <c r="WYX26" s="5"/>
      <c r="WYY26" s="5"/>
      <c r="WYZ26" s="5"/>
      <c r="WZA26" s="5"/>
      <c r="WZB26" s="5"/>
      <c r="WZC26" s="5"/>
      <c r="WZD26" s="5"/>
      <c r="WZE26" s="5"/>
      <c r="WZF26" s="5"/>
      <c r="WZG26" s="5"/>
      <c r="WZH26" s="5"/>
      <c r="WZI26" s="5"/>
      <c r="WZJ26" s="5"/>
      <c r="WZK26" s="5"/>
      <c r="WZL26" s="5"/>
      <c r="WZM26" s="5"/>
      <c r="WZN26" s="5"/>
      <c r="WZO26" s="5"/>
      <c r="WZP26" s="5"/>
      <c r="WZQ26" s="5"/>
      <c r="WZR26" s="5"/>
      <c r="WZS26" s="5"/>
      <c r="WZT26" s="5"/>
      <c r="WZU26" s="5"/>
      <c r="WZV26" s="5"/>
      <c r="WZW26" s="5"/>
      <c r="WZX26" s="5"/>
      <c r="WZY26" s="5"/>
      <c r="WZZ26" s="5"/>
      <c r="XAA26" s="5"/>
      <c r="XAB26" s="5"/>
      <c r="XAC26" s="5"/>
      <c r="XAD26" s="5"/>
      <c r="XAE26" s="5"/>
      <c r="XAF26" s="5"/>
      <c r="XAG26" s="5"/>
      <c r="XAH26" s="5"/>
      <c r="XAI26" s="5"/>
      <c r="XAJ26" s="5"/>
      <c r="XAK26" s="5"/>
      <c r="XAL26" s="5"/>
      <c r="XAM26" s="5"/>
      <c r="XAN26" s="5"/>
      <c r="XAO26" s="5"/>
      <c r="XAP26" s="5"/>
      <c r="XAQ26" s="5"/>
      <c r="XAR26" s="5"/>
      <c r="XAS26" s="5"/>
      <c r="XAT26" s="5"/>
      <c r="XAU26" s="5"/>
      <c r="XAV26" s="5"/>
      <c r="XAW26" s="5"/>
      <c r="XAX26" s="5"/>
      <c r="XAY26" s="5"/>
      <c r="XAZ26" s="5"/>
      <c r="XBA26" s="5"/>
      <c r="XBB26" s="5"/>
      <c r="XBC26" s="5"/>
      <c r="XBD26" s="5"/>
      <c r="XBE26" s="5"/>
      <c r="XBF26" s="5"/>
      <c r="XBG26" s="5"/>
      <c r="XBH26" s="5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  <c r="XEL26" s="5"/>
      <c r="XEM26" s="5"/>
      <c r="XEN26" s="5"/>
      <c r="XEO26" s="5"/>
      <c r="XEP26" s="5"/>
      <c r="XEQ26" s="5"/>
      <c r="XER26" s="5"/>
      <c r="XES26" s="5"/>
      <c r="XET26" s="5"/>
      <c r="XEU26" s="5"/>
      <c r="XEV26" s="5"/>
      <c r="XEW26" s="5"/>
      <c r="XEX26" s="5"/>
      <c r="XEY26" s="5"/>
      <c r="XEZ26" s="5"/>
      <c r="XFA26" s="5"/>
      <c r="XFB26" s="5"/>
      <c r="XFC26" s="5"/>
    </row>
    <row r="27" spans="1:16383" s="8" customFormat="1" ht="45" customHeight="1">
      <c r="A27" s="9"/>
      <c r="B27" s="9" t="s">
        <v>33</v>
      </c>
      <c r="C27" s="9"/>
      <c r="D27" s="190" t="s">
        <v>9</v>
      </c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16383" s="5" customFormat="1" ht="19.5">
      <c r="A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</row>
    <row r="29" spans="1:16383" s="3" customFormat="1" ht="19.5">
      <c r="A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</row>
    <row r="30" spans="1:16383" s="3" customFormat="1" ht="19.5">
      <c r="A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</row>
    <row r="31" spans="1:16383" s="3" customFormat="1" ht="19.5">
      <c r="A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</row>
    <row r="32" spans="1:16383" s="3" customFormat="1" ht="19.5">
      <c r="A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  <row r="33" spans="1:16383" s="3" customFormat="1" ht="19.5">
      <c r="A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16383" s="3" customFormat="1" ht="19.5">
      <c r="A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16383" s="3" customFormat="1" ht="19.5">
      <c r="A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  <row r="36" spans="1:16383" s="3" customFormat="1" ht="19.5">
      <c r="A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</row>
    <row r="37" spans="1:16383" s="3" customFormat="1" ht="19.5">
      <c r="A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</row>
    <row r="38" spans="1:16383" s="3" customFormat="1" ht="19.5">
      <c r="A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1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</row>
    <row r="39" spans="1:16383" s="3" customFormat="1" ht="19.5">
      <c r="A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40" spans="1:16383" s="3" customFormat="1" ht="19.5">
      <c r="A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</row>
    <row r="41" spans="1:16383" s="3" customFormat="1" ht="19.5">
      <c r="A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</row>
    <row r="42" spans="1:16383" s="3" customFormat="1" ht="19.5">
      <c r="A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</row>
    <row r="43" spans="1:16383" s="3" customFormat="1" ht="19.5">
      <c r="A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  <c r="XEM43" s="2"/>
      <c r="XEN43" s="2"/>
      <c r="XEO43" s="2"/>
      <c r="XEP43" s="2"/>
      <c r="XEQ43" s="2"/>
      <c r="XER43" s="2"/>
      <c r="XES43" s="2"/>
      <c r="XET43" s="2"/>
      <c r="XEU43" s="2"/>
      <c r="XEV43" s="2"/>
      <c r="XEW43" s="2"/>
      <c r="XEX43" s="2"/>
      <c r="XEY43" s="2"/>
      <c r="XEZ43" s="2"/>
      <c r="XFA43" s="2"/>
      <c r="XFB43" s="2"/>
      <c r="XFC43" s="2"/>
    </row>
    <row r="44" spans="1:16383" s="3" customFormat="1" ht="19.5">
      <c r="A44" s="1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  <c r="WVS44" s="2"/>
      <c r="WVT44" s="2"/>
      <c r="WVU44" s="2"/>
      <c r="WVV44" s="2"/>
      <c r="WVW44" s="2"/>
      <c r="WVX44" s="2"/>
      <c r="WVY44" s="2"/>
      <c r="WVZ44" s="2"/>
      <c r="WWA44" s="2"/>
      <c r="WWB44" s="2"/>
      <c r="WWC44" s="2"/>
      <c r="WWD44" s="2"/>
      <c r="WWE44" s="2"/>
      <c r="WWF44" s="2"/>
      <c r="WWG44" s="2"/>
      <c r="WWH44" s="2"/>
      <c r="WWI44" s="2"/>
      <c r="WWJ44" s="2"/>
      <c r="WWK44" s="2"/>
      <c r="WWL44" s="2"/>
      <c r="WWM44" s="2"/>
      <c r="WWN44" s="2"/>
      <c r="WWO44" s="2"/>
      <c r="WWP44" s="2"/>
      <c r="WWQ44" s="2"/>
      <c r="WWR44" s="2"/>
      <c r="WWS44" s="2"/>
      <c r="WWT44" s="2"/>
      <c r="WWU44" s="2"/>
      <c r="WWV44" s="2"/>
      <c r="WWW44" s="2"/>
      <c r="WWX44" s="2"/>
      <c r="WWY44" s="2"/>
      <c r="WWZ44" s="2"/>
      <c r="WXA44" s="2"/>
      <c r="WXB44" s="2"/>
      <c r="WXC44" s="2"/>
      <c r="WXD44" s="2"/>
      <c r="WXE44" s="2"/>
      <c r="WXF44" s="2"/>
      <c r="WXG44" s="2"/>
      <c r="WXH44" s="2"/>
      <c r="WXI44" s="2"/>
      <c r="WXJ44" s="2"/>
      <c r="WXK44" s="2"/>
      <c r="WXL44" s="2"/>
      <c r="WXM44" s="2"/>
      <c r="WXN44" s="2"/>
      <c r="WXO44" s="2"/>
      <c r="WXP44" s="2"/>
      <c r="WXQ44" s="2"/>
      <c r="WXR44" s="2"/>
      <c r="WXS44" s="2"/>
      <c r="WXT44" s="2"/>
      <c r="WXU44" s="2"/>
      <c r="WXV44" s="2"/>
      <c r="WXW44" s="2"/>
      <c r="WXX44" s="2"/>
      <c r="WXY44" s="2"/>
      <c r="WXZ44" s="2"/>
      <c r="WYA44" s="2"/>
      <c r="WYB44" s="2"/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  <c r="XEI44" s="2"/>
      <c r="XEJ44" s="2"/>
      <c r="XEK44" s="2"/>
      <c r="XEL44" s="2"/>
      <c r="XEM44" s="2"/>
      <c r="XEN44" s="2"/>
      <c r="XEO44" s="2"/>
      <c r="XEP44" s="2"/>
      <c r="XEQ44" s="2"/>
      <c r="XER44" s="2"/>
      <c r="XES44" s="2"/>
      <c r="XET44" s="2"/>
      <c r="XEU44" s="2"/>
      <c r="XEV44" s="2"/>
      <c r="XEW44" s="2"/>
      <c r="XEX44" s="2"/>
      <c r="XEY44" s="2"/>
      <c r="XEZ44" s="2"/>
      <c r="XFA44" s="2"/>
      <c r="XFB44" s="2"/>
      <c r="XFC44" s="2"/>
    </row>
    <row r="45" spans="1:16383" s="3" customFormat="1" ht="19.5">
      <c r="A45" s="1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  <c r="VHD45" s="2"/>
      <c r="VHE45" s="2"/>
      <c r="VHF45" s="2"/>
      <c r="VHG45" s="2"/>
      <c r="VHH45" s="2"/>
      <c r="VHI45" s="2"/>
      <c r="VHJ45" s="2"/>
      <c r="VHK45" s="2"/>
      <c r="VHL45" s="2"/>
      <c r="VHM45" s="2"/>
      <c r="VHN45" s="2"/>
      <c r="VHO45" s="2"/>
      <c r="VHP45" s="2"/>
      <c r="VHQ45" s="2"/>
      <c r="VHR45" s="2"/>
      <c r="VHS45" s="2"/>
      <c r="VHT45" s="2"/>
      <c r="VHU45" s="2"/>
      <c r="VHV45" s="2"/>
      <c r="VHW45" s="2"/>
      <c r="VHX45" s="2"/>
      <c r="VHY45" s="2"/>
      <c r="VHZ45" s="2"/>
      <c r="VIA45" s="2"/>
      <c r="VIB45" s="2"/>
      <c r="VIC45" s="2"/>
      <c r="VID45" s="2"/>
      <c r="VIE45" s="2"/>
      <c r="VIF45" s="2"/>
      <c r="VIG45" s="2"/>
      <c r="VIH45" s="2"/>
      <c r="VII45" s="2"/>
      <c r="VIJ45" s="2"/>
      <c r="VIK45" s="2"/>
      <c r="VIL45" s="2"/>
      <c r="VIM45" s="2"/>
      <c r="VIN45" s="2"/>
      <c r="VIO45" s="2"/>
      <c r="VIP45" s="2"/>
      <c r="VIQ45" s="2"/>
      <c r="VIR45" s="2"/>
      <c r="VIS45" s="2"/>
      <c r="VIT45" s="2"/>
      <c r="VIU45" s="2"/>
      <c r="VIV45" s="2"/>
      <c r="VIW45" s="2"/>
      <c r="VIX45" s="2"/>
      <c r="VIY45" s="2"/>
      <c r="VIZ45" s="2"/>
      <c r="VJA45" s="2"/>
      <c r="VJB45" s="2"/>
      <c r="VJC45" s="2"/>
      <c r="VJD45" s="2"/>
      <c r="VJE45" s="2"/>
      <c r="VJF45" s="2"/>
      <c r="VJG45" s="2"/>
      <c r="VJH45" s="2"/>
      <c r="VJI45" s="2"/>
      <c r="VJJ45" s="2"/>
      <c r="VJK45" s="2"/>
      <c r="VJL45" s="2"/>
      <c r="VJM45" s="2"/>
      <c r="VJN45" s="2"/>
      <c r="VJO45" s="2"/>
      <c r="VJP45" s="2"/>
      <c r="VJQ45" s="2"/>
      <c r="VJR45" s="2"/>
      <c r="VJS45" s="2"/>
      <c r="VJT45" s="2"/>
      <c r="VJU45" s="2"/>
      <c r="VJV45" s="2"/>
      <c r="VJW45" s="2"/>
      <c r="VJX45" s="2"/>
      <c r="VJY45" s="2"/>
      <c r="VJZ45" s="2"/>
      <c r="VKA45" s="2"/>
      <c r="VKB45" s="2"/>
      <c r="VKC45" s="2"/>
      <c r="VKD45" s="2"/>
      <c r="VKE45" s="2"/>
      <c r="VKF45" s="2"/>
      <c r="VKG45" s="2"/>
      <c r="VKH45" s="2"/>
      <c r="VKI45" s="2"/>
      <c r="VKJ45" s="2"/>
      <c r="VKK45" s="2"/>
      <c r="VKL45" s="2"/>
      <c r="VKM45" s="2"/>
      <c r="VKN45" s="2"/>
      <c r="VKO45" s="2"/>
      <c r="VKP45" s="2"/>
      <c r="VKQ45" s="2"/>
      <c r="VKR45" s="2"/>
      <c r="VKS45" s="2"/>
      <c r="VKT45" s="2"/>
      <c r="VKU45" s="2"/>
      <c r="VKV45" s="2"/>
      <c r="VKW45" s="2"/>
      <c r="VKX45" s="2"/>
      <c r="VKY45" s="2"/>
      <c r="VKZ45" s="2"/>
      <c r="VLA45" s="2"/>
      <c r="VLB45" s="2"/>
      <c r="VLC45" s="2"/>
      <c r="VLD45" s="2"/>
      <c r="VLE45" s="2"/>
      <c r="VLF45" s="2"/>
      <c r="VLG45" s="2"/>
      <c r="VLH45" s="2"/>
      <c r="VLI45" s="2"/>
      <c r="VLJ45" s="2"/>
      <c r="VLK45" s="2"/>
      <c r="VLL45" s="2"/>
      <c r="VLM45" s="2"/>
      <c r="VLN45" s="2"/>
      <c r="VLO45" s="2"/>
      <c r="VLP45" s="2"/>
      <c r="VLQ45" s="2"/>
      <c r="VLR45" s="2"/>
      <c r="VLS45" s="2"/>
      <c r="VLT45" s="2"/>
      <c r="VLU45" s="2"/>
      <c r="VLV45" s="2"/>
      <c r="VLW45" s="2"/>
      <c r="VLX45" s="2"/>
      <c r="VLY45" s="2"/>
      <c r="VLZ45" s="2"/>
      <c r="VMA45" s="2"/>
      <c r="VMB45" s="2"/>
      <c r="VMC45" s="2"/>
      <c r="VMD45" s="2"/>
      <c r="VME45" s="2"/>
      <c r="VMF45" s="2"/>
      <c r="VMG45" s="2"/>
      <c r="VMH45" s="2"/>
      <c r="VMI45" s="2"/>
      <c r="VMJ45" s="2"/>
      <c r="VMK45" s="2"/>
      <c r="VML45" s="2"/>
      <c r="VMM45" s="2"/>
      <c r="VMN45" s="2"/>
      <c r="VMO45" s="2"/>
      <c r="VMP45" s="2"/>
      <c r="VMQ45" s="2"/>
      <c r="VMR45" s="2"/>
      <c r="VMS45" s="2"/>
      <c r="VMT45" s="2"/>
      <c r="VMU45" s="2"/>
      <c r="VMV45" s="2"/>
      <c r="VMW45" s="2"/>
      <c r="VMX45" s="2"/>
      <c r="VMY45" s="2"/>
      <c r="VMZ45" s="2"/>
      <c r="VNA45" s="2"/>
      <c r="VNB45" s="2"/>
      <c r="VNC45" s="2"/>
      <c r="VND45" s="2"/>
      <c r="VNE45" s="2"/>
      <c r="VNF45" s="2"/>
      <c r="VNG45" s="2"/>
      <c r="VNH45" s="2"/>
      <c r="VNI45" s="2"/>
      <c r="VNJ45" s="2"/>
      <c r="VNK45" s="2"/>
      <c r="VNL45" s="2"/>
      <c r="VNM45" s="2"/>
      <c r="VNN45" s="2"/>
      <c r="VNO45" s="2"/>
      <c r="VNP45" s="2"/>
      <c r="VNQ45" s="2"/>
      <c r="VNR45" s="2"/>
      <c r="VNS45" s="2"/>
      <c r="VNT45" s="2"/>
      <c r="VNU45" s="2"/>
      <c r="VNV45" s="2"/>
      <c r="VNW45" s="2"/>
      <c r="VNX45" s="2"/>
      <c r="VNY45" s="2"/>
      <c r="VNZ45" s="2"/>
      <c r="VOA45" s="2"/>
      <c r="VOB45" s="2"/>
      <c r="VOC45" s="2"/>
      <c r="VOD45" s="2"/>
      <c r="VOE45" s="2"/>
      <c r="VOF45" s="2"/>
      <c r="VOG45" s="2"/>
      <c r="VOH45" s="2"/>
      <c r="VOI45" s="2"/>
      <c r="VOJ45" s="2"/>
      <c r="VOK45" s="2"/>
      <c r="VOL45" s="2"/>
      <c r="VOM45" s="2"/>
      <c r="VON45" s="2"/>
      <c r="VOO45" s="2"/>
      <c r="VOP45" s="2"/>
      <c r="VOQ45" s="2"/>
      <c r="VOR45" s="2"/>
      <c r="VOS45" s="2"/>
      <c r="VOT45" s="2"/>
      <c r="VOU45" s="2"/>
      <c r="VOV45" s="2"/>
      <c r="VOW45" s="2"/>
      <c r="VOX45" s="2"/>
      <c r="VOY45" s="2"/>
      <c r="VOZ45" s="2"/>
      <c r="VPA45" s="2"/>
      <c r="VPB45" s="2"/>
      <c r="VPC45" s="2"/>
      <c r="VPD45" s="2"/>
      <c r="VPE45" s="2"/>
      <c r="VPF45" s="2"/>
      <c r="VPG45" s="2"/>
      <c r="VPH45" s="2"/>
      <c r="VPI45" s="2"/>
      <c r="VPJ45" s="2"/>
      <c r="VPK45" s="2"/>
      <c r="VPL45" s="2"/>
      <c r="VPM45" s="2"/>
      <c r="VPN45" s="2"/>
      <c r="VPO45" s="2"/>
      <c r="VPP45" s="2"/>
      <c r="VPQ45" s="2"/>
      <c r="VPR45" s="2"/>
      <c r="VPS45" s="2"/>
      <c r="VPT45" s="2"/>
      <c r="VPU45" s="2"/>
      <c r="VPV45" s="2"/>
      <c r="VPW45" s="2"/>
      <c r="VPX45" s="2"/>
      <c r="VPY45" s="2"/>
      <c r="VPZ45" s="2"/>
      <c r="VQA45" s="2"/>
      <c r="VQB45" s="2"/>
      <c r="VQC45" s="2"/>
      <c r="VQD45" s="2"/>
      <c r="VQE45" s="2"/>
      <c r="VQF45" s="2"/>
      <c r="VQG45" s="2"/>
      <c r="VQH45" s="2"/>
      <c r="VQI45" s="2"/>
      <c r="VQJ45" s="2"/>
      <c r="VQK45" s="2"/>
      <c r="VQL45" s="2"/>
      <c r="VQM45" s="2"/>
      <c r="VQN45" s="2"/>
      <c r="VQO45" s="2"/>
      <c r="VQP45" s="2"/>
      <c r="VQQ45" s="2"/>
      <c r="VQR45" s="2"/>
      <c r="VQS45" s="2"/>
      <c r="VQT45" s="2"/>
      <c r="VQU45" s="2"/>
      <c r="VQV45" s="2"/>
      <c r="VQW45" s="2"/>
      <c r="VQX45" s="2"/>
      <c r="VQY45" s="2"/>
      <c r="VQZ45" s="2"/>
      <c r="VRA45" s="2"/>
      <c r="VRB45" s="2"/>
      <c r="VRC45" s="2"/>
      <c r="VRD45" s="2"/>
      <c r="VRE45" s="2"/>
      <c r="VRF45" s="2"/>
      <c r="VRG45" s="2"/>
      <c r="VRH45" s="2"/>
      <c r="VRI45" s="2"/>
      <c r="VRJ45" s="2"/>
      <c r="VRK45" s="2"/>
      <c r="VRL45" s="2"/>
      <c r="VRM45" s="2"/>
      <c r="VRN45" s="2"/>
      <c r="VRO45" s="2"/>
      <c r="VRP45" s="2"/>
      <c r="VRQ45" s="2"/>
      <c r="VRR45" s="2"/>
      <c r="VRS45" s="2"/>
      <c r="VRT45" s="2"/>
      <c r="VRU45" s="2"/>
      <c r="VRV45" s="2"/>
      <c r="VRW45" s="2"/>
      <c r="VRX45" s="2"/>
      <c r="VRY45" s="2"/>
      <c r="VRZ45" s="2"/>
      <c r="VSA45" s="2"/>
      <c r="VSB45" s="2"/>
      <c r="VSC45" s="2"/>
      <c r="VSD45" s="2"/>
      <c r="VSE45" s="2"/>
      <c r="VSF45" s="2"/>
      <c r="VSG45" s="2"/>
      <c r="VSH45" s="2"/>
      <c r="VSI45" s="2"/>
      <c r="VSJ45" s="2"/>
      <c r="VSK45" s="2"/>
      <c r="VSL45" s="2"/>
      <c r="VSM45" s="2"/>
      <c r="VSN45" s="2"/>
      <c r="VSO45" s="2"/>
      <c r="VSP45" s="2"/>
      <c r="VSQ45" s="2"/>
      <c r="VSR45" s="2"/>
      <c r="VSS45" s="2"/>
      <c r="VST45" s="2"/>
      <c r="VSU45" s="2"/>
      <c r="VSV45" s="2"/>
      <c r="VSW45" s="2"/>
      <c r="VSX45" s="2"/>
      <c r="VSY45" s="2"/>
      <c r="VSZ45" s="2"/>
      <c r="VTA45" s="2"/>
      <c r="VTB45" s="2"/>
      <c r="VTC45" s="2"/>
      <c r="VTD45" s="2"/>
      <c r="VTE45" s="2"/>
      <c r="VTF45" s="2"/>
      <c r="VTG45" s="2"/>
      <c r="VTH45" s="2"/>
      <c r="VTI45" s="2"/>
      <c r="VTJ45" s="2"/>
      <c r="VTK45" s="2"/>
      <c r="VTL45" s="2"/>
      <c r="VTM45" s="2"/>
      <c r="VTN45" s="2"/>
      <c r="VTO45" s="2"/>
      <c r="VTP45" s="2"/>
      <c r="VTQ45" s="2"/>
      <c r="VTR45" s="2"/>
      <c r="VTS45" s="2"/>
      <c r="VTT45" s="2"/>
      <c r="VTU45" s="2"/>
      <c r="VTV45" s="2"/>
      <c r="VTW45" s="2"/>
      <c r="VTX45" s="2"/>
      <c r="VTY45" s="2"/>
      <c r="VTZ45" s="2"/>
      <c r="VUA45" s="2"/>
      <c r="VUB45" s="2"/>
      <c r="VUC45" s="2"/>
      <c r="VUD45" s="2"/>
      <c r="VUE45" s="2"/>
      <c r="VUF45" s="2"/>
      <c r="VUG45" s="2"/>
      <c r="VUH45" s="2"/>
      <c r="VUI45" s="2"/>
      <c r="VUJ45" s="2"/>
      <c r="VUK45" s="2"/>
      <c r="VUL45" s="2"/>
      <c r="VUM45" s="2"/>
      <c r="VUN45" s="2"/>
      <c r="VUO45" s="2"/>
      <c r="VUP45" s="2"/>
      <c r="VUQ45" s="2"/>
      <c r="VUR45" s="2"/>
      <c r="VUS45" s="2"/>
      <c r="VUT45" s="2"/>
      <c r="VUU45" s="2"/>
      <c r="VUV45" s="2"/>
      <c r="VUW45" s="2"/>
      <c r="VUX45" s="2"/>
      <c r="VUY45" s="2"/>
      <c r="VUZ45" s="2"/>
      <c r="VVA45" s="2"/>
      <c r="VVB45" s="2"/>
      <c r="VVC45" s="2"/>
      <c r="VVD45" s="2"/>
      <c r="VVE45" s="2"/>
      <c r="VVF45" s="2"/>
      <c r="VVG45" s="2"/>
      <c r="VVH45" s="2"/>
      <c r="VVI45" s="2"/>
      <c r="VVJ45" s="2"/>
      <c r="VVK45" s="2"/>
      <c r="VVL45" s="2"/>
      <c r="VVM45" s="2"/>
      <c r="VVN45" s="2"/>
      <c r="VVO45" s="2"/>
      <c r="VVP45" s="2"/>
      <c r="VVQ45" s="2"/>
      <c r="VVR45" s="2"/>
      <c r="VVS45" s="2"/>
      <c r="VVT45" s="2"/>
      <c r="VVU45" s="2"/>
      <c r="VVV45" s="2"/>
      <c r="VVW45" s="2"/>
      <c r="VVX45" s="2"/>
      <c r="VVY45" s="2"/>
      <c r="VVZ45" s="2"/>
      <c r="VWA45" s="2"/>
      <c r="VWB45" s="2"/>
      <c r="VWC45" s="2"/>
      <c r="VWD45" s="2"/>
      <c r="VWE45" s="2"/>
      <c r="VWF45" s="2"/>
      <c r="VWG45" s="2"/>
      <c r="VWH45" s="2"/>
      <c r="VWI45" s="2"/>
      <c r="VWJ45" s="2"/>
      <c r="VWK45" s="2"/>
      <c r="VWL45" s="2"/>
      <c r="VWM45" s="2"/>
      <c r="VWN45" s="2"/>
      <c r="VWO45" s="2"/>
      <c r="VWP45" s="2"/>
      <c r="VWQ45" s="2"/>
      <c r="VWR45" s="2"/>
      <c r="VWS45" s="2"/>
      <c r="VWT45" s="2"/>
      <c r="VWU45" s="2"/>
      <c r="VWV45" s="2"/>
      <c r="VWW45" s="2"/>
      <c r="VWX45" s="2"/>
      <c r="VWY45" s="2"/>
      <c r="VWZ45" s="2"/>
      <c r="VXA45" s="2"/>
      <c r="VXB45" s="2"/>
      <c r="VXC45" s="2"/>
      <c r="VXD45" s="2"/>
      <c r="VXE45" s="2"/>
      <c r="VXF45" s="2"/>
      <c r="VXG45" s="2"/>
      <c r="VXH45" s="2"/>
      <c r="VXI45" s="2"/>
      <c r="VXJ45" s="2"/>
      <c r="VXK45" s="2"/>
      <c r="VXL45" s="2"/>
      <c r="VXM45" s="2"/>
      <c r="VXN45" s="2"/>
      <c r="VXO45" s="2"/>
      <c r="VXP45" s="2"/>
      <c r="VXQ45" s="2"/>
      <c r="VXR45" s="2"/>
      <c r="VXS45" s="2"/>
      <c r="VXT45" s="2"/>
      <c r="VXU45" s="2"/>
      <c r="VXV45" s="2"/>
      <c r="VXW45" s="2"/>
      <c r="VXX45" s="2"/>
      <c r="VXY45" s="2"/>
      <c r="VXZ45" s="2"/>
      <c r="VYA45" s="2"/>
      <c r="VYB45" s="2"/>
      <c r="VYC45" s="2"/>
      <c r="VYD45" s="2"/>
      <c r="VYE45" s="2"/>
      <c r="VYF45" s="2"/>
      <c r="VYG45" s="2"/>
      <c r="VYH45" s="2"/>
      <c r="VYI45" s="2"/>
      <c r="VYJ45" s="2"/>
      <c r="VYK45" s="2"/>
      <c r="VYL45" s="2"/>
      <c r="VYM45" s="2"/>
      <c r="VYN45" s="2"/>
      <c r="VYO45" s="2"/>
      <c r="VYP45" s="2"/>
      <c r="VYQ45" s="2"/>
      <c r="VYR45" s="2"/>
      <c r="VYS45" s="2"/>
      <c r="VYT45" s="2"/>
      <c r="VYU45" s="2"/>
      <c r="VYV45" s="2"/>
      <c r="VYW45" s="2"/>
      <c r="VYX45" s="2"/>
      <c r="VYY45" s="2"/>
      <c r="VYZ45" s="2"/>
      <c r="VZA45" s="2"/>
      <c r="VZB45" s="2"/>
      <c r="VZC45" s="2"/>
      <c r="VZD45" s="2"/>
      <c r="VZE45" s="2"/>
      <c r="VZF45" s="2"/>
      <c r="VZG45" s="2"/>
      <c r="VZH45" s="2"/>
      <c r="VZI45" s="2"/>
      <c r="VZJ45" s="2"/>
      <c r="VZK45" s="2"/>
      <c r="VZL45" s="2"/>
      <c r="VZM45" s="2"/>
      <c r="VZN45" s="2"/>
      <c r="VZO45" s="2"/>
      <c r="VZP45" s="2"/>
      <c r="VZQ45" s="2"/>
      <c r="VZR45" s="2"/>
      <c r="VZS45" s="2"/>
      <c r="VZT45" s="2"/>
      <c r="VZU45" s="2"/>
      <c r="VZV45" s="2"/>
      <c r="VZW45" s="2"/>
      <c r="VZX45" s="2"/>
      <c r="VZY45" s="2"/>
      <c r="VZZ45" s="2"/>
      <c r="WAA45" s="2"/>
      <c r="WAB45" s="2"/>
      <c r="WAC45" s="2"/>
      <c r="WAD45" s="2"/>
      <c r="WAE45" s="2"/>
      <c r="WAF45" s="2"/>
      <c r="WAG45" s="2"/>
      <c r="WAH45" s="2"/>
      <c r="WAI45" s="2"/>
      <c r="WAJ45" s="2"/>
      <c r="WAK45" s="2"/>
      <c r="WAL45" s="2"/>
      <c r="WAM45" s="2"/>
      <c r="WAN45" s="2"/>
      <c r="WAO45" s="2"/>
      <c r="WAP45" s="2"/>
      <c r="WAQ45" s="2"/>
      <c r="WAR45" s="2"/>
      <c r="WAS45" s="2"/>
      <c r="WAT45" s="2"/>
      <c r="WAU45" s="2"/>
      <c r="WAV45" s="2"/>
      <c r="WAW45" s="2"/>
      <c r="WAX45" s="2"/>
      <c r="WAY45" s="2"/>
      <c r="WAZ45" s="2"/>
      <c r="WBA45" s="2"/>
      <c r="WBB45" s="2"/>
      <c r="WBC45" s="2"/>
      <c r="WBD45" s="2"/>
      <c r="WBE45" s="2"/>
      <c r="WBF45" s="2"/>
      <c r="WBG45" s="2"/>
      <c r="WBH45" s="2"/>
      <c r="WBI45" s="2"/>
      <c r="WBJ45" s="2"/>
      <c r="WBK45" s="2"/>
      <c r="WBL45" s="2"/>
      <c r="WBM45" s="2"/>
      <c r="WBN45" s="2"/>
      <c r="WBO45" s="2"/>
      <c r="WBP45" s="2"/>
      <c r="WBQ45" s="2"/>
      <c r="WBR45" s="2"/>
      <c r="WBS45" s="2"/>
      <c r="WBT45" s="2"/>
      <c r="WBU45" s="2"/>
      <c r="WBV45" s="2"/>
      <c r="WBW45" s="2"/>
      <c r="WBX45" s="2"/>
      <c r="WBY45" s="2"/>
      <c r="WBZ45" s="2"/>
      <c r="WCA45" s="2"/>
      <c r="WCB45" s="2"/>
      <c r="WCC45" s="2"/>
      <c r="WCD45" s="2"/>
      <c r="WCE45" s="2"/>
      <c r="WCF45" s="2"/>
      <c r="WCG45" s="2"/>
      <c r="WCH45" s="2"/>
      <c r="WCI45" s="2"/>
      <c r="WCJ45" s="2"/>
      <c r="WCK45" s="2"/>
      <c r="WCL45" s="2"/>
      <c r="WCM45" s="2"/>
      <c r="WCN45" s="2"/>
      <c r="WCO45" s="2"/>
      <c r="WCP45" s="2"/>
      <c r="WCQ45" s="2"/>
      <c r="WCR45" s="2"/>
      <c r="WCS45" s="2"/>
      <c r="WCT45" s="2"/>
      <c r="WCU45" s="2"/>
      <c r="WCV45" s="2"/>
      <c r="WCW45" s="2"/>
      <c r="WCX45" s="2"/>
      <c r="WCY45" s="2"/>
      <c r="WCZ45" s="2"/>
      <c r="WDA45" s="2"/>
      <c r="WDB45" s="2"/>
      <c r="WDC45" s="2"/>
      <c r="WDD45" s="2"/>
      <c r="WDE45" s="2"/>
      <c r="WDF45" s="2"/>
      <c r="WDG45" s="2"/>
      <c r="WDH45" s="2"/>
      <c r="WDI45" s="2"/>
      <c r="WDJ45" s="2"/>
      <c r="WDK45" s="2"/>
      <c r="WDL45" s="2"/>
      <c r="WDM45" s="2"/>
      <c r="WDN45" s="2"/>
      <c r="WDO45" s="2"/>
      <c r="WDP45" s="2"/>
      <c r="WDQ45" s="2"/>
      <c r="WDR45" s="2"/>
      <c r="WDS45" s="2"/>
      <c r="WDT45" s="2"/>
      <c r="WDU45" s="2"/>
      <c r="WDV45" s="2"/>
      <c r="WDW45" s="2"/>
      <c r="WDX45" s="2"/>
      <c r="WDY45" s="2"/>
      <c r="WDZ45" s="2"/>
      <c r="WEA45" s="2"/>
      <c r="WEB45" s="2"/>
      <c r="WEC45" s="2"/>
      <c r="WED45" s="2"/>
      <c r="WEE45" s="2"/>
      <c r="WEF45" s="2"/>
      <c r="WEG45" s="2"/>
      <c r="WEH45" s="2"/>
      <c r="WEI45" s="2"/>
      <c r="WEJ45" s="2"/>
      <c r="WEK45" s="2"/>
      <c r="WEL45" s="2"/>
      <c r="WEM45" s="2"/>
      <c r="WEN45" s="2"/>
      <c r="WEO45" s="2"/>
      <c r="WEP45" s="2"/>
      <c r="WEQ45" s="2"/>
      <c r="WER45" s="2"/>
      <c r="WES45" s="2"/>
      <c r="WET45" s="2"/>
      <c r="WEU45" s="2"/>
      <c r="WEV45" s="2"/>
      <c r="WEW45" s="2"/>
      <c r="WEX45" s="2"/>
      <c r="WEY45" s="2"/>
      <c r="WEZ45" s="2"/>
      <c r="WFA45" s="2"/>
      <c r="WFB45" s="2"/>
      <c r="WFC45" s="2"/>
      <c r="WFD45" s="2"/>
      <c r="WFE45" s="2"/>
      <c r="WFF45" s="2"/>
      <c r="WFG45" s="2"/>
      <c r="WFH45" s="2"/>
      <c r="WFI45" s="2"/>
      <c r="WFJ45" s="2"/>
      <c r="WFK45" s="2"/>
      <c r="WFL45" s="2"/>
      <c r="WFM45" s="2"/>
      <c r="WFN45" s="2"/>
      <c r="WFO45" s="2"/>
      <c r="WFP45" s="2"/>
      <c r="WFQ45" s="2"/>
      <c r="WFR45" s="2"/>
      <c r="WFS45" s="2"/>
      <c r="WFT45" s="2"/>
      <c r="WFU45" s="2"/>
      <c r="WFV45" s="2"/>
      <c r="WFW45" s="2"/>
      <c r="WFX45" s="2"/>
      <c r="WFY45" s="2"/>
      <c r="WFZ45" s="2"/>
      <c r="WGA45" s="2"/>
      <c r="WGB45" s="2"/>
      <c r="WGC45" s="2"/>
      <c r="WGD45" s="2"/>
      <c r="WGE45" s="2"/>
      <c r="WGF45" s="2"/>
      <c r="WGG45" s="2"/>
      <c r="WGH45" s="2"/>
      <c r="WGI45" s="2"/>
      <c r="WGJ45" s="2"/>
      <c r="WGK45" s="2"/>
      <c r="WGL45" s="2"/>
      <c r="WGM45" s="2"/>
      <c r="WGN45" s="2"/>
      <c r="WGO45" s="2"/>
      <c r="WGP45" s="2"/>
      <c r="WGQ45" s="2"/>
      <c r="WGR45" s="2"/>
      <c r="WGS45" s="2"/>
      <c r="WGT45" s="2"/>
      <c r="WGU45" s="2"/>
      <c r="WGV45" s="2"/>
      <c r="WGW45" s="2"/>
      <c r="WGX45" s="2"/>
      <c r="WGY45" s="2"/>
      <c r="WGZ45" s="2"/>
      <c r="WHA45" s="2"/>
      <c r="WHB45" s="2"/>
      <c r="WHC45" s="2"/>
      <c r="WHD45" s="2"/>
      <c r="WHE45" s="2"/>
      <c r="WHF45" s="2"/>
      <c r="WHG45" s="2"/>
      <c r="WHH45" s="2"/>
      <c r="WHI45" s="2"/>
      <c r="WHJ45" s="2"/>
      <c r="WHK45" s="2"/>
      <c r="WHL45" s="2"/>
      <c r="WHM45" s="2"/>
      <c r="WHN45" s="2"/>
      <c r="WHO45" s="2"/>
      <c r="WHP45" s="2"/>
      <c r="WHQ45" s="2"/>
      <c r="WHR45" s="2"/>
      <c r="WHS45" s="2"/>
      <c r="WHT45" s="2"/>
      <c r="WHU45" s="2"/>
      <c r="WHV45" s="2"/>
      <c r="WHW45" s="2"/>
      <c r="WHX45" s="2"/>
      <c r="WHY45" s="2"/>
      <c r="WHZ45" s="2"/>
      <c r="WIA45" s="2"/>
      <c r="WIB45" s="2"/>
      <c r="WIC45" s="2"/>
      <c r="WID45" s="2"/>
      <c r="WIE45" s="2"/>
      <c r="WIF45" s="2"/>
      <c r="WIG45" s="2"/>
      <c r="WIH45" s="2"/>
      <c r="WII45" s="2"/>
      <c r="WIJ45" s="2"/>
      <c r="WIK45" s="2"/>
      <c r="WIL45" s="2"/>
      <c r="WIM45" s="2"/>
      <c r="WIN45" s="2"/>
      <c r="WIO45" s="2"/>
      <c r="WIP45" s="2"/>
      <c r="WIQ45" s="2"/>
      <c r="WIR45" s="2"/>
      <c r="WIS45" s="2"/>
      <c r="WIT45" s="2"/>
      <c r="WIU45" s="2"/>
      <c r="WIV45" s="2"/>
      <c r="WIW45" s="2"/>
      <c r="WIX45" s="2"/>
      <c r="WIY45" s="2"/>
      <c r="WIZ45" s="2"/>
      <c r="WJA45" s="2"/>
      <c r="WJB45" s="2"/>
      <c r="WJC45" s="2"/>
      <c r="WJD45" s="2"/>
      <c r="WJE45" s="2"/>
      <c r="WJF45" s="2"/>
      <c r="WJG45" s="2"/>
      <c r="WJH45" s="2"/>
      <c r="WJI45" s="2"/>
      <c r="WJJ45" s="2"/>
      <c r="WJK45" s="2"/>
      <c r="WJL45" s="2"/>
      <c r="WJM45" s="2"/>
      <c r="WJN45" s="2"/>
      <c r="WJO45" s="2"/>
      <c r="WJP45" s="2"/>
      <c r="WJQ45" s="2"/>
      <c r="WJR45" s="2"/>
      <c r="WJS45" s="2"/>
      <c r="WJT45" s="2"/>
      <c r="WJU45" s="2"/>
      <c r="WJV45" s="2"/>
      <c r="WJW45" s="2"/>
      <c r="WJX45" s="2"/>
      <c r="WJY45" s="2"/>
      <c r="WJZ45" s="2"/>
      <c r="WKA45" s="2"/>
      <c r="WKB45" s="2"/>
      <c r="WKC45" s="2"/>
      <c r="WKD45" s="2"/>
      <c r="WKE45" s="2"/>
      <c r="WKF45" s="2"/>
      <c r="WKG45" s="2"/>
      <c r="WKH45" s="2"/>
      <c r="WKI45" s="2"/>
      <c r="WKJ45" s="2"/>
      <c r="WKK45" s="2"/>
      <c r="WKL45" s="2"/>
      <c r="WKM45" s="2"/>
      <c r="WKN45" s="2"/>
      <c r="WKO45" s="2"/>
      <c r="WKP45" s="2"/>
      <c r="WKQ45" s="2"/>
      <c r="WKR45" s="2"/>
      <c r="WKS45" s="2"/>
      <c r="WKT45" s="2"/>
      <c r="WKU45" s="2"/>
      <c r="WKV45" s="2"/>
      <c r="WKW45" s="2"/>
      <c r="WKX45" s="2"/>
      <c r="WKY45" s="2"/>
      <c r="WKZ45" s="2"/>
      <c r="WLA45" s="2"/>
      <c r="WLB45" s="2"/>
      <c r="WLC45" s="2"/>
      <c r="WLD45" s="2"/>
      <c r="WLE45" s="2"/>
      <c r="WLF45" s="2"/>
      <c r="WLG45" s="2"/>
      <c r="WLH45" s="2"/>
      <c r="WLI45" s="2"/>
      <c r="WLJ45" s="2"/>
      <c r="WLK45" s="2"/>
      <c r="WLL45" s="2"/>
      <c r="WLM45" s="2"/>
      <c r="WLN45" s="2"/>
      <c r="WLO45" s="2"/>
      <c r="WLP45" s="2"/>
      <c r="WLQ45" s="2"/>
      <c r="WLR45" s="2"/>
      <c r="WLS45" s="2"/>
      <c r="WLT45" s="2"/>
      <c r="WLU45" s="2"/>
      <c r="WLV45" s="2"/>
      <c r="WLW45" s="2"/>
      <c r="WLX45" s="2"/>
      <c r="WLY45" s="2"/>
      <c r="WLZ45" s="2"/>
      <c r="WMA45" s="2"/>
      <c r="WMB45" s="2"/>
      <c r="WMC45" s="2"/>
      <c r="WMD45" s="2"/>
      <c r="WME45" s="2"/>
      <c r="WMF45" s="2"/>
      <c r="WMG45" s="2"/>
      <c r="WMH45" s="2"/>
      <c r="WMI45" s="2"/>
      <c r="WMJ45" s="2"/>
      <c r="WMK45" s="2"/>
      <c r="WML45" s="2"/>
      <c r="WMM45" s="2"/>
      <c r="WMN45" s="2"/>
      <c r="WMO45" s="2"/>
      <c r="WMP45" s="2"/>
      <c r="WMQ45" s="2"/>
      <c r="WMR45" s="2"/>
      <c r="WMS45" s="2"/>
      <c r="WMT45" s="2"/>
      <c r="WMU45" s="2"/>
      <c r="WMV45" s="2"/>
      <c r="WMW45" s="2"/>
      <c r="WMX45" s="2"/>
      <c r="WMY45" s="2"/>
      <c r="WMZ45" s="2"/>
      <c r="WNA45" s="2"/>
      <c r="WNB45" s="2"/>
      <c r="WNC45" s="2"/>
      <c r="WND45" s="2"/>
      <c r="WNE45" s="2"/>
      <c r="WNF45" s="2"/>
      <c r="WNG45" s="2"/>
      <c r="WNH45" s="2"/>
      <c r="WNI45" s="2"/>
      <c r="WNJ45" s="2"/>
      <c r="WNK45" s="2"/>
      <c r="WNL45" s="2"/>
      <c r="WNM45" s="2"/>
      <c r="WNN45" s="2"/>
      <c r="WNO45" s="2"/>
      <c r="WNP45" s="2"/>
      <c r="WNQ45" s="2"/>
      <c r="WNR45" s="2"/>
      <c r="WNS45" s="2"/>
      <c r="WNT45" s="2"/>
      <c r="WNU45" s="2"/>
      <c r="WNV45" s="2"/>
      <c r="WNW45" s="2"/>
      <c r="WNX45" s="2"/>
      <c r="WNY45" s="2"/>
      <c r="WNZ45" s="2"/>
      <c r="WOA45" s="2"/>
      <c r="WOB45" s="2"/>
      <c r="WOC45" s="2"/>
      <c r="WOD45" s="2"/>
      <c r="WOE45" s="2"/>
      <c r="WOF45" s="2"/>
      <c r="WOG45" s="2"/>
      <c r="WOH45" s="2"/>
      <c r="WOI45" s="2"/>
      <c r="WOJ45" s="2"/>
      <c r="WOK45" s="2"/>
      <c r="WOL45" s="2"/>
      <c r="WOM45" s="2"/>
      <c r="WON45" s="2"/>
      <c r="WOO45" s="2"/>
      <c r="WOP45" s="2"/>
      <c r="WOQ45" s="2"/>
      <c r="WOR45" s="2"/>
      <c r="WOS45" s="2"/>
      <c r="WOT45" s="2"/>
      <c r="WOU45" s="2"/>
      <c r="WOV45" s="2"/>
      <c r="WOW45" s="2"/>
      <c r="WOX45" s="2"/>
      <c r="WOY45" s="2"/>
      <c r="WOZ45" s="2"/>
      <c r="WPA45" s="2"/>
      <c r="WPB45" s="2"/>
      <c r="WPC45" s="2"/>
      <c r="WPD45" s="2"/>
      <c r="WPE45" s="2"/>
      <c r="WPF45" s="2"/>
      <c r="WPG45" s="2"/>
      <c r="WPH45" s="2"/>
      <c r="WPI45" s="2"/>
      <c r="WPJ45" s="2"/>
      <c r="WPK45" s="2"/>
      <c r="WPL45" s="2"/>
      <c r="WPM45" s="2"/>
      <c r="WPN45" s="2"/>
      <c r="WPO45" s="2"/>
      <c r="WPP45" s="2"/>
      <c r="WPQ45" s="2"/>
      <c r="WPR45" s="2"/>
      <c r="WPS45" s="2"/>
      <c r="WPT45" s="2"/>
      <c r="WPU45" s="2"/>
      <c r="WPV45" s="2"/>
      <c r="WPW45" s="2"/>
      <c r="WPX45" s="2"/>
      <c r="WPY45" s="2"/>
      <c r="WPZ45" s="2"/>
      <c r="WQA45" s="2"/>
      <c r="WQB45" s="2"/>
      <c r="WQC45" s="2"/>
      <c r="WQD45" s="2"/>
      <c r="WQE45" s="2"/>
      <c r="WQF45" s="2"/>
      <c r="WQG45" s="2"/>
      <c r="WQH45" s="2"/>
      <c r="WQI45" s="2"/>
      <c r="WQJ45" s="2"/>
      <c r="WQK45" s="2"/>
      <c r="WQL45" s="2"/>
      <c r="WQM45" s="2"/>
      <c r="WQN45" s="2"/>
      <c r="WQO45" s="2"/>
      <c r="WQP45" s="2"/>
      <c r="WQQ45" s="2"/>
      <c r="WQR45" s="2"/>
      <c r="WQS45" s="2"/>
      <c r="WQT45" s="2"/>
      <c r="WQU45" s="2"/>
      <c r="WQV45" s="2"/>
      <c r="WQW45" s="2"/>
      <c r="WQX45" s="2"/>
      <c r="WQY45" s="2"/>
      <c r="WQZ45" s="2"/>
      <c r="WRA45" s="2"/>
      <c r="WRB45" s="2"/>
      <c r="WRC45" s="2"/>
      <c r="WRD45" s="2"/>
      <c r="WRE45" s="2"/>
      <c r="WRF45" s="2"/>
      <c r="WRG45" s="2"/>
      <c r="WRH45" s="2"/>
      <c r="WRI45" s="2"/>
      <c r="WRJ45" s="2"/>
      <c r="WRK45" s="2"/>
      <c r="WRL45" s="2"/>
      <c r="WRM45" s="2"/>
      <c r="WRN45" s="2"/>
      <c r="WRO45" s="2"/>
      <c r="WRP45" s="2"/>
      <c r="WRQ45" s="2"/>
      <c r="WRR45" s="2"/>
      <c r="WRS45" s="2"/>
      <c r="WRT45" s="2"/>
      <c r="WRU45" s="2"/>
      <c r="WRV45" s="2"/>
      <c r="WRW45" s="2"/>
      <c r="WRX45" s="2"/>
      <c r="WRY45" s="2"/>
      <c r="WRZ45" s="2"/>
      <c r="WSA45" s="2"/>
      <c r="WSB45" s="2"/>
      <c r="WSC45" s="2"/>
      <c r="WSD45" s="2"/>
      <c r="WSE45" s="2"/>
      <c r="WSF45" s="2"/>
      <c r="WSG45" s="2"/>
      <c r="WSH45" s="2"/>
      <c r="WSI45" s="2"/>
      <c r="WSJ45" s="2"/>
      <c r="WSK45" s="2"/>
      <c r="WSL45" s="2"/>
      <c r="WSM45" s="2"/>
      <c r="WSN45" s="2"/>
      <c r="WSO45" s="2"/>
      <c r="WSP45" s="2"/>
      <c r="WSQ45" s="2"/>
      <c r="WSR45" s="2"/>
      <c r="WSS45" s="2"/>
      <c r="WST45" s="2"/>
      <c r="WSU45" s="2"/>
      <c r="WSV45" s="2"/>
      <c r="WSW45" s="2"/>
      <c r="WSX45" s="2"/>
      <c r="WSY45" s="2"/>
      <c r="WSZ45" s="2"/>
      <c r="WTA45" s="2"/>
      <c r="WTB45" s="2"/>
      <c r="WTC45" s="2"/>
      <c r="WTD45" s="2"/>
      <c r="WTE45" s="2"/>
      <c r="WTF45" s="2"/>
      <c r="WTG45" s="2"/>
      <c r="WTH45" s="2"/>
      <c r="WTI45" s="2"/>
      <c r="WTJ45" s="2"/>
      <c r="WTK45" s="2"/>
      <c r="WTL45" s="2"/>
      <c r="WTM45" s="2"/>
      <c r="WTN45" s="2"/>
      <c r="WTO45" s="2"/>
      <c r="WTP45" s="2"/>
      <c r="WTQ45" s="2"/>
      <c r="WTR45" s="2"/>
      <c r="WTS45" s="2"/>
      <c r="WTT45" s="2"/>
      <c r="WTU45" s="2"/>
      <c r="WTV45" s="2"/>
      <c r="WTW45" s="2"/>
      <c r="WTX45" s="2"/>
      <c r="WTY45" s="2"/>
      <c r="WTZ45" s="2"/>
      <c r="WUA45" s="2"/>
      <c r="WUB45" s="2"/>
      <c r="WUC45" s="2"/>
      <c r="WUD45" s="2"/>
      <c r="WUE45" s="2"/>
      <c r="WUF45" s="2"/>
      <c r="WUG45" s="2"/>
      <c r="WUH45" s="2"/>
      <c r="WUI45" s="2"/>
      <c r="WUJ45" s="2"/>
      <c r="WUK45" s="2"/>
      <c r="WUL45" s="2"/>
      <c r="WUM45" s="2"/>
      <c r="WUN45" s="2"/>
      <c r="WUO45" s="2"/>
      <c r="WUP45" s="2"/>
      <c r="WUQ45" s="2"/>
      <c r="WUR45" s="2"/>
      <c r="WUS45" s="2"/>
      <c r="WUT45" s="2"/>
      <c r="WUU45" s="2"/>
      <c r="WUV45" s="2"/>
      <c r="WUW45" s="2"/>
      <c r="WUX45" s="2"/>
      <c r="WUY45" s="2"/>
      <c r="WUZ45" s="2"/>
      <c r="WVA45" s="2"/>
      <c r="WVB45" s="2"/>
      <c r="WVC45" s="2"/>
      <c r="WVD45" s="2"/>
      <c r="WVE45" s="2"/>
      <c r="WVF45" s="2"/>
      <c r="WVG45" s="2"/>
      <c r="WVH45" s="2"/>
      <c r="WVI45" s="2"/>
      <c r="WVJ45" s="2"/>
      <c r="WVK45" s="2"/>
      <c r="WVL45" s="2"/>
      <c r="WVM45" s="2"/>
      <c r="WVN45" s="2"/>
      <c r="WVO45" s="2"/>
      <c r="WVP45" s="2"/>
      <c r="WVQ45" s="2"/>
      <c r="WVR45" s="2"/>
      <c r="WVS45" s="2"/>
      <c r="WVT45" s="2"/>
      <c r="WVU45" s="2"/>
      <c r="WVV45" s="2"/>
      <c r="WVW45" s="2"/>
      <c r="WVX45" s="2"/>
      <c r="WVY45" s="2"/>
      <c r="WVZ45" s="2"/>
      <c r="WWA45" s="2"/>
      <c r="WWB45" s="2"/>
      <c r="WWC45" s="2"/>
      <c r="WWD45" s="2"/>
      <c r="WWE45" s="2"/>
      <c r="WWF45" s="2"/>
      <c r="WWG45" s="2"/>
      <c r="WWH45" s="2"/>
      <c r="WWI45" s="2"/>
      <c r="WWJ45" s="2"/>
      <c r="WWK45" s="2"/>
      <c r="WWL45" s="2"/>
      <c r="WWM45" s="2"/>
      <c r="WWN45" s="2"/>
      <c r="WWO45" s="2"/>
      <c r="WWP45" s="2"/>
      <c r="WWQ45" s="2"/>
      <c r="WWR45" s="2"/>
      <c r="WWS45" s="2"/>
      <c r="WWT45" s="2"/>
      <c r="WWU45" s="2"/>
      <c r="WWV45" s="2"/>
      <c r="WWW45" s="2"/>
      <c r="WWX45" s="2"/>
      <c r="WWY45" s="2"/>
      <c r="WWZ45" s="2"/>
      <c r="WXA45" s="2"/>
      <c r="WXB45" s="2"/>
      <c r="WXC45" s="2"/>
      <c r="WXD45" s="2"/>
      <c r="WXE45" s="2"/>
      <c r="WXF45" s="2"/>
      <c r="WXG45" s="2"/>
      <c r="WXH45" s="2"/>
      <c r="WXI45" s="2"/>
      <c r="WXJ45" s="2"/>
      <c r="WXK45" s="2"/>
      <c r="WXL45" s="2"/>
      <c r="WXM45" s="2"/>
      <c r="WXN45" s="2"/>
      <c r="WXO45" s="2"/>
      <c r="WXP45" s="2"/>
      <c r="WXQ45" s="2"/>
      <c r="WXR45" s="2"/>
      <c r="WXS45" s="2"/>
      <c r="WXT45" s="2"/>
      <c r="WXU45" s="2"/>
      <c r="WXV45" s="2"/>
      <c r="WXW45" s="2"/>
      <c r="WXX45" s="2"/>
      <c r="WXY45" s="2"/>
      <c r="WXZ45" s="2"/>
      <c r="WYA45" s="2"/>
      <c r="WYB45" s="2"/>
      <c r="WYC45" s="2"/>
      <c r="WYD45" s="2"/>
      <c r="WYE45" s="2"/>
      <c r="WYF45" s="2"/>
      <c r="WYG45" s="2"/>
      <c r="WYH45" s="2"/>
      <c r="WYI45" s="2"/>
      <c r="WYJ45" s="2"/>
      <c r="WYK45" s="2"/>
      <c r="WYL45" s="2"/>
      <c r="WYM45" s="2"/>
      <c r="WYN45" s="2"/>
      <c r="WYO45" s="2"/>
      <c r="WYP45" s="2"/>
      <c r="WYQ45" s="2"/>
      <c r="WYR45" s="2"/>
      <c r="WYS45" s="2"/>
      <c r="WYT45" s="2"/>
      <c r="WYU45" s="2"/>
      <c r="WYV45" s="2"/>
      <c r="WYW45" s="2"/>
      <c r="WYX45" s="2"/>
      <c r="WYY45" s="2"/>
      <c r="WYZ45" s="2"/>
      <c r="WZA45" s="2"/>
      <c r="WZB45" s="2"/>
      <c r="WZC45" s="2"/>
      <c r="WZD45" s="2"/>
      <c r="WZE45" s="2"/>
      <c r="WZF45" s="2"/>
      <c r="WZG45" s="2"/>
      <c r="WZH45" s="2"/>
      <c r="WZI45" s="2"/>
      <c r="WZJ45" s="2"/>
      <c r="WZK45" s="2"/>
      <c r="WZL45" s="2"/>
      <c r="WZM45" s="2"/>
      <c r="WZN45" s="2"/>
      <c r="WZO45" s="2"/>
      <c r="WZP45" s="2"/>
      <c r="WZQ45" s="2"/>
      <c r="WZR45" s="2"/>
      <c r="WZS45" s="2"/>
      <c r="WZT45" s="2"/>
      <c r="WZU45" s="2"/>
      <c r="WZV45" s="2"/>
      <c r="WZW45" s="2"/>
      <c r="WZX45" s="2"/>
      <c r="WZY45" s="2"/>
      <c r="WZZ45" s="2"/>
      <c r="XAA45" s="2"/>
      <c r="XAB45" s="2"/>
      <c r="XAC45" s="2"/>
      <c r="XAD45" s="2"/>
      <c r="XAE45" s="2"/>
      <c r="XAF45" s="2"/>
      <c r="XAG45" s="2"/>
      <c r="XAH45" s="2"/>
      <c r="XAI45" s="2"/>
      <c r="XAJ45" s="2"/>
      <c r="XAK45" s="2"/>
      <c r="XAL45" s="2"/>
      <c r="XAM45" s="2"/>
      <c r="XAN45" s="2"/>
      <c r="XAO45" s="2"/>
      <c r="XAP45" s="2"/>
      <c r="XAQ45" s="2"/>
      <c r="XAR45" s="2"/>
      <c r="XAS45" s="2"/>
      <c r="XAT45" s="2"/>
      <c r="XAU45" s="2"/>
      <c r="XAV45" s="2"/>
      <c r="XAW45" s="2"/>
      <c r="XAX45" s="2"/>
      <c r="XAY45" s="2"/>
      <c r="XAZ45" s="2"/>
      <c r="XBA45" s="2"/>
      <c r="XBB45" s="2"/>
      <c r="XBC45" s="2"/>
      <c r="XBD45" s="2"/>
      <c r="XBE45" s="2"/>
      <c r="XBF45" s="2"/>
      <c r="XBG45" s="2"/>
      <c r="XBH45" s="2"/>
      <c r="XBI45" s="2"/>
      <c r="XBJ45" s="2"/>
      <c r="XBK45" s="2"/>
      <c r="XBL45" s="2"/>
      <c r="XBM45" s="2"/>
      <c r="XBN45" s="2"/>
      <c r="XBO45" s="2"/>
      <c r="XBP45" s="2"/>
      <c r="XBQ45" s="2"/>
      <c r="XBR45" s="2"/>
      <c r="XBS45" s="2"/>
      <c r="XBT45" s="2"/>
      <c r="XBU45" s="2"/>
      <c r="XBV45" s="2"/>
      <c r="XBW45" s="2"/>
      <c r="XBX45" s="2"/>
      <c r="XBY45" s="2"/>
      <c r="XBZ45" s="2"/>
      <c r="XCA45" s="2"/>
      <c r="XCB45" s="2"/>
      <c r="XCC45" s="2"/>
      <c r="XCD45" s="2"/>
      <c r="XCE45" s="2"/>
      <c r="XCF45" s="2"/>
      <c r="XCG45" s="2"/>
      <c r="XCH45" s="2"/>
      <c r="XCI45" s="2"/>
      <c r="XCJ45" s="2"/>
      <c r="XCK45" s="2"/>
      <c r="XCL45" s="2"/>
      <c r="XCM45" s="2"/>
      <c r="XCN45" s="2"/>
      <c r="XCO45" s="2"/>
      <c r="XCP45" s="2"/>
      <c r="XCQ45" s="2"/>
      <c r="XCR45" s="2"/>
      <c r="XCS45" s="2"/>
      <c r="XCT45" s="2"/>
      <c r="XCU45" s="2"/>
      <c r="XCV45" s="2"/>
      <c r="XCW45" s="2"/>
      <c r="XCX45" s="2"/>
      <c r="XCY45" s="2"/>
      <c r="XCZ45" s="2"/>
      <c r="XDA45" s="2"/>
      <c r="XDB45" s="2"/>
      <c r="XDC45" s="2"/>
      <c r="XDD45" s="2"/>
      <c r="XDE45" s="2"/>
      <c r="XDF45" s="2"/>
      <c r="XDG45" s="2"/>
      <c r="XDH45" s="2"/>
      <c r="XDI45" s="2"/>
      <c r="XDJ45" s="2"/>
      <c r="XDK45" s="2"/>
      <c r="XDL45" s="2"/>
      <c r="XDM45" s="2"/>
      <c r="XDN45" s="2"/>
      <c r="XDO45" s="2"/>
      <c r="XDP45" s="2"/>
      <c r="XDQ45" s="2"/>
      <c r="XDR45" s="2"/>
      <c r="XDS45" s="2"/>
      <c r="XDT45" s="2"/>
      <c r="XDU45" s="2"/>
      <c r="XDV45" s="2"/>
      <c r="XDW45" s="2"/>
      <c r="XDX45" s="2"/>
      <c r="XDY45" s="2"/>
      <c r="XDZ45" s="2"/>
      <c r="XEA45" s="2"/>
      <c r="XEB45" s="2"/>
      <c r="XEC45" s="2"/>
      <c r="XED45" s="2"/>
      <c r="XEE45" s="2"/>
      <c r="XEF45" s="2"/>
      <c r="XEG45" s="2"/>
      <c r="XEH45" s="2"/>
      <c r="XEI45" s="2"/>
      <c r="XEJ45" s="2"/>
      <c r="XEK45" s="2"/>
      <c r="XEL45" s="2"/>
      <c r="XEM45" s="2"/>
      <c r="XEN45" s="2"/>
      <c r="XEO45" s="2"/>
      <c r="XEP45" s="2"/>
      <c r="XEQ45" s="2"/>
      <c r="XER45" s="2"/>
      <c r="XES45" s="2"/>
      <c r="XET45" s="2"/>
      <c r="XEU45" s="2"/>
      <c r="XEV45" s="2"/>
      <c r="XEW45" s="2"/>
      <c r="XEX45" s="2"/>
      <c r="XEY45" s="2"/>
      <c r="XEZ45" s="2"/>
      <c r="XFA45" s="2"/>
      <c r="XFB45" s="2"/>
      <c r="XFC45" s="2"/>
    </row>
  </sheetData>
  <mergeCells count="111">
    <mergeCell ref="D27:R27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3:C23"/>
    <mergeCell ref="D23:E23"/>
    <mergeCell ref="G23:J23"/>
    <mergeCell ref="K23:N23"/>
    <mergeCell ref="O23:Q23"/>
    <mergeCell ref="B26:C26"/>
    <mergeCell ref="D26:E26"/>
    <mergeCell ref="G26:J26"/>
    <mergeCell ref="K26:N26"/>
    <mergeCell ref="O26:Q26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19:C19"/>
    <mergeCell ref="D19:E19"/>
    <mergeCell ref="G19:J19"/>
    <mergeCell ref="K19:N19"/>
    <mergeCell ref="O19:Q19"/>
    <mergeCell ref="B20:C20"/>
    <mergeCell ref="D20:E20"/>
    <mergeCell ref="G20:J20"/>
    <mergeCell ref="K20:N20"/>
    <mergeCell ref="O20:Q20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</mergeCells>
  <phoneticPr fontId="14" type="noConversion"/>
  <printOptions horizontalCentered="1" verticalCentered="1"/>
  <pageMargins left="0.44555556774139404" right="0.37972220778465271" top="0.59416669607162476" bottom="0.52791666984558105" header="0.31486111879348755" footer="0.31486111879348755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76</cp:revision>
  <cp:lastPrinted>2024-11-26T07:28:34Z</cp:lastPrinted>
  <dcterms:created xsi:type="dcterms:W3CDTF">2020-02-03T04:33:40Z</dcterms:created>
  <dcterms:modified xsi:type="dcterms:W3CDTF">2025-03-28T00:07:15Z</dcterms:modified>
  <cp:version>1300.0100.01</cp:version>
</cp:coreProperties>
</file>