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956EC3B7-80C4-409A-A1E8-BB2F8A7448C1}" xr6:coauthVersionLast="47" xr6:coauthVersionMax="47" xr10:uidLastSave="{00000000-0000-0000-0000-000000000000}"/>
  <bookViews>
    <workbookView xWindow="-60" yWindow="-60" windowWidth="28920" windowHeight="16320" tabRatio="868" activeTab="2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D9" i="3" s="1"/>
  <c r="G20" i="3"/>
  <c r="K13" i="3"/>
  <c r="K12" i="3"/>
  <c r="K11" i="3"/>
  <c r="U7" i="2"/>
  <c r="S7" i="2"/>
  <c r="U6" i="2"/>
  <c r="S6" i="2"/>
  <c r="Q6" i="2"/>
  <c r="O6" i="2"/>
  <c r="V6" i="2" s="1"/>
  <c r="A6" i="2"/>
  <c r="U5" i="2"/>
  <c r="S5" i="2"/>
  <c r="Q5" i="2"/>
  <c r="Q7" i="2" s="1"/>
  <c r="O5" i="2"/>
  <c r="V5" i="2" s="1"/>
  <c r="V7" i="2" s="1"/>
  <c r="K23" i="1"/>
  <c r="K22" i="1"/>
  <c r="K21" i="1"/>
  <c r="K19" i="1"/>
  <c r="D19" i="1"/>
  <c r="K9" i="3" l="1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<sst xmlns="http://schemas.openxmlformats.org/spreadsheetml/2006/main" count="109" uniqueCount="68">
  <si>
    <t>823-9444       FAX 823-9511</t>
  </si>
  <si>
    <t xml:space="preserve"> 대전광역시 유성구 계룡로 16번길 48, 1층(구암동)</t>
  </si>
  <si>
    <t>STV300-115</t>
  </si>
  <si>
    <t>GTX-8000</t>
  </si>
  <si>
    <t>NCTR-7700</t>
  </si>
  <si>
    <t xml:space="preserve">  ※ 설치비포함</t>
  </si>
  <si>
    <t>상      호</t>
  </si>
  <si>
    <t>KGD-500B</t>
  </si>
  <si>
    <t>주      소</t>
  </si>
  <si>
    <t>네번타는보일러-30K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</si>
  <si>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</si>
  <si>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</si>
  <si>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101동 104호</t>
  </si>
  <si>
    <t>보일러,버너,배관자재,에어컨</t>
  </si>
  <si>
    <t>314-19-99933</t>
  </si>
  <si>
    <t>GRV-300(601)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</si>
  <si>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</si>
  <si>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 김 태 용</t>
  </si>
  <si>
    <t>세    액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</si>
  <si>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</si>
  <si>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기 타 사 항</t>
  </si>
  <si>
    <t>전 화 번 호</t>
  </si>
  <si>
    <t>할증기준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</si>
  <si>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</si>
  <si>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규     격</t>
  </si>
  <si>
    <t>합 계 금 액</t>
  </si>
  <si>
    <t>가스누설경보기</t>
  </si>
  <si>
    <t>가스밸브</t>
  </si>
  <si>
    <r>
      <rPr>
        <b/>
        <sz val="10"/>
        <color rgb="FF000000"/>
        <rFont val="LG스마트체 Regular"/>
        <family val="3"/>
        <charset val="129"/>
      </rPr>
      <t>▼낙찰율</t>
    </r>
  </si>
  <si>
    <t>품     명</t>
  </si>
  <si>
    <t>비   고</t>
  </si>
  <si>
    <t>귀뚜라미산업</t>
  </si>
  <si>
    <t>공 급 가 액</t>
  </si>
  <si>
    <t>삼방밸브</t>
  </si>
  <si>
    <t>온도조절기</t>
  </si>
  <si>
    <r>
      <rPr>
        <b/>
        <sz val="10"/>
        <color rgb="FF000000"/>
        <rFont val="LG스마트체 Regular"/>
        <family val="3"/>
        <charset val="129"/>
      </rPr>
      <t>주요내역</t>
    </r>
  </si>
  <si>
    <t>열교환기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</si>
  <si>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</si>
  <si>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성   명</t>
  </si>
  <si>
    <t>등 록 번 호</t>
  </si>
  <si>
    <t>가스보일러</t>
  </si>
  <si>
    <t>단    가</t>
  </si>
  <si>
    <t>종   목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</si>
  <si>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</si>
  <si>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</si>
  <si>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</si>
  <si>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r>
      <rPr>
        <b/>
        <sz val="10"/>
        <color rgb="FF000000"/>
        <rFont val="LG스마트체 Regular"/>
        <family val="3"/>
        <charset val="129"/>
      </rPr>
      <t>단위</t>
    </r>
  </si>
  <si>
    <t>콘트롤</t>
  </si>
  <si>
    <r>
      <rPr>
        <b/>
        <sz val="10"/>
        <color rgb="FF000000"/>
        <rFont val="LG스마트체 Regular"/>
        <family val="3"/>
        <charset val="129"/>
      </rPr>
      <t>단가</t>
    </r>
  </si>
  <si>
    <t>번 호</t>
  </si>
  <si>
    <t>도소매</t>
  </si>
  <si>
    <t xml:space="preserve">  </t>
  </si>
  <si>
    <t>합계</t>
  </si>
  <si>
    <r>
      <rPr>
        <b/>
        <sz val="10"/>
        <color rgb="FF000000"/>
        <rFont val="LG스마트체 Regular"/>
        <family val="3"/>
        <charset val="129"/>
      </rPr>
      <t>규격</t>
    </r>
  </si>
  <si>
    <t>합 계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</si>
  <si>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</si>
  <si>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</si>
  <si>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SET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</si>
  <si>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</si>
  <si>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</si>
  <si>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수 량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</si>
  <si>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</si>
  <si>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</si>
  <si>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거꾸로ECO콘덴싱L20-27H</t>
  </si>
  <si>
    <t>거꾸로ECO콘덴싱L20-27H 외</t>
  </si>
  <si>
    <t xml:space="preserve"> 에스앤아이코퍼레이션시스템 귀하</t>
  </si>
  <si>
    <t xml:space="preserve">  ※ LG사택 101동 104호</t>
  </si>
  <si>
    <t xml:space="preserve">  에스앤아이코퍼레이션시스템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</si>
</sst>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5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opLeftCell="A12" zoomScale="85" zoomScaleNormal="85" zoomScaleSheetLayoutView="85" workbookViewId="0">
      <selection activeCell="D37" sqref="D37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4" t="s">
        <v>45</v>
      </c>
      <c r="B11" s="104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0" t="s">
        <v>65</v>
      </c>
      <c r="B13" s="100"/>
      <c r="C13" s="100"/>
      <c r="D13" s="100"/>
      <c r="E13" s="101"/>
      <c r="F13" s="89" t="s">
        <v>39</v>
      </c>
      <c r="G13" s="90"/>
      <c r="H13" s="91"/>
      <c r="I13" s="89" t="s">
        <v>14</v>
      </c>
      <c r="J13" s="90"/>
      <c r="K13" s="90"/>
      <c r="L13" s="90"/>
      <c r="M13" s="90"/>
      <c r="N13" s="90"/>
      <c r="O13" s="90"/>
      <c r="P13" s="90"/>
      <c r="Q13" s="90"/>
      <c r="R13" s="91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0"/>
      <c r="B14" s="100"/>
      <c r="C14" s="100"/>
      <c r="D14" s="100"/>
      <c r="E14" s="101"/>
      <c r="F14" s="89" t="s">
        <v>6</v>
      </c>
      <c r="G14" s="90"/>
      <c r="H14" s="91"/>
      <c r="I14" s="89" t="s">
        <v>31</v>
      </c>
      <c r="J14" s="90"/>
      <c r="K14" s="90"/>
      <c r="L14" s="90"/>
      <c r="M14" s="91"/>
      <c r="N14" s="89" t="s">
        <v>38</v>
      </c>
      <c r="O14" s="90"/>
      <c r="P14" s="91"/>
      <c r="Q14" s="102" t="s">
        <v>17</v>
      </c>
      <c r="R14" s="103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7" t="s">
        <v>44</v>
      </c>
      <c r="B15" s="87"/>
      <c r="C15" s="87"/>
      <c r="D15" s="87"/>
      <c r="E15" s="87"/>
      <c r="F15" s="89" t="s">
        <v>8</v>
      </c>
      <c r="G15" s="90"/>
      <c r="H15" s="91"/>
      <c r="I15" s="89" t="s">
        <v>1</v>
      </c>
      <c r="J15" s="90"/>
      <c r="K15" s="90"/>
      <c r="L15" s="90"/>
      <c r="M15" s="90"/>
      <c r="N15" s="90"/>
      <c r="O15" s="90"/>
      <c r="P15" s="90"/>
      <c r="Q15" s="90"/>
      <c r="R15" s="91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8"/>
      <c r="B16" s="98"/>
      <c r="C16" s="98"/>
      <c r="D16" s="98"/>
      <c r="E16" s="99"/>
      <c r="F16" s="89" t="s">
        <v>10</v>
      </c>
      <c r="G16" s="90"/>
      <c r="H16" s="91"/>
      <c r="I16" s="89" t="s">
        <v>50</v>
      </c>
      <c r="J16" s="91"/>
      <c r="K16" s="89" t="s">
        <v>42</v>
      </c>
      <c r="L16" s="90"/>
      <c r="M16" s="91"/>
      <c r="N16" s="89" t="s">
        <v>13</v>
      </c>
      <c r="O16" s="90"/>
      <c r="P16" s="90"/>
      <c r="Q16" s="90"/>
      <c r="R16" s="91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7" t="s">
        <v>43</v>
      </c>
      <c r="B17" s="87"/>
      <c r="C17" s="87"/>
      <c r="D17" s="87"/>
      <c r="E17" s="88"/>
      <c r="F17" s="89" t="s">
        <v>21</v>
      </c>
      <c r="G17" s="90"/>
      <c r="H17" s="91"/>
      <c r="I17" s="89" t="s">
        <v>0</v>
      </c>
      <c r="J17" s="90"/>
      <c r="K17" s="90"/>
      <c r="L17" s="90"/>
      <c r="M17" s="90"/>
      <c r="N17" s="90"/>
      <c r="O17" s="90"/>
      <c r="P17" s="90"/>
      <c r="Q17" s="90"/>
      <c r="R17" s="91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2" t="s">
        <v>51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3" t="s">
        <v>25</v>
      </c>
      <c r="B19" s="93"/>
      <c r="C19" s="93"/>
      <c r="D19" s="94" t="str">
        <f>"일금 "&amp;NUMBERSTRING((F31),1)&amp;"원정"</f>
        <v>일금 일백만원정</v>
      </c>
      <c r="E19" s="94"/>
      <c r="F19" s="94"/>
      <c r="G19" s="94"/>
      <c r="H19" s="94"/>
      <c r="I19" s="94"/>
      <c r="J19" s="94"/>
      <c r="K19" s="95">
        <f>F31</f>
        <v>1000000</v>
      </c>
      <c r="L19" s="96"/>
      <c r="M19" s="96"/>
      <c r="N19" s="96"/>
      <c r="O19" s="96"/>
      <c r="P19" s="96"/>
      <c r="Q19" s="96"/>
      <c r="R19" s="97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49</v>
      </c>
      <c r="B20" s="84" t="s">
        <v>29</v>
      </c>
      <c r="C20" s="85"/>
      <c r="D20" s="74" t="s">
        <v>24</v>
      </c>
      <c r="E20" s="73"/>
      <c r="F20" s="54" t="s">
        <v>60</v>
      </c>
      <c r="G20" s="74" t="s">
        <v>41</v>
      </c>
      <c r="H20" s="86"/>
      <c r="I20" s="86"/>
      <c r="J20" s="73"/>
      <c r="K20" s="74" t="s">
        <v>32</v>
      </c>
      <c r="L20" s="86"/>
      <c r="M20" s="86"/>
      <c r="N20" s="73"/>
      <c r="O20" s="74" t="s">
        <v>18</v>
      </c>
      <c r="P20" s="86"/>
      <c r="Q20" s="73"/>
      <c r="R20" s="55" t="s">
        <v>30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1" t="s">
        <v>40</v>
      </c>
      <c r="C21" s="82"/>
      <c r="D21" s="83" t="s">
        <v>63</v>
      </c>
      <c r="E21" s="82"/>
      <c r="F21" s="54">
        <v>1</v>
      </c>
      <c r="G21" s="75">
        <v>950000</v>
      </c>
      <c r="H21" s="76"/>
      <c r="I21" s="76"/>
      <c r="J21" s="77"/>
      <c r="K21" s="78">
        <f>F21*G21</f>
        <v>950000</v>
      </c>
      <c r="L21" s="79"/>
      <c r="M21" s="79"/>
      <c r="N21" s="80"/>
      <c r="O21" s="75"/>
      <c r="P21" s="76"/>
      <c r="Q21" s="77"/>
      <c r="R21" s="55" t="s">
        <v>12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1" t="s">
        <v>26</v>
      </c>
      <c r="C22" s="82"/>
      <c r="D22" s="83" t="s">
        <v>7</v>
      </c>
      <c r="E22" s="82"/>
      <c r="F22" s="54">
        <v>1</v>
      </c>
      <c r="G22" s="75">
        <v>0</v>
      </c>
      <c r="H22" s="76"/>
      <c r="I22" s="76"/>
      <c r="J22" s="77"/>
      <c r="K22" s="78">
        <f t="shared" ref="K22:K23" si="0">F22*G22</f>
        <v>0</v>
      </c>
      <c r="L22" s="79"/>
      <c r="M22" s="79"/>
      <c r="N22" s="80"/>
      <c r="O22" s="75"/>
      <c r="P22" s="76"/>
      <c r="Q22" s="77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1" t="s">
        <v>34</v>
      </c>
      <c r="C23" s="82"/>
      <c r="D23" s="83" t="s">
        <v>4</v>
      </c>
      <c r="E23" s="82"/>
      <c r="F23" s="54">
        <v>1</v>
      </c>
      <c r="G23" s="75">
        <v>50000</v>
      </c>
      <c r="H23" s="76"/>
      <c r="I23" s="76"/>
      <c r="J23" s="77"/>
      <c r="K23" s="78">
        <f t="shared" si="0"/>
        <v>50000</v>
      </c>
      <c r="L23" s="79"/>
      <c r="M23" s="79"/>
      <c r="N23" s="80"/>
      <c r="O23" s="75"/>
      <c r="P23" s="76"/>
      <c r="Q23" s="77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1"/>
      <c r="C24" s="82"/>
      <c r="D24" s="83"/>
      <c r="E24" s="82"/>
      <c r="F24" s="54"/>
      <c r="G24" s="75"/>
      <c r="H24" s="76"/>
      <c r="I24" s="76"/>
      <c r="J24" s="77"/>
      <c r="K24" s="78"/>
      <c r="L24" s="79"/>
      <c r="M24" s="79"/>
      <c r="N24" s="80"/>
      <c r="O24" s="75"/>
      <c r="P24" s="76"/>
      <c r="Q24" s="77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81"/>
      <c r="C25" s="82"/>
      <c r="D25" s="83"/>
      <c r="E25" s="82"/>
      <c r="F25" s="54"/>
      <c r="G25" s="75"/>
      <c r="H25" s="76"/>
      <c r="I25" s="76"/>
      <c r="J25" s="77"/>
      <c r="K25" s="78"/>
      <c r="L25" s="79"/>
      <c r="M25" s="79"/>
      <c r="N25" s="80"/>
      <c r="O25" s="75"/>
      <c r="P25" s="76"/>
      <c r="Q25" s="77"/>
      <c r="R25" s="55"/>
      <c r="S25" s="3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3"/>
      <c r="B26" s="81"/>
      <c r="C26" s="82"/>
      <c r="D26" s="83"/>
      <c r="E26" s="82"/>
      <c r="F26" s="54"/>
      <c r="G26" s="75"/>
      <c r="H26" s="76"/>
      <c r="I26" s="76"/>
      <c r="J26" s="77"/>
      <c r="K26" s="78"/>
      <c r="L26" s="79"/>
      <c r="M26" s="79"/>
      <c r="N26" s="80"/>
      <c r="O26" s="75"/>
      <c r="P26" s="76"/>
      <c r="Q26" s="77"/>
      <c r="R26" s="55"/>
      <c r="S26" s="3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3"/>
      <c r="B27" s="81"/>
      <c r="C27" s="82"/>
      <c r="D27" s="83"/>
      <c r="E27" s="82"/>
      <c r="F27" s="54"/>
      <c r="G27" s="75"/>
      <c r="H27" s="76"/>
      <c r="I27" s="76"/>
      <c r="J27" s="77"/>
      <c r="K27" s="78"/>
      <c r="L27" s="79"/>
      <c r="M27" s="79"/>
      <c r="N27" s="80"/>
      <c r="O27" s="75"/>
      <c r="P27" s="76"/>
      <c r="Q27" s="77"/>
      <c r="R27" s="55"/>
      <c r="S27" s="3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3"/>
      <c r="B28" s="81"/>
      <c r="C28" s="82"/>
      <c r="D28" s="83"/>
      <c r="E28" s="82"/>
      <c r="F28" s="54"/>
      <c r="G28" s="75"/>
      <c r="H28" s="76"/>
      <c r="I28" s="76"/>
      <c r="J28" s="77"/>
      <c r="K28" s="78"/>
      <c r="L28" s="79"/>
      <c r="M28" s="79"/>
      <c r="N28" s="80"/>
      <c r="O28" s="75"/>
      <c r="P28" s="76"/>
      <c r="Q28" s="77"/>
      <c r="R28" s="55"/>
      <c r="S28" s="3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3"/>
      <c r="B29" s="81"/>
      <c r="C29" s="82"/>
      <c r="D29" s="83"/>
      <c r="E29" s="82"/>
      <c r="F29" s="54"/>
      <c r="G29" s="75"/>
      <c r="H29" s="76"/>
      <c r="I29" s="76"/>
      <c r="J29" s="77"/>
      <c r="K29" s="78"/>
      <c r="L29" s="79"/>
      <c r="M29" s="79"/>
      <c r="N29" s="80"/>
      <c r="O29" s="75"/>
      <c r="P29" s="76"/>
      <c r="Q29" s="77"/>
      <c r="R29" s="55"/>
      <c r="S29" s="3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3"/>
      <c r="B30" s="72"/>
      <c r="C30" s="73"/>
      <c r="D30" s="74"/>
      <c r="E30" s="73"/>
      <c r="F30" s="54"/>
      <c r="G30" s="75"/>
      <c r="H30" s="76"/>
      <c r="I30" s="76"/>
      <c r="J30" s="77"/>
      <c r="K30" s="78"/>
      <c r="L30" s="79"/>
      <c r="M30" s="79"/>
      <c r="N30" s="80"/>
      <c r="O30" s="75"/>
      <c r="P30" s="76"/>
      <c r="Q30" s="77"/>
      <c r="R30" s="55" t="s">
        <v>51</v>
      </c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54</v>
      </c>
      <c r="B31" s="66"/>
      <c r="C31" s="67"/>
      <c r="D31" s="68" t="s">
        <v>54</v>
      </c>
      <c r="E31" s="67"/>
      <c r="F31" s="58">
        <v>1000000</v>
      </c>
      <c r="G31" s="69"/>
      <c r="H31" s="70"/>
      <c r="I31" s="70"/>
      <c r="J31" s="71"/>
      <c r="K31" s="69"/>
      <c r="L31" s="70"/>
      <c r="M31" s="70"/>
      <c r="N31" s="71"/>
      <c r="O31" s="69"/>
      <c r="P31" s="70"/>
      <c r="Q31" s="71"/>
      <c r="R31" s="59" t="s">
        <v>51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0" t="s">
        <v>20</v>
      </c>
      <c r="B32" s="61"/>
      <c r="C32" s="62"/>
      <c r="D32" s="63" t="s">
        <v>5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5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K11" sqref="K11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5"/>
      <c r="B1" s="115"/>
      <c r="C1" s="115"/>
      <c r="D1" s="115"/>
      <c r="E1" s="115"/>
      <c r="F1" s="115"/>
      <c r="G1" s="115"/>
      <c r="H1" s="115"/>
      <c r="I1" s="115"/>
      <c r="N1" s="5"/>
      <c r="O1" s="47" t="s">
        <v>28</v>
      </c>
      <c r="Q1" s="47" t="s">
        <v>28</v>
      </c>
      <c r="S1" s="47" t="s">
        <v>28</v>
      </c>
      <c r="U1" s="47" t="s">
        <v>28</v>
      </c>
    </row>
    <row r="2" spans="1:24" ht="19.899999999999999" customHeight="1">
      <c r="A2" s="115"/>
      <c r="B2" s="115"/>
      <c r="C2" s="115"/>
      <c r="D2" s="115"/>
      <c r="E2" s="115"/>
      <c r="F2" s="115"/>
      <c r="G2" s="115"/>
      <c r="H2" s="115"/>
      <c r="I2" s="115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16</v>
      </c>
      <c r="G3" s="43"/>
      <c r="H3" s="43"/>
      <c r="I3" s="43"/>
      <c r="J3" s="116" t="s">
        <v>35</v>
      </c>
      <c r="K3" s="116"/>
      <c r="L3" s="116" t="s">
        <v>46</v>
      </c>
      <c r="M3" s="116" t="s">
        <v>59</v>
      </c>
      <c r="N3" s="111" t="s">
        <v>56</v>
      </c>
      <c r="O3" s="111"/>
      <c r="P3" s="111" t="s">
        <v>61</v>
      </c>
      <c r="Q3" s="111"/>
      <c r="R3" s="112" t="s">
        <v>37</v>
      </c>
      <c r="S3" s="112"/>
      <c r="T3" s="112" t="s">
        <v>11</v>
      </c>
      <c r="U3" s="112"/>
      <c r="V3" s="113" t="s">
        <v>55</v>
      </c>
      <c r="W3" s="107" t="s">
        <v>23</v>
      </c>
      <c r="X3" s="109" t="s">
        <v>22</v>
      </c>
    </row>
    <row r="4" spans="1:24" ht="19.899999999999999" customHeight="1">
      <c r="A4" s="42" t="s">
        <v>55</v>
      </c>
      <c r="B4" s="41"/>
      <c r="C4" s="41"/>
      <c r="D4" s="41"/>
      <c r="E4" s="41"/>
      <c r="F4" s="40"/>
      <c r="G4" s="40"/>
      <c r="H4" s="40"/>
      <c r="I4" s="40"/>
      <c r="J4" s="39" t="s">
        <v>62</v>
      </c>
      <c r="K4" s="39" t="s">
        <v>53</v>
      </c>
      <c r="L4" s="117"/>
      <c r="M4" s="117"/>
      <c r="N4" s="38" t="s">
        <v>19</v>
      </c>
      <c r="O4" s="37" t="s">
        <v>58</v>
      </c>
      <c r="P4" s="38" t="s">
        <v>48</v>
      </c>
      <c r="Q4" s="37" t="s">
        <v>58</v>
      </c>
      <c r="R4" s="37" t="s">
        <v>48</v>
      </c>
      <c r="S4" s="37" t="s">
        <v>58</v>
      </c>
      <c r="T4" s="37" t="s">
        <v>48</v>
      </c>
      <c r="U4" s="37" t="s">
        <v>58</v>
      </c>
      <c r="V4" s="114"/>
      <c r="W4" s="108"/>
      <c r="X4" s="110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12</v>
      </c>
      <c r="K5" s="35" t="s">
        <v>64</v>
      </c>
      <c r="L5" s="34" t="s">
        <v>57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abSelected="1" zoomScale="85" zoomScaleNormal="85" zoomScaleSheetLayoutView="85" workbookViewId="0">
      <selection activeCell="G14" sqref="G14:J14"/>
    </sheetView>
  </sheetViews>
  <sheetFormatPr defaultColWidth="8.75" defaultRowHeight="16.5"/>
  <cols>
    <col min="1" max="1" width="8.75" style="49" bestFit="1" customWidth="1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4" t="s">
        <v>45</v>
      </c>
      <c r="B1" s="104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0" t="s">
        <v>67</v>
      </c>
      <c r="B3" s="100"/>
      <c r="C3" s="100"/>
      <c r="D3" s="100"/>
      <c r="E3" s="100"/>
      <c r="F3" s="130" t="s">
        <v>39</v>
      </c>
      <c r="G3" s="133"/>
      <c r="H3" s="130"/>
      <c r="I3" s="131" t="s">
        <v>14</v>
      </c>
      <c r="J3" s="131"/>
      <c r="K3" s="131"/>
      <c r="L3" s="131"/>
      <c r="M3" s="131"/>
      <c r="N3" s="131"/>
      <c r="O3" s="131"/>
      <c r="P3" s="131"/>
      <c r="Q3" s="131"/>
      <c r="R3" s="131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0"/>
      <c r="B4" s="100"/>
      <c r="C4" s="100"/>
      <c r="D4" s="100"/>
      <c r="E4" s="100"/>
      <c r="F4" s="130" t="s">
        <v>6</v>
      </c>
      <c r="G4" s="93"/>
      <c r="H4" s="130"/>
      <c r="I4" s="131" t="s">
        <v>31</v>
      </c>
      <c r="J4" s="131"/>
      <c r="K4" s="131"/>
      <c r="L4" s="131"/>
      <c r="M4" s="131"/>
      <c r="N4" s="131" t="s">
        <v>38</v>
      </c>
      <c r="O4" s="131"/>
      <c r="P4" s="131"/>
      <c r="Q4" s="134" t="s">
        <v>17</v>
      </c>
      <c r="R4" s="134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7" t="s">
        <v>44</v>
      </c>
      <c r="B5" s="87"/>
      <c r="C5" s="87"/>
      <c r="D5" s="87"/>
      <c r="E5" s="87"/>
      <c r="F5" s="130" t="s">
        <v>8</v>
      </c>
      <c r="G5" s="133"/>
      <c r="H5" s="130"/>
      <c r="I5" s="131" t="s">
        <v>1</v>
      </c>
      <c r="J5" s="131"/>
      <c r="K5" s="131"/>
      <c r="L5" s="131"/>
      <c r="M5" s="131"/>
      <c r="N5" s="131"/>
      <c r="O5" s="131"/>
      <c r="P5" s="131"/>
      <c r="Q5" s="131"/>
      <c r="R5" s="131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8"/>
      <c r="B6" s="98"/>
      <c r="C6" s="98"/>
      <c r="D6" s="98"/>
      <c r="E6" s="98"/>
      <c r="F6" s="130" t="s">
        <v>10</v>
      </c>
      <c r="G6" s="93"/>
      <c r="H6" s="130"/>
      <c r="I6" s="131" t="s">
        <v>50</v>
      </c>
      <c r="J6" s="131"/>
      <c r="K6" s="131" t="s">
        <v>42</v>
      </c>
      <c r="L6" s="131"/>
      <c r="M6" s="131"/>
      <c r="N6" s="131" t="s">
        <v>13</v>
      </c>
      <c r="O6" s="131"/>
      <c r="P6" s="131"/>
      <c r="Q6" s="131"/>
      <c r="R6" s="131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7" t="s">
        <v>43</v>
      </c>
      <c r="B7" s="87"/>
      <c r="C7" s="87"/>
      <c r="D7" s="87"/>
      <c r="E7" s="87"/>
      <c r="F7" s="130" t="s">
        <v>21</v>
      </c>
      <c r="G7" s="93"/>
      <c r="H7" s="130"/>
      <c r="I7" s="131" t="s">
        <v>0</v>
      </c>
      <c r="J7" s="131"/>
      <c r="K7" s="131"/>
      <c r="L7" s="131"/>
      <c r="M7" s="131"/>
      <c r="N7" s="131"/>
      <c r="O7" s="131"/>
      <c r="P7" s="131"/>
      <c r="Q7" s="131"/>
      <c r="R7" s="131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2" t="s">
        <v>51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132"/>
      <c r="Q8" s="132"/>
      <c r="R8" s="13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3" t="s">
        <v>25</v>
      </c>
      <c r="B9" s="93"/>
      <c r="C9" s="93"/>
      <c r="D9" s="94" t="str">
        <f>"일금 "&amp;NUMBERSTRING((K20+N20),1)&amp;"원정"</f>
        <v>일금 칠십사만삼천원정</v>
      </c>
      <c r="E9" s="94"/>
      <c r="F9" s="94"/>
      <c r="G9" s="94"/>
      <c r="H9" s="94"/>
      <c r="I9" s="94"/>
      <c r="J9" s="94"/>
      <c r="K9" s="95">
        <f>K20+N20</f>
        <v>743000</v>
      </c>
      <c r="L9" s="96"/>
      <c r="M9" s="96"/>
      <c r="N9" s="96"/>
      <c r="O9" s="96"/>
      <c r="P9" s="96"/>
      <c r="Q9" s="96"/>
      <c r="R9" s="97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49</v>
      </c>
      <c r="B10" s="128" t="s">
        <v>29</v>
      </c>
      <c r="C10" s="129"/>
      <c r="D10" s="74" t="s">
        <v>24</v>
      </c>
      <c r="E10" s="73"/>
      <c r="F10" s="54" t="s">
        <v>60</v>
      </c>
      <c r="G10" s="74" t="s">
        <v>41</v>
      </c>
      <c r="H10" s="86"/>
      <c r="I10" s="86"/>
      <c r="J10" s="73"/>
      <c r="K10" s="74" t="s">
        <v>32</v>
      </c>
      <c r="L10" s="86"/>
      <c r="M10" s="86"/>
      <c r="N10" s="73"/>
      <c r="O10" s="74" t="s">
        <v>18</v>
      </c>
      <c r="P10" s="86"/>
      <c r="Q10" s="73"/>
      <c r="R10" s="54" t="s">
        <v>30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8" t="s">
        <v>36</v>
      </c>
      <c r="C11" s="82"/>
      <c r="D11" s="83" t="s">
        <v>9</v>
      </c>
      <c r="E11" s="82"/>
      <c r="F11" s="54">
        <v>1</v>
      </c>
      <c r="G11" s="75">
        <v>400000</v>
      </c>
      <c r="H11" s="76"/>
      <c r="I11" s="76"/>
      <c r="J11" s="77"/>
      <c r="K11" s="78">
        <f>F11*G11</f>
        <v>400000</v>
      </c>
      <c r="L11" s="79"/>
      <c r="M11" s="79"/>
      <c r="N11" s="80"/>
      <c r="O11" s="75"/>
      <c r="P11" s="76"/>
      <c r="Q11" s="77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8" t="s">
        <v>47</v>
      </c>
      <c r="C12" s="82"/>
      <c r="D12" s="83" t="s">
        <v>3</v>
      </c>
      <c r="E12" s="82"/>
      <c r="F12" s="54">
        <v>1</v>
      </c>
      <c r="G12" s="75">
        <v>138000</v>
      </c>
      <c r="H12" s="76"/>
      <c r="I12" s="76"/>
      <c r="J12" s="77"/>
      <c r="K12" s="78">
        <f>F12*G12</f>
        <v>138000</v>
      </c>
      <c r="L12" s="79"/>
      <c r="M12" s="79"/>
      <c r="N12" s="80"/>
      <c r="O12" s="75"/>
      <c r="P12" s="76"/>
      <c r="Q12" s="77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8" t="s">
        <v>27</v>
      </c>
      <c r="C13" s="82"/>
      <c r="D13" s="83" t="s">
        <v>15</v>
      </c>
      <c r="E13" s="82"/>
      <c r="F13" s="54">
        <v>1</v>
      </c>
      <c r="G13" s="75">
        <v>117000</v>
      </c>
      <c r="H13" s="76"/>
      <c r="I13" s="76"/>
      <c r="J13" s="77"/>
      <c r="K13" s="78">
        <f>F13*G13</f>
        <v>117000</v>
      </c>
      <c r="L13" s="79"/>
      <c r="M13" s="79"/>
      <c r="N13" s="80"/>
      <c r="O13" s="75"/>
      <c r="P13" s="76"/>
      <c r="Q13" s="77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>
        <v>4</v>
      </c>
      <c r="B14" s="119" t="s">
        <v>33</v>
      </c>
      <c r="C14" s="120"/>
      <c r="D14" s="121" t="s">
        <v>2</v>
      </c>
      <c r="E14" s="120"/>
      <c r="F14" s="54">
        <v>1</v>
      </c>
      <c r="G14" s="122">
        <v>88000</v>
      </c>
      <c r="H14" s="123"/>
      <c r="I14" s="123"/>
      <c r="J14" s="124"/>
      <c r="K14" s="125">
        <v>88000</v>
      </c>
      <c r="L14" s="126"/>
      <c r="M14" s="126"/>
      <c r="N14" s="127"/>
      <c r="O14" s="122"/>
      <c r="P14" s="123"/>
      <c r="Q14" s="124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19"/>
      <c r="C15" s="120"/>
      <c r="D15" s="121"/>
      <c r="E15" s="120"/>
      <c r="F15" s="54"/>
      <c r="G15" s="122"/>
      <c r="H15" s="123"/>
      <c r="I15" s="123"/>
      <c r="J15" s="124"/>
      <c r="K15" s="125"/>
      <c r="L15" s="126"/>
      <c r="M15" s="126"/>
      <c r="N15" s="127"/>
      <c r="O15" s="122"/>
      <c r="P15" s="123"/>
      <c r="Q15" s="124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19"/>
      <c r="C16" s="120"/>
      <c r="D16" s="121"/>
      <c r="E16" s="120"/>
      <c r="F16" s="54"/>
      <c r="G16" s="122"/>
      <c r="H16" s="123"/>
      <c r="I16" s="123"/>
      <c r="J16" s="124"/>
      <c r="K16" s="125"/>
      <c r="L16" s="126"/>
      <c r="M16" s="126"/>
      <c r="N16" s="127"/>
      <c r="O16" s="122"/>
      <c r="P16" s="123"/>
      <c r="Q16" s="124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19"/>
      <c r="C17" s="120"/>
      <c r="D17" s="121"/>
      <c r="E17" s="120"/>
      <c r="F17" s="54"/>
      <c r="G17" s="122"/>
      <c r="H17" s="123"/>
      <c r="I17" s="123"/>
      <c r="J17" s="124"/>
      <c r="K17" s="125"/>
      <c r="L17" s="126"/>
      <c r="M17" s="126"/>
      <c r="N17" s="127"/>
      <c r="O17" s="122"/>
      <c r="P17" s="123"/>
      <c r="Q17" s="124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19"/>
      <c r="C18" s="120"/>
      <c r="D18" s="121"/>
      <c r="E18" s="120"/>
      <c r="F18" s="54"/>
      <c r="G18" s="122"/>
      <c r="H18" s="123"/>
      <c r="I18" s="123"/>
      <c r="J18" s="124"/>
      <c r="K18" s="125"/>
      <c r="L18" s="126"/>
      <c r="M18" s="126"/>
      <c r="N18" s="127"/>
      <c r="O18" s="122"/>
      <c r="P18" s="123"/>
      <c r="Q18" s="124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19"/>
      <c r="C19" s="120"/>
      <c r="D19" s="121"/>
      <c r="E19" s="120"/>
      <c r="F19" s="54"/>
      <c r="G19" s="122"/>
      <c r="H19" s="123"/>
      <c r="I19" s="123"/>
      <c r="J19" s="124"/>
      <c r="K19" s="125"/>
      <c r="L19" s="126"/>
      <c r="M19" s="126"/>
      <c r="N19" s="127"/>
      <c r="O19" s="122"/>
      <c r="P19" s="123"/>
      <c r="Q19" s="124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52</v>
      </c>
      <c r="B20" s="118"/>
      <c r="C20" s="82"/>
      <c r="D20" s="83"/>
      <c r="E20" s="82"/>
      <c r="F20" s="54"/>
      <c r="G20" s="75">
        <f>SUM(G11:J14)</f>
        <v>743000</v>
      </c>
      <c r="H20" s="76"/>
      <c r="I20" s="76"/>
      <c r="J20" s="77"/>
      <c r="K20" s="78">
        <f>SUM(K11:N14)</f>
        <v>743000</v>
      </c>
      <c r="L20" s="79"/>
      <c r="M20" s="79"/>
      <c r="N20" s="80"/>
      <c r="O20" s="75"/>
      <c r="P20" s="76"/>
      <c r="Q20" s="77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0" t="s">
        <v>20</v>
      </c>
      <c r="B21" s="61"/>
      <c r="C21" s="62"/>
      <c r="D21" s="63" t="s">
        <v>66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5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19</cp:revision>
  <dcterms:created xsi:type="dcterms:W3CDTF">2020-09-15T23:52:51Z</dcterms:created>
  <dcterms:modified xsi:type="dcterms:W3CDTF">2025-10-01T23:45:19Z</dcterms:modified>
  <cp:version>1300.0100.01</cp:version>
</cp:coreProperties>
</file>